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l-my.sharepoint.com/personal/sobin_cho_inl_gov/Documents/Desktop/PHD/LMB_LDRD/Result/microreactor_LMB_usecase/"/>
    </mc:Choice>
  </mc:AlternateContent>
  <xr:revisionPtr revIDLastSave="388" documentId="13_ncr:1_{DF338F03-9427-5145-A81C-EFF8D2F8BA2B}" xr6:coauthVersionLast="47" xr6:coauthVersionMax="47" xr10:uidLastSave="{7F4D3743-0370-0D4C-A373-AA1EB91DF9F0}"/>
  <bookViews>
    <workbookView xWindow="43380" yWindow="2920" windowWidth="33720" windowHeight="15120" activeTab="6" xr2:uid="{CD183894-2D75-F944-8EA0-159E42986B09}"/>
  </bookViews>
  <sheets>
    <sheet name="Base" sheetId="1" r:id="rId1"/>
    <sheet name="L_CAPEX" sheetId="7" r:id="rId2"/>
    <sheet name="L_CAPEX_L_FixedOM" sheetId="3" r:id="rId3"/>
    <sheet name="L_CAPEX_H_RTE" sheetId="8" r:id="rId4"/>
    <sheet name="H_RTE" sheetId="4" r:id="rId5"/>
    <sheet name="L_HTGR PT30" sheetId="5" r:id="rId6"/>
    <sheet name="H_RTE PT30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8" l="1"/>
  <c r="J12" i="1"/>
  <c r="F36" i="1" l="1"/>
  <c r="F37" i="1" s="1"/>
  <c r="AF16" i="8" l="1"/>
  <c r="AE16" i="8"/>
  <c r="AF15" i="8"/>
  <c r="AE15" i="8"/>
  <c r="AF14" i="8"/>
  <c r="AE14" i="8"/>
  <c r="AF13" i="8"/>
  <c r="AE13" i="8"/>
  <c r="AF12" i="8"/>
  <c r="AE12" i="8"/>
  <c r="AF11" i="8"/>
  <c r="AE11" i="8"/>
  <c r="AF10" i="8"/>
  <c r="AE10" i="8"/>
  <c r="AF9" i="8"/>
  <c r="AE9" i="8"/>
  <c r="AF8" i="8"/>
  <c r="AE8" i="8"/>
  <c r="AF7" i="8"/>
  <c r="AE7" i="8"/>
  <c r="AF6" i="8"/>
  <c r="AE6" i="8"/>
  <c r="AF5" i="8"/>
  <c r="AE5" i="8"/>
  <c r="AF4" i="8"/>
  <c r="AE4" i="8"/>
  <c r="AF3" i="8"/>
  <c r="AE3" i="8"/>
  <c r="AF2" i="8"/>
  <c r="AE2" i="8"/>
  <c r="AF34" i="6"/>
  <c r="AE34" i="6"/>
  <c r="AF33" i="6"/>
  <c r="AE33" i="6"/>
  <c r="AF32" i="6"/>
  <c r="AE32" i="6"/>
  <c r="AF31" i="6"/>
  <c r="AE31" i="6"/>
  <c r="AF30" i="6"/>
  <c r="AE30" i="6"/>
  <c r="AF29" i="6"/>
  <c r="AE29" i="6"/>
  <c r="AF28" i="6"/>
  <c r="AE28" i="6"/>
  <c r="AF27" i="6"/>
  <c r="AE27" i="6"/>
  <c r="AF26" i="6"/>
  <c r="AE26" i="6"/>
  <c r="AF25" i="6"/>
  <c r="AE25" i="6"/>
  <c r="AF24" i="6"/>
  <c r="AE24" i="6"/>
  <c r="AF23" i="6"/>
  <c r="AE23" i="6"/>
  <c r="AF22" i="6"/>
  <c r="AE22" i="6"/>
  <c r="AF21" i="6"/>
  <c r="AE21" i="6"/>
  <c r="AF20" i="6"/>
  <c r="AE20" i="6"/>
  <c r="AF19" i="6"/>
  <c r="AE19" i="6"/>
  <c r="AF18" i="6"/>
  <c r="AE18" i="6"/>
  <c r="AF17" i="6"/>
  <c r="AE17" i="6"/>
  <c r="AF16" i="6"/>
  <c r="AE16" i="6"/>
  <c r="AF15" i="6"/>
  <c r="AE15" i="6"/>
  <c r="AF14" i="6"/>
  <c r="AE14" i="6"/>
  <c r="AF13" i="6"/>
  <c r="AE13" i="6"/>
  <c r="AF12" i="6"/>
  <c r="AE12" i="6"/>
  <c r="AF11" i="6"/>
  <c r="AE11" i="6"/>
  <c r="AF10" i="6"/>
  <c r="AE10" i="6"/>
  <c r="AF9" i="6"/>
  <c r="AE9" i="6"/>
  <c r="AF8" i="6"/>
  <c r="AE8" i="6"/>
  <c r="AF7" i="6"/>
  <c r="AE7" i="6"/>
  <c r="AF6" i="6"/>
  <c r="AE6" i="6"/>
  <c r="AF5" i="6"/>
  <c r="AE5" i="6"/>
  <c r="AF4" i="6"/>
  <c r="AE4" i="6"/>
  <c r="AF3" i="6"/>
  <c r="AE3" i="6"/>
  <c r="AF2" i="6"/>
  <c r="AE2" i="6"/>
  <c r="AF34" i="5"/>
  <c r="AE34" i="5"/>
  <c r="AF33" i="5"/>
  <c r="AE33" i="5"/>
  <c r="AF32" i="5"/>
  <c r="AE32" i="5"/>
  <c r="AF31" i="5"/>
  <c r="AE31" i="5"/>
  <c r="AF30" i="5"/>
  <c r="AE30" i="5"/>
  <c r="AF29" i="5"/>
  <c r="AE29" i="5"/>
  <c r="AF28" i="5"/>
  <c r="AE28" i="5"/>
  <c r="AF27" i="5"/>
  <c r="AE27" i="5"/>
  <c r="AF26" i="5"/>
  <c r="AE26" i="5"/>
  <c r="AF25" i="5"/>
  <c r="AE25" i="5"/>
  <c r="AF24" i="5"/>
  <c r="AE24" i="5"/>
  <c r="AF23" i="5"/>
  <c r="AE23" i="5"/>
  <c r="AF22" i="5"/>
  <c r="AE22" i="5"/>
  <c r="AF21" i="5"/>
  <c r="AE21" i="5"/>
  <c r="AF20" i="5"/>
  <c r="AE20" i="5"/>
  <c r="AF19" i="5"/>
  <c r="AE19" i="5"/>
  <c r="AF18" i="5"/>
  <c r="AE18" i="5"/>
  <c r="AF17" i="5"/>
  <c r="AE17" i="5"/>
  <c r="AF16" i="5"/>
  <c r="AE16" i="5"/>
  <c r="AF15" i="5"/>
  <c r="AE15" i="5"/>
  <c r="AF14" i="5"/>
  <c r="AE14" i="5"/>
  <c r="AF13" i="5"/>
  <c r="AE13" i="5"/>
  <c r="AF12" i="5"/>
  <c r="AE12" i="5"/>
  <c r="AF11" i="5"/>
  <c r="AE11" i="5"/>
  <c r="AF10" i="5"/>
  <c r="AE10" i="5"/>
  <c r="AF9" i="5"/>
  <c r="AE9" i="5"/>
  <c r="AF8" i="5"/>
  <c r="AE8" i="5"/>
  <c r="AF7" i="5"/>
  <c r="AE7" i="5"/>
  <c r="AF6" i="5"/>
  <c r="AE6" i="5"/>
  <c r="AF5" i="5"/>
  <c r="AE5" i="5"/>
  <c r="AF4" i="5"/>
  <c r="AE4" i="5"/>
  <c r="AF3" i="5"/>
  <c r="AE3" i="5"/>
  <c r="AF2" i="5"/>
  <c r="AE2" i="5"/>
  <c r="AG34" i="4"/>
  <c r="AF34" i="4"/>
  <c r="AG33" i="4"/>
  <c r="AF33" i="4"/>
  <c r="AG32" i="4"/>
  <c r="AF32" i="4"/>
  <c r="AF30" i="4"/>
  <c r="AG29" i="4"/>
  <c r="AF29" i="4"/>
  <c r="AG28" i="4"/>
  <c r="AF28" i="4"/>
  <c r="AG27" i="4"/>
  <c r="AF27" i="4"/>
  <c r="AG26" i="4"/>
  <c r="AF26" i="4"/>
  <c r="AF23" i="4"/>
  <c r="AG22" i="4"/>
  <c r="AF22" i="4"/>
  <c r="AG21" i="4"/>
  <c r="AF21" i="4"/>
  <c r="AG20" i="4"/>
  <c r="AF20" i="4"/>
  <c r="AF17" i="4"/>
  <c r="AG16" i="4"/>
  <c r="AF16" i="4"/>
  <c r="AG15" i="4"/>
  <c r="AF15" i="4"/>
  <c r="AG14" i="4"/>
  <c r="AF14" i="4"/>
  <c r="AF11" i="4"/>
  <c r="AG10" i="4"/>
  <c r="AF10" i="4"/>
  <c r="AG9" i="4"/>
  <c r="AF9" i="4"/>
  <c r="AG8" i="4"/>
  <c r="AF8" i="4"/>
  <c r="AF5" i="4"/>
  <c r="AG4" i="4"/>
  <c r="AF4" i="4"/>
  <c r="AG3" i="4"/>
  <c r="AF3" i="4"/>
  <c r="AG2" i="4"/>
  <c r="AF2" i="4"/>
  <c r="AF33" i="3"/>
  <c r="AG32" i="3"/>
  <c r="AF32" i="3"/>
  <c r="AG31" i="3"/>
  <c r="AF31" i="3"/>
  <c r="AG29" i="3"/>
  <c r="AF29" i="3"/>
  <c r="AF27" i="3"/>
  <c r="AG26" i="3"/>
  <c r="AF26" i="3"/>
  <c r="AG25" i="3"/>
  <c r="AF25" i="3"/>
  <c r="AG23" i="3"/>
  <c r="AF23" i="3"/>
  <c r="AF21" i="3"/>
  <c r="AG20" i="3"/>
  <c r="AF20" i="3"/>
  <c r="AG19" i="3"/>
  <c r="AF19" i="3"/>
  <c r="AG17" i="3"/>
  <c r="AF17" i="3"/>
  <c r="AF15" i="3"/>
  <c r="AG14" i="3"/>
  <c r="AF14" i="3"/>
  <c r="AG13" i="3"/>
  <c r="AF13" i="3"/>
  <c r="AG11" i="3"/>
  <c r="AF11" i="3"/>
  <c r="AF9" i="3"/>
  <c r="AG8" i="3"/>
  <c r="AF8" i="3"/>
  <c r="AG7" i="3"/>
  <c r="AF7" i="3"/>
  <c r="AG5" i="3"/>
  <c r="AF5" i="3"/>
  <c r="AF3" i="3"/>
  <c r="AG2" i="3"/>
  <c r="AF2" i="3"/>
  <c r="AF31" i="7"/>
  <c r="AG30" i="7"/>
  <c r="AF30" i="7"/>
  <c r="AG29" i="7"/>
  <c r="AG14" i="7"/>
  <c r="AB16" i="8"/>
  <c r="AA16" i="8"/>
  <c r="AB15" i="8"/>
  <c r="AA15" i="8"/>
  <c r="AB14" i="8"/>
  <c r="AA14" i="8"/>
  <c r="AB13" i="8"/>
  <c r="AA13" i="8"/>
  <c r="AB12" i="8"/>
  <c r="AA12" i="8"/>
  <c r="AB11" i="8"/>
  <c r="AA11" i="8"/>
  <c r="AB10" i="8"/>
  <c r="AA10" i="8"/>
  <c r="AB9" i="8"/>
  <c r="AA9" i="8"/>
  <c r="AB8" i="8"/>
  <c r="AA8" i="8"/>
  <c r="AB7" i="8"/>
  <c r="AA7" i="8"/>
  <c r="AB6" i="8"/>
  <c r="AA6" i="8"/>
  <c r="AB5" i="8"/>
  <c r="AA5" i="8"/>
  <c r="AB4" i="8"/>
  <c r="AA4" i="8"/>
  <c r="AB3" i="8"/>
  <c r="AA3" i="8"/>
  <c r="AB2" i="8"/>
  <c r="AA2" i="8"/>
  <c r="AB34" i="6"/>
  <c r="AA34" i="6"/>
  <c r="AB33" i="6"/>
  <c r="AA33" i="6"/>
  <c r="AB32" i="6"/>
  <c r="AA32" i="6"/>
  <c r="AB31" i="6"/>
  <c r="AA31" i="6"/>
  <c r="AB30" i="6"/>
  <c r="AA30" i="6"/>
  <c r="AB29" i="6"/>
  <c r="AA29" i="6"/>
  <c r="AB28" i="6"/>
  <c r="AA28" i="6"/>
  <c r="AB27" i="6"/>
  <c r="AA27" i="6"/>
  <c r="AB26" i="6"/>
  <c r="AA26" i="6"/>
  <c r="AB25" i="6"/>
  <c r="AA25" i="6"/>
  <c r="AB24" i="6"/>
  <c r="AA24" i="6"/>
  <c r="AB23" i="6"/>
  <c r="AA23" i="6"/>
  <c r="AB22" i="6"/>
  <c r="AA22" i="6"/>
  <c r="AB21" i="6"/>
  <c r="AA21" i="6"/>
  <c r="AB20" i="6"/>
  <c r="AA20" i="6"/>
  <c r="AB19" i="6"/>
  <c r="AA19" i="6"/>
  <c r="AB18" i="6"/>
  <c r="AA18" i="6"/>
  <c r="AB17" i="6"/>
  <c r="AA17" i="6"/>
  <c r="AB16" i="6"/>
  <c r="AA16" i="6"/>
  <c r="AB15" i="6"/>
  <c r="AA15" i="6"/>
  <c r="AB14" i="6"/>
  <c r="AA14" i="6"/>
  <c r="AB13" i="6"/>
  <c r="AA13" i="6"/>
  <c r="AB12" i="6"/>
  <c r="AA12" i="6"/>
  <c r="AB11" i="6"/>
  <c r="AA11" i="6"/>
  <c r="AB10" i="6"/>
  <c r="AA10" i="6"/>
  <c r="AB9" i="6"/>
  <c r="AA9" i="6"/>
  <c r="AB8" i="6"/>
  <c r="AA8" i="6"/>
  <c r="AB7" i="6"/>
  <c r="AA7" i="6"/>
  <c r="AB6" i="6"/>
  <c r="AA6" i="6"/>
  <c r="AB5" i="6"/>
  <c r="AA5" i="6"/>
  <c r="AB4" i="6"/>
  <c r="AA4" i="6"/>
  <c r="AB3" i="6"/>
  <c r="AA3" i="6"/>
  <c r="AB2" i="6"/>
  <c r="AA2" i="6"/>
  <c r="AB34" i="5"/>
  <c r="AA34" i="5"/>
  <c r="AB33" i="5"/>
  <c r="AA33" i="5"/>
  <c r="AB32" i="5"/>
  <c r="AA32" i="5"/>
  <c r="AB31" i="5"/>
  <c r="AA31" i="5"/>
  <c r="AB30" i="5"/>
  <c r="AA30" i="5"/>
  <c r="AB29" i="5"/>
  <c r="AA29" i="5"/>
  <c r="AB28" i="5"/>
  <c r="AA28" i="5"/>
  <c r="AB27" i="5"/>
  <c r="AA27" i="5"/>
  <c r="AB26" i="5"/>
  <c r="AA26" i="5"/>
  <c r="AB25" i="5"/>
  <c r="AA25" i="5"/>
  <c r="AB24" i="5"/>
  <c r="AA24" i="5"/>
  <c r="AB23" i="5"/>
  <c r="AA23" i="5"/>
  <c r="AB22" i="5"/>
  <c r="AA22" i="5"/>
  <c r="AB21" i="5"/>
  <c r="AA21" i="5"/>
  <c r="AB20" i="5"/>
  <c r="AA20" i="5"/>
  <c r="AB19" i="5"/>
  <c r="AA19" i="5"/>
  <c r="AB18" i="5"/>
  <c r="AA18" i="5"/>
  <c r="AB17" i="5"/>
  <c r="AA17" i="5"/>
  <c r="AB16" i="5"/>
  <c r="AA16" i="5"/>
  <c r="AB15" i="5"/>
  <c r="AA15" i="5"/>
  <c r="AB14" i="5"/>
  <c r="AA14" i="5"/>
  <c r="AB13" i="5"/>
  <c r="AA13" i="5"/>
  <c r="AB12" i="5"/>
  <c r="AA12" i="5"/>
  <c r="AB11" i="5"/>
  <c r="AA11" i="5"/>
  <c r="AB10" i="5"/>
  <c r="AA10" i="5"/>
  <c r="AB9" i="5"/>
  <c r="AA9" i="5"/>
  <c r="AB8" i="5"/>
  <c r="AA8" i="5"/>
  <c r="AB7" i="5"/>
  <c r="AA7" i="5"/>
  <c r="AB6" i="5"/>
  <c r="AA6" i="5"/>
  <c r="AB5" i="5"/>
  <c r="AA5" i="5"/>
  <c r="AB4" i="5"/>
  <c r="AA4" i="5"/>
  <c r="AB3" i="5"/>
  <c r="AA3" i="5"/>
  <c r="AB2" i="5"/>
  <c r="AA2" i="5"/>
  <c r="AC34" i="4"/>
  <c r="AB34" i="4"/>
  <c r="AC33" i="4"/>
  <c r="AB33" i="4"/>
  <c r="AC32" i="4"/>
  <c r="AB32" i="4"/>
  <c r="AC31" i="4"/>
  <c r="AG31" i="4" s="1"/>
  <c r="AB31" i="4"/>
  <c r="AF31" i="4" s="1"/>
  <c r="AC30" i="4"/>
  <c r="AG30" i="4" s="1"/>
  <c r="AB30" i="4"/>
  <c r="AC29" i="4"/>
  <c r="AB29" i="4"/>
  <c r="AC28" i="4"/>
  <c r="AB28" i="4"/>
  <c r="AC27" i="4"/>
  <c r="AB27" i="4"/>
  <c r="AC26" i="4"/>
  <c r="AB26" i="4"/>
  <c r="AC25" i="4"/>
  <c r="AG25" i="4" s="1"/>
  <c r="AB25" i="4"/>
  <c r="AF25" i="4" s="1"/>
  <c r="AC24" i="4"/>
  <c r="AG24" i="4" s="1"/>
  <c r="AB24" i="4"/>
  <c r="AF24" i="4" s="1"/>
  <c r="AC23" i="4"/>
  <c r="AG23" i="4" s="1"/>
  <c r="AB23" i="4"/>
  <c r="AC22" i="4"/>
  <c r="AB22" i="4"/>
  <c r="AC21" i="4"/>
  <c r="AB21" i="4"/>
  <c r="AC20" i="4"/>
  <c r="AB20" i="4"/>
  <c r="AC19" i="4"/>
  <c r="AG19" i="4" s="1"/>
  <c r="AB19" i="4"/>
  <c r="AF19" i="4" s="1"/>
  <c r="AC18" i="4"/>
  <c r="AG18" i="4" s="1"/>
  <c r="AB18" i="4"/>
  <c r="AF18" i="4" s="1"/>
  <c r="AC17" i="4"/>
  <c r="AG17" i="4" s="1"/>
  <c r="AB17" i="4"/>
  <c r="AC16" i="4"/>
  <c r="AB16" i="4"/>
  <c r="AC15" i="4"/>
  <c r="AB15" i="4"/>
  <c r="AC14" i="4"/>
  <c r="AB14" i="4"/>
  <c r="AC13" i="4"/>
  <c r="AG13" i="4" s="1"/>
  <c r="AB13" i="4"/>
  <c r="AF13" i="4" s="1"/>
  <c r="AC12" i="4"/>
  <c r="AG12" i="4" s="1"/>
  <c r="AB12" i="4"/>
  <c r="AF12" i="4" s="1"/>
  <c r="AC11" i="4"/>
  <c r="AG11" i="4" s="1"/>
  <c r="AB11" i="4"/>
  <c r="AC10" i="4"/>
  <c r="AB10" i="4"/>
  <c r="AC9" i="4"/>
  <c r="AB9" i="4"/>
  <c r="AC8" i="4"/>
  <c r="AB8" i="4"/>
  <c r="AC7" i="4"/>
  <c r="AG7" i="4" s="1"/>
  <c r="AB7" i="4"/>
  <c r="AF7" i="4" s="1"/>
  <c r="AC6" i="4"/>
  <c r="AG6" i="4" s="1"/>
  <c r="AB6" i="4"/>
  <c r="AF6" i="4" s="1"/>
  <c r="AC5" i="4"/>
  <c r="AG5" i="4" s="1"/>
  <c r="AB5" i="4"/>
  <c r="AC4" i="4"/>
  <c r="AB4" i="4"/>
  <c r="AC3" i="4"/>
  <c r="AB3" i="4"/>
  <c r="AC2" i="4"/>
  <c r="AB2" i="4"/>
  <c r="AC34" i="3"/>
  <c r="AG34" i="3" s="1"/>
  <c r="AB34" i="3"/>
  <c r="AF34" i="3" s="1"/>
  <c r="AC33" i="3"/>
  <c r="AG33" i="3" s="1"/>
  <c r="AB33" i="3"/>
  <c r="AC32" i="3"/>
  <c r="AB32" i="3"/>
  <c r="AC31" i="3"/>
  <c r="AB31" i="3"/>
  <c r="AC30" i="3"/>
  <c r="AG30" i="3" s="1"/>
  <c r="AB30" i="3"/>
  <c r="AF30" i="3" s="1"/>
  <c r="AC29" i="3"/>
  <c r="AB29" i="3"/>
  <c r="AC28" i="3"/>
  <c r="AG28" i="3" s="1"/>
  <c r="AB28" i="3"/>
  <c r="AF28" i="3" s="1"/>
  <c r="AC27" i="3"/>
  <c r="AG27" i="3" s="1"/>
  <c r="AB27" i="3"/>
  <c r="AC26" i="3"/>
  <c r="AB26" i="3"/>
  <c r="AC25" i="3"/>
  <c r="AB25" i="3"/>
  <c r="AC24" i="3"/>
  <c r="AG24" i="3" s="1"/>
  <c r="AB24" i="3"/>
  <c r="AF24" i="3" s="1"/>
  <c r="AC23" i="3"/>
  <c r="AB23" i="3"/>
  <c r="AC22" i="3"/>
  <c r="AG22" i="3" s="1"/>
  <c r="AB22" i="3"/>
  <c r="AF22" i="3" s="1"/>
  <c r="AC21" i="3"/>
  <c r="AG21" i="3" s="1"/>
  <c r="AB21" i="3"/>
  <c r="AC20" i="3"/>
  <c r="AB20" i="3"/>
  <c r="AC19" i="3"/>
  <c r="AB19" i="3"/>
  <c r="AC18" i="3"/>
  <c r="AG18" i="3" s="1"/>
  <c r="AB18" i="3"/>
  <c r="AF18" i="3" s="1"/>
  <c r="AC17" i="3"/>
  <c r="AB17" i="3"/>
  <c r="AC16" i="3"/>
  <c r="AG16" i="3" s="1"/>
  <c r="AB16" i="3"/>
  <c r="AF16" i="3" s="1"/>
  <c r="AC15" i="3"/>
  <c r="AG15" i="3" s="1"/>
  <c r="AB15" i="3"/>
  <c r="AC14" i="3"/>
  <c r="AB14" i="3"/>
  <c r="AC13" i="3"/>
  <c r="AB13" i="3"/>
  <c r="AC12" i="3"/>
  <c r="AG12" i="3" s="1"/>
  <c r="AB12" i="3"/>
  <c r="AF12" i="3" s="1"/>
  <c r="AC11" i="3"/>
  <c r="AB11" i="3"/>
  <c r="AC10" i="3"/>
  <c r="AG10" i="3" s="1"/>
  <c r="AB10" i="3"/>
  <c r="AF10" i="3" s="1"/>
  <c r="AC9" i="3"/>
  <c r="AG9" i="3" s="1"/>
  <c r="AB9" i="3"/>
  <c r="AC8" i="3"/>
  <c r="AB8" i="3"/>
  <c r="AC7" i="3"/>
  <c r="AB7" i="3"/>
  <c r="AC6" i="3"/>
  <c r="AG6" i="3" s="1"/>
  <c r="AB6" i="3"/>
  <c r="AF6" i="3" s="1"/>
  <c r="AC5" i="3"/>
  <c r="AB5" i="3"/>
  <c r="AC4" i="3"/>
  <c r="AG4" i="3" s="1"/>
  <c r="AB4" i="3"/>
  <c r="AF4" i="3" s="1"/>
  <c r="AC3" i="3"/>
  <c r="AG3" i="3" s="1"/>
  <c r="AB3" i="3"/>
  <c r="AC2" i="3"/>
  <c r="AB2" i="3"/>
  <c r="AC34" i="7"/>
  <c r="AG34" i="7" s="1"/>
  <c r="AB34" i="7"/>
  <c r="AF34" i="7" s="1"/>
  <c r="AC33" i="7"/>
  <c r="AG33" i="7" s="1"/>
  <c r="AB33" i="7"/>
  <c r="AF33" i="7" s="1"/>
  <c r="AC32" i="7"/>
  <c r="AG32" i="7" s="1"/>
  <c r="AB32" i="7"/>
  <c r="AF32" i="7" s="1"/>
  <c r="AC31" i="7"/>
  <c r="AG31" i="7" s="1"/>
  <c r="AB31" i="7"/>
  <c r="AC30" i="7"/>
  <c r="AB30" i="7"/>
  <c r="AC29" i="7"/>
  <c r="AB29" i="7"/>
  <c r="AF29" i="7" s="1"/>
  <c r="AC28" i="7"/>
  <c r="AG28" i="7" s="1"/>
  <c r="AB28" i="7"/>
  <c r="AF28" i="7" s="1"/>
  <c r="AC27" i="7"/>
  <c r="AG27" i="7" s="1"/>
  <c r="AB27" i="7"/>
  <c r="AF27" i="7" s="1"/>
  <c r="AC26" i="7"/>
  <c r="AG26" i="7" s="1"/>
  <c r="AB26" i="7"/>
  <c r="AF26" i="7" s="1"/>
  <c r="AC25" i="7"/>
  <c r="AG25" i="7" s="1"/>
  <c r="AB25" i="7"/>
  <c r="AF25" i="7" s="1"/>
  <c r="AC24" i="7"/>
  <c r="AG24" i="7" s="1"/>
  <c r="AB24" i="7"/>
  <c r="AF24" i="7" s="1"/>
  <c r="AC23" i="7"/>
  <c r="AG23" i="7" s="1"/>
  <c r="AB23" i="7"/>
  <c r="AF23" i="7" s="1"/>
  <c r="AC22" i="7"/>
  <c r="AG22" i="7" s="1"/>
  <c r="AB22" i="7"/>
  <c r="AF22" i="7" s="1"/>
  <c r="AC21" i="7"/>
  <c r="AG21" i="7" s="1"/>
  <c r="AB21" i="7"/>
  <c r="AF21" i="7" s="1"/>
  <c r="AC20" i="7"/>
  <c r="AG20" i="7" s="1"/>
  <c r="AB20" i="7"/>
  <c r="AF20" i="7" s="1"/>
  <c r="AC19" i="7"/>
  <c r="AG19" i="7" s="1"/>
  <c r="AB19" i="7"/>
  <c r="AF19" i="7" s="1"/>
  <c r="AC18" i="7"/>
  <c r="AG18" i="7" s="1"/>
  <c r="AB18" i="7"/>
  <c r="AF18" i="7" s="1"/>
  <c r="AC17" i="7"/>
  <c r="AG17" i="7" s="1"/>
  <c r="AB17" i="7"/>
  <c r="AF17" i="7" s="1"/>
  <c r="AC16" i="7"/>
  <c r="AG16" i="7" s="1"/>
  <c r="AB16" i="7"/>
  <c r="AF16" i="7" s="1"/>
  <c r="AC15" i="7"/>
  <c r="AG15" i="7" s="1"/>
  <c r="AB15" i="7"/>
  <c r="AF15" i="7" s="1"/>
  <c r="AC14" i="7"/>
  <c r="AB14" i="7"/>
  <c r="AF14" i="7" s="1"/>
  <c r="AC13" i="7"/>
  <c r="AG13" i="7" s="1"/>
  <c r="AB13" i="7"/>
  <c r="AF13" i="7" s="1"/>
  <c r="AC12" i="7"/>
  <c r="AG12" i="7" s="1"/>
  <c r="AB12" i="7"/>
  <c r="AF12" i="7" s="1"/>
  <c r="AC11" i="7"/>
  <c r="AG11" i="7" s="1"/>
  <c r="AB11" i="7"/>
  <c r="AF11" i="7" s="1"/>
  <c r="AC10" i="7"/>
  <c r="AG10" i="7" s="1"/>
  <c r="AB10" i="7"/>
  <c r="AF10" i="7" s="1"/>
  <c r="AC9" i="7"/>
  <c r="AG9" i="7" s="1"/>
  <c r="AB9" i="7"/>
  <c r="AF9" i="7" s="1"/>
  <c r="AC8" i="7"/>
  <c r="AG8" i="7" s="1"/>
  <c r="AB8" i="7"/>
  <c r="AF8" i="7" s="1"/>
  <c r="AC7" i="7"/>
  <c r="AG7" i="7" s="1"/>
  <c r="AB7" i="7"/>
  <c r="AF7" i="7" s="1"/>
  <c r="AC6" i="7"/>
  <c r="AG6" i="7" s="1"/>
  <c r="AB6" i="7"/>
  <c r="AF6" i="7" s="1"/>
  <c r="AC5" i="7"/>
  <c r="AG5" i="7" s="1"/>
  <c r="AB5" i="7"/>
  <c r="AF5" i="7" s="1"/>
  <c r="AC4" i="7"/>
  <c r="AG4" i="7" s="1"/>
  <c r="AB4" i="7"/>
  <c r="AF4" i="7" s="1"/>
  <c r="AC3" i="7"/>
  <c r="AG3" i="7" s="1"/>
  <c r="AB3" i="7"/>
  <c r="AF3" i="7" s="1"/>
  <c r="AC2" i="7"/>
  <c r="AG2" i="7" s="1"/>
  <c r="AB2" i="7"/>
  <c r="AF2" i="7" s="1"/>
  <c r="AG7" i="1"/>
  <c r="AG8" i="1"/>
  <c r="AG9" i="1"/>
  <c r="AG10" i="1"/>
  <c r="AG11" i="1"/>
  <c r="AG13" i="1"/>
  <c r="AG14" i="1"/>
  <c r="AG21" i="1"/>
  <c r="AG22" i="1"/>
  <c r="AG23" i="1"/>
  <c r="AG24" i="1"/>
  <c r="AG25" i="1"/>
  <c r="AG26" i="1"/>
  <c r="AG33" i="1"/>
  <c r="AG34" i="1"/>
  <c r="AG2" i="1"/>
  <c r="AF3" i="1"/>
  <c r="AF4" i="1"/>
  <c r="AF5" i="1"/>
  <c r="AF11" i="1"/>
  <c r="AF12" i="1"/>
  <c r="AF13" i="1"/>
  <c r="AF14" i="1"/>
  <c r="AF15" i="1"/>
  <c r="AF16" i="1"/>
  <c r="AF17" i="1"/>
  <c r="AF23" i="1"/>
  <c r="AF24" i="1"/>
  <c r="AF25" i="1"/>
  <c r="AF26" i="1"/>
  <c r="AF27" i="1"/>
  <c r="AF28" i="1"/>
  <c r="AF29" i="1"/>
  <c r="AF2" i="1"/>
  <c r="AC3" i="1"/>
  <c r="AG3" i="1" s="1"/>
  <c r="AC4" i="1"/>
  <c r="AG4" i="1" s="1"/>
  <c r="AC5" i="1"/>
  <c r="AG5" i="1" s="1"/>
  <c r="AC6" i="1"/>
  <c r="AG6" i="1" s="1"/>
  <c r="AC7" i="1"/>
  <c r="AC8" i="1"/>
  <c r="AC9" i="1"/>
  <c r="AC10" i="1"/>
  <c r="AC11" i="1"/>
  <c r="AC12" i="1"/>
  <c r="AG12" i="1" s="1"/>
  <c r="AC13" i="1"/>
  <c r="AC14" i="1"/>
  <c r="AC15" i="1"/>
  <c r="AG15" i="1" s="1"/>
  <c r="AC16" i="1"/>
  <c r="AG16" i="1" s="1"/>
  <c r="AC17" i="1"/>
  <c r="AG17" i="1" s="1"/>
  <c r="AC18" i="1"/>
  <c r="AG18" i="1" s="1"/>
  <c r="AC19" i="1"/>
  <c r="AG19" i="1" s="1"/>
  <c r="AC20" i="1"/>
  <c r="AG20" i="1" s="1"/>
  <c r="AC21" i="1"/>
  <c r="AC22" i="1"/>
  <c r="AC23" i="1"/>
  <c r="AC24" i="1"/>
  <c r="AC25" i="1"/>
  <c r="AC26" i="1"/>
  <c r="AC27" i="1"/>
  <c r="AG27" i="1" s="1"/>
  <c r="AC28" i="1"/>
  <c r="AG28" i="1" s="1"/>
  <c r="AC29" i="1"/>
  <c r="AG29" i="1" s="1"/>
  <c r="AC30" i="1"/>
  <c r="AG30" i="1" s="1"/>
  <c r="AC31" i="1"/>
  <c r="AG31" i="1" s="1"/>
  <c r="AC32" i="1"/>
  <c r="AG32" i="1" s="1"/>
  <c r="AC33" i="1"/>
  <c r="AC34" i="1"/>
  <c r="Z2" i="1"/>
  <c r="AC2" i="1"/>
  <c r="AB3" i="1"/>
  <c r="AB4" i="1"/>
  <c r="AB5" i="1"/>
  <c r="AB6" i="1"/>
  <c r="AF6" i="1" s="1"/>
  <c r="AB7" i="1"/>
  <c r="AF7" i="1" s="1"/>
  <c r="AB8" i="1"/>
  <c r="AF8" i="1" s="1"/>
  <c r="AB9" i="1"/>
  <c r="AF9" i="1" s="1"/>
  <c r="AB10" i="1"/>
  <c r="AF10" i="1" s="1"/>
  <c r="AB11" i="1"/>
  <c r="AB12" i="1"/>
  <c r="AB13" i="1"/>
  <c r="AB14" i="1"/>
  <c r="AB15" i="1"/>
  <c r="AB16" i="1"/>
  <c r="AB17" i="1"/>
  <c r="AB18" i="1"/>
  <c r="AF18" i="1" s="1"/>
  <c r="AB19" i="1"/>
  <c r="AF19" i="1" s="1"/>
  <c r="AB20" i="1"/>
  <c r="AF20" i="1" s="1"/>
  <c r="AB21" i="1"/>
  <c r="AF21" i="1" s="1"/>
  <c r="AB22" i="1"/>
  <c r="AF22" i="1" s="1"/>
  <c r="AB23" i="1"/>
  <c r="AB24" i="1"/>
  <c r="AB25" i="1"/>
  <c r="AB26" i="1"/>
  <c r="AB27" i="1"/>
  <c r="AB28" i="1"/>
  <c r="AB29" i="1"/>
  <c r="AB30" i="1"/>
  <c r="AF30" i="1" s="1"/>
  <c r="AB31" i="1"/>
  <c r="AF31" i="1" s="1"/>
  <c r="AB32" i="1"/>
  <c r="AF32" i="1" s="1"/>
  <c r="AB33" i="1"/>
  <c r="AF33" i="1" s="1"/>
  <c r="AB34" i="1"/>
  <c r="AF34" i="1" s="1"/>
  <c r="AB2" i="1"/>
  <c r="Z15" i="8" l="1"/>
  <c r="AD15" i="8" s="1"/>
  <c r="Y15" i="8"/>
  <c r="AC15" i="8" s="1"/>
  <c r="Z13" i="8"/>
  <c r="AD13" i="8" s="1"/>
  <c r="Y13" i="8"/>
  <c r="AC13" i="8" s="1"/>
  <c r="Z2" i="8"/>
  <c r="AD2" i="8" s="1"/>
  <c r="Y2" i="8"/>
  <c r="AC2" i="8" s="1"/>
  <c r="Z16" i="8"/>
  <c r="AD16" i="8" s="1"/>
  <c r="Y16" i="8"/>
  <c r="AC16" i="8" s="1"/>
  <c r="Z14" i="8"/>
  <c r="AD14" i="8" s="1"/>
  <c r="Y14" i="8"/>
  <c r="AC14" i="8" s="1"/>
  <c r="Z12" i="8"/>
  <c r="AD12" i="8" s="1"/>
  <c r="Y12" i="8"/>
  <c r="AC12" i="8" s="1"/>
  <c r="Z11" i="8"/>
  <c r="Y11" i="8"/>
  <c r="Z10" i="8"/>
  <c r="Y10" i="8"/>
  <c r="Z9" i="8"/>
  <c r="Y9" i="8"/>
  <c r="Z8" i="8"/>
  <c r="Y8" i="8"/>
  <c r="Z7" i="8"/>
  <c r="Y7" i="8"/>
  <c r="Z6" i="8"/>
  <c r="Y6" i="8"/>
  <c r="Z5" i="8"/>
  <c r="Y5" i="8"/>
  <c r="Z4" i="8"/>
  <c r="Y4" i="8"/>
  <c r="Z3" i="8"/>
  <c r="Y3" i="8"/>
  <c r="AA34" i="1"/>
  <c r="AE34" i="1" s="1"/>
  <c r="Z34" i="1"/>
  <c r="AD34" i="1" s="1"/>
  <c r="AA33" i="1"/>
  <c r="AE33" i="1" s="1"/>
  <c r="Z33" i="1"/>
  <c r="AD33" i="1" s="1"/>
  <c r="AA32" i="1"/>
  <c r="AE32" i="1" s="1"/>
  <c r="Z32" i="1"/>
  <c r="AD32" i="1" s="1"/>
  <c r="AA31" i="1"/>
  <c r="AE31" i="1" s="1"/>
  <c r="Z31" i="1"/>
  <c r="AD31" i="1" s="1"/>
  <c r="AA30" i="1"/>
  <c r="AE30" i="1" s="1"/>
  <c r="Z30" i="1"/>
  <c r="AD30" i="1" s="1"/>
  <c r="AA29" i="1"/>
  <c r="AE29" i="1" s="1"/>
  <c r="Z29" i="1"/>
  <c r="AD29" i="1" s="1"/>
  <c r="AA28" i="1"/>
  <c r="AE28" i="1" s="1"/>
  <c r="Z28" i="1"/>
  <c r="AD28" i="1" s="1"/>
  <c r="AA27" i="1"/>
  <c r="AE27" i="1" s="1"/>
  <c r="Z27" i="1"/>
  <c r="AD27" i="1" s="1"/>
  <c r="AA26" i="1"/>
  <c r="AE26" i="1" s="1"/>
  <c r="Z26" i="1"/>
  <c r="AD26" i="1" s="1"/>
  <c r="AA25" i="1"/>
  <c r="AE25" i="1" s="1"/>
  <c r="Z25" i="1"/>
  <c r="AD25" i="1" s="1"/>
  <c r="AA24" i="1"/>
  <c r="AE24" i="1" s="1"/>
  <c r="Z24" i="1"/>
  <c r="AD24" i="1" s="1"/>
  <c r="AA23" i="1"/>
  <c r="AE23" i="1" s="1"/>
  <c r="Z23" i="1"/>
  <c r="AD23" i="1" s="1"/>
  <c r="AA22" i="1"/>
  <c r="AE22" i="1" s="1"/>
  <c r="Z22" i="1"/>
  <c r="AD22" i="1" s="1"/>
  <c r="AA21" i="1"/>
  <c r="AE21" i="1" s="1"/>
  <c r="Z21" i="1"/>
  <c r="AD21" i="1" s="1"/>
  <c r="AA20" i="1"/>
  <c r="AE20" i="1" s="1"/>
  <c r="Z20" i="1"/>
  <c r="AD20" i="1" s="1"/>
  <c r="AA19" i="1"/>
  <c r="AE19" i="1" s="1"/>
  <c r="Z19" i="1"/>
  <c r="AD19" i="1" s="1"/>
  <c r="AA18" i="1"/>
  <c r="AE18" i="1" s="1"/>
  <c r="Z18" i="1"/>
  <c r="AD18" i="1" s="1"/>
  <c r="AA17" i="1"/>
  <c r="AE17" i="1" s="1"/>
  <c r="Z17" i="1"/>
  <c r="AD17" i="1" s="1"/>
  <c r="AA16" i="1"/>
  <c r="AE16" i="1" s="1"/>
  <c r="Z16" i="1"/>
  <c r="AD16" i="1" s="1"/>
  <c r="AA15" i="1"/>
  <c r="AE15" i="1" s="1"/>
  <c r="Z15" i="1"/>
  <c r="AD15" i="1" s="1"/>
  <c r="AA14" i="1"/>
  <c r="AE14" i="1" s="1"/>
  <c r="Z14" i="1"/>
  <c r="AD14" i="1" s="1"/>
  <c r="AA13" i="1"/>
  <c r="AE13" i="1" s="1"/>
  <c r="Z13" i="1"/>
  <c r="AD13" i="1" s="1"/>
  <c r="AA12" i="1"/>
  <c r="AE12" i="1" s="1"/>
  <c r="Z12" i="1"/>
  <c r="AD12" i="1" s="1"/>
  <c r="AA11" i="1"/>
  <c r="AE11" i="1" s="1"/>
  <c r="Z11" i="1"/>
  <c r="AD11" i="1" s="1"/>
  <c r="AA10" i="1"/>
  <c r="AE10" i="1" s="1"/>
  <c r="Z10" i="1"/>
  <c r="AD10" i="1" s="1"/>
  <c r="AA9" i="1"/>
  <c r="AE9" i="1" s="1"/>
  <c r="Z9" i="1"/>
  <c r="AD9" i="1" s="1"/>
  <c r="AA8" i="1"/>
  <c r="AE8" i="1" s="1"/>
  <c r="Z8" i="1"/>
  <c r="AD8" i="1" s="1"/>
  <c r="AA7" i="1"/>
  <c r="AE7" i="1" s="1"/>
  <c r="Z7" i="1"/>
  <c r="AD7" i="1" s="1"/>
  <c r="AA6" i="1"/>
  <c r="AE6" i="1" s="1"/>
  <c r="Z6" i="1"/>
  <c r="AD6" i="1" s="1"/>
  <c r="AA5" i="1"/>
  <c r="AE5" i="1" s="1"/>
  <c r="Z5" i="1"/>
  <c r="AD5" i="1" s="1"/>
  <c r="AA4" i="1"/>
  <c r="AE4" i="1" s="1"/>
  <c r="Z4" i="1"/>
  <c r="AD4" i="1" s="1"/>
  <c r="AA3" i="1"/>
  <c r="AE3" i="1" s="1"/>
  <c r="Z3" i="1"/>
  <c r="AD3" i="1" s="1"/>
  <c r="AA2" i="1"/>
  <c r="AE2" i="1" s="1"/>
  <c r="AD2" i="1"/>
  <c r="AA34" i="7"/>
  <c r="AE34" i="7" s="1"/>
  <c r="Z34" i="7"/>
  <c r="AD34" i="7" s="1"/>
  <c r="AA33" i="7"/>
  <c r="AE33" i="7" s="1"/>
  <c r="Z33" i="7"/>
  <c r="AD33" i="7" s="1"/>
  <c r="AA32" i="7"/>
  <c r="AE32" i="7" s="1"/>
  <c r="Z32" i="7"/>
  <c r="AD32" i="7" s="1"/>
  <c r="AA31" i="7"/>
  <c r="AE31" i="7" s="1"/>
  <c r="Z31" i="7"/>
  <c r="AD31" i="7" s="1"/>
  <c r="AA30" i="7"/>
  <c r="AE30" i="7" s="1"/>
  <c r="Z30" i="7"/>
  <c r="AD30" i="7" s="1"/>
  <c r="AA29" i="7"/>
  <c r="AE29" i="7" s="1"/>
  <c r="Z29" i="7"/>
  <c r="AD29" i="7" s="1"/>
  <c r="AA28" i="7"/>
  <c r="AE28" i="7" s="1"/>
  <c r="Z28" i="7"/>
  <c r="AD28" i="7" s="1"/>
  <c r="AA27" i="7"/>
  <c r="AE27" i="7" s="1"/>
  <c r="Z27" i="7"/>
  <c r="AD27" i="7" s="1"/>
  <c r="AA26" i="7"/>
  <c r="AE26" i="7" s="1"/>
  <c r="Z26" i="7"/>
  <c r="AD26" i="7" s="1"/>
  <c r="AA25" i="7"/>
  <c r="AE25" i="7" s="1"/>
  <c r="Z25" i="7"/>
  <c r="AD25" i="7" s="1"/>
  <c r="AA24" i="7"/>
  <c r="AE24" i="7" s="1"/>
  <c r="Z24" i="7"/>
  <c r="AD24" i="7" s="1"/>
  <c r="AA23" i="7"/>
  <c r="AE23" i="7" s="1"/>
  <c r="Z23" i="7"/>
  <c r="AD23" i="7" s="1"/>
  <c r="AA22" i="7"/>
  <c r="AE22" i="7" s="1"/>
  <c r="Z22" i="7"/>
  <c r="AD22" i="7" s="1"/>
  <c r="AA21" i="7"/>
  <c r="AE21" i="7" s="1"/>
  <c r="Z21" i="7"/>
  <c r="AD21" i="7" s="1"/>
  <c r="AA20" i="7"/>
  <c r="AE20" i="7" s="1"/>
  <c r="Z20" i="7"/>
  <c r="AD20" i="7" s="1"/>
  <c r="AA19" i="7"/>
  <c r="AE19" i="7" s="1"/>
  <c r="Z19" i="7"/>
  <c r="AD19" i="7" s="1"/>
  <c r="AA18" i="7"/>
  <c r="AE18" i="7" s="1"/>
  <c r="Z18" i="7"/>
  <c r="AD18" i="7" s="1"/>
  <c r="AA17" i="7"/>
  <c r="AE17" i="7" s="1"/>
  <c r="Z17" i="7"/>
  <c r="AD17" i="7" s="1"/>
  <c r="AA16" i="7"/>
  <c r="AE16" i="7" s="1"/>
  <c r="Z16" i="7"/>
  <c r="AD16" i="7" s="1"/>
  <c r="AA15" i="7"/>
  <c r="AE15" i="7" s="1"/>
  <c r="Z15" i="7"/>
  <c r="AD15" i="7" s="1"/>
  <c r="AA14" i="7"/>
  <c r="AE14" i="7" s="1"/>
  <c r="Z14" i="7"/>
  <c r="AD14" i="7" s="1"/>
  <c r="AA13" i="7"/>
  <c r="AE13" i="7" s="1"/>
  <c r="Z13" i="7"/>
  <c r="AD13" i="7" s="1"/>
  <c r="AA12" i="7"/>
  <c r="AE12" i="7" s="1"/>
  <c r="Z12" i="7"/>
  <c r="AD12" i="7" s="1"/>
  <c r="AA11" i="7"/>
  <c r="AE11" i="7" s="1"/>
  <c r="Z11" i="7"/>
  <c r="AD11" i="7" s="1"/>
  <c r="AA10" i="7"/>
  <c r="AE10" i="7" s="1"/>
  <c r="Z10" i="7"/>
  <c r="AD10" i="7" s="1"/>
  <c r="AA9" i="7"/>
  <c r="AE9" i="7" s="1"/>
  <c r="Z9" i="7"/>
  <c r="AD9" i="7" s="1"/>
  <c r="AA8" i="7"/>
  <c r="AE8" i="7" s="1"/>
  <c r="Z8" i="7"/>
  <c r="AD8" i="7" s="1"/>
  <c r="AA7" i="7"/>
  <c r="AE7" i="7" s="1"/>
  <c r="Z7" i="7"/>
  <c r="AD7" i="7" s="1"/>
  <c r="AA6" i="7"/>
  <c r="AE6" i="7" s="1"/>
  <c r="Z6" i="7"/>
  <c r="AD6" i="7" s="1"/>
  <c r="AA5" i="7"/>
  <c r="AE5" i="7" s="1"/>
  <c r="Z5" i="7"/>
  <c r="AD5" i="7" s="1"/>
  <c r="AA4" i="7"/>
  <c r="AE4" i="7" s="1"/>
  <c r="Z4" i="7"/>
  <c r="AD4" i="7" s="1"/>
  <c r="AA3" i="7"/>
  <c r="AE3" i="7" s="1"/>
  <c r="Z3" i="7"/>
  <c r="AD3" i="7" s="1"/>
  <c r="AA2" i="7"/>
  <c r="AE2" i="7" s="1"/>
  <c r="Z2" i="7"/>
  <c r="AD2" i="7" s="1"/>
  <c r="AA34" i="3"/>
  <c r="AE34" i="3" s="1"/>
  <c r="Z34" i="3"/>
  <c r="AD34" i="3" s="1"/>
  <c r="AA33" i="3"/>
  <c r="AE33" i="3" s="1"/>
  <c r="Z33" i="3"/>
  <c r="AD33" i="3" s="1"/>
  <c r="AA32" i="3"/>
  <c r="AE32" i="3" s="1"/>
  <c r="Z32" i="3"/>
  <c r="AD32" i="3" s="1"/>
  <c r="AA31" i="3"/>
  <c r="AE31" i="3" s="1"/>
  <c r="Z31" i="3"/>
  <c r="AD31" i="3" s="1"/>
  <c r="AA30" i="3"/>
  <c r="AE30" i="3" s="1"/>
  <c r="Z30" i="3"/>
  <c r="AD30" i="3" s="1"/>
  <c r="AA29" i="3"/>
  <c r="AE29" i="3" s="1"/>
  <c r="Z29" i="3"/>
  <c r="AD29" i="3" s="1"/>
  <c r="AA28" i="3"/>
  <c r="AE28" i="3" s="1"/>
  <c r="Z28" i="3"/>
  <c r="AD28" i="3" s="1"/>
  <c r="AA27" i="3"/>
  <c r="AE27" i="3" s="1"/>
  <c r="Z27" i="3"/>
  <c r="AD27" i="3" s="1"/>
  <c r="AA26" i="3"/>
  <c r="AE26" i="3" s="1"/>
  <c r="Z26" i="3"/>
  <c r="AD26" i="3" s="1"/>
  <c r="AA25" i="3"/>
  <c r="AE25" i="3" s="1"/>
  <c r="Z25" i="3"/>
  <c r="AD25" i="3" s="1"/>
  <c r="AA24" i="3"/>
  <c r="AE24" i="3" s="1"/>
  <c r="Z24" i="3"/>
  <c r="AD24" i="3" s="1"/>
  <c r="AA23" i="3"/>
  <c r="AE23" i="3" s="1"/>
  <c r="Z23" i="3"/>
  <c r="AD23" i="3" s="1"/>
  <c r="AA22" i="3"/>
  <c r="AE22" i="3" s="1"/>
  <c r="Z22" i="3"/>
  <c r="AD22" i="3" s="1"/>
  <c r="AA21" i="3"/>
  <c r="AE21" i="3" s="1"/>
  <c r="Z21" i="3"/>
  <c r="AD21" i="3" s="1"/>
  <c r="AA20" i="3"/>
  <c r="AE20" i="3" s="1"/>
  <c r="Z20" i="3"/>
  <c r="AD20" i="3" s="1"/>
  <c r="AA19" i="3"/>
  <c r="AE19" i="3" s="1"/>
  <c r="Z19" i="3"/>
  <c r="AD19" i="3" s="1"/>
  <c r="AA18" i="3"/>
  <c r="AE18" i="3" s="1"/>
  <c r="Z18" i="3"/>
  <c r="AD18" i="3" s="1"/>
  <c r="AA17" i="3"/>
  <c r="AE17" i="3" s="1"/>
  <c r="Z17" i="3"/>
  <c r="AD17" i="3" s="1"/>
  <c r="AA16" i="3"/>
  <c r="AE16" i="3" s="1"/>
  <c r="Z16" i="3"/>
  <c r="AD16" i="3" s="1"/>
  <c r="AA15" i="3"/>
  <c r="AE15" i="3" s="1"/>
  <c r="Z15" i="3"/>
  <c r="AD15" i="3" s="1"/>
  <c r="AA14" i="3"/>
  <c r="AE14" i="3" s="1"/>
  <c r="Z14" i="3"/>
  <c r="AD14" i="3" s="1"/>
  <c r="AA13" i="3"/>
  <c r="AE13" i="3" s="1"/>
  <c r="Z13" i="3"/>
  <c r="AD13" i="3" s="1"/>
  <c r="AA12" i="3"/>
  <c r="AE12" i="3" s="1"/>
  <c r="Z12" i="3"/>
  <c r="AD12" i="3" s="1"/>
  <c r="AA11" i="3"/>
  <c r="AE11" i="3" s="1"/>
  <c r="Z11" i="3"/>
  <c r="AD11" i="3" s="1"/>
  <c r="AA10" i="3"/>
  <c r="AE10" i="3" s="1"/>
  <c r="Z10" i="3"/>
  <c r="AD10" i="3" s="1"/>
  <c r="AA9" i="3"/>
  <c r="AE9" i="3" s="1"/>
  <c r="Z9" i="3"/>
  <c r="AD9" i="3" s="1"/>
  <c r="AA8" i="3"/>
  <c r="AE8" i="3" s="1"/>
  <c r="Z8" i="3"/>
  <c r="AD8" i="3" s="1"/>
  <c r="AA7" i="3"/>
  <c r="AE7" i="3" s="1"/>
  <c r="Z7" i="3"/>
  <c r="AD7" i="3" s="1"/>
  <c r="AA6" i="3"/>
  <c r="AE6" i="3" s="1"/>
  <c r="Z6" i="3"/>
  <c r="AD6" i="3" s="1"/>
  <c r="AA5" i="3"/>
  <c r="AE5" i="3" s="1"/>
  <c r="Z5" i="3"/>
  <c r="AD5" i="3" s="1"/>
  <c r="AA4" i="3"/>
  <c r="AE4" i="3" s="1"/>
  <c r="Z4" i="3"/>
  <c r="AD4" i="3" s="1"/>
  <c r="AA3" i="3"/>
  <c r="AE3" i="3" s="1"/>
  <c r="Z3" i="3"/>
  <c r="AD3" i="3" s="1"/>
  <c r="AA2" i="3"/>
  <c r="AE2" i="3" s="1"/>
  <c r="Z2" i="3"/>
  <c r="AD2" i="3" s="1"/>
  <c r="AA34" i="4"/>
  <c r="AE34" i="4" s="1"/>
  <c r="Z34" i="4"/>
  <c r="AD34" i="4" s="1"/>
  <c r="AA33" i="4"/>
  <c r="AE33" i="4" s="1"/>
  <c r="Z33" i="4"/>
  <c r="AD33" i="4" s="1"/>
  <c r="AA32" i="4"/>
  <c r="AE32" i="4" s="1"/>
  <c r="Z32" i="4"/>
  <c r="AD32" i="4" s="1"/>
  <c r="AA31" i="4"/>
  <c r="AE31" i="4" s="1"/>
  <c r="Z31" i="4"/>
  <c r="AD31" i="4" s="1"/>
  <c r="AA30" i="4"/>
  <c r="AE30" i="4" s="1"/>
  <c r="Z30" i="4"/>
  <c r="AD30" i="4" s="1"/>
  <c r="AA29" i="4"/>
  <c r="AE29" i="4" s="1"/>
  <c r="Z29" i="4"/>
  <c r="AD29" i="4" s="1"/>
  <c r="AA28" i="4"/>
  <c r="AE28" i="4" s="1"/>
  <c r="Z28" i="4"/>
  <c r="AD28" i="4" s="1"/>
  <c r="AA27" i="4"/>
  <c r="AE27" i="4" s="1"/>
  <c r="Z27" i="4"/>
  <c r="AD27" i="4" s="1"/>
  <c r="AA26" i="4"/>
  <c r="AE26" i="4" s="1"/>
  <c r="Z26" i="4"/>
  <c r="AD26" i="4" s="1"/>
  <c r="AA25" i="4"/>
  <c r="AE25" i="4" s="1"/>
  <c r="Z25" i="4"/>
  <c r="AD25" i="4" s="1"/>
  <c r="AA24" i="4"/>
  <c r="AE24" i="4" s="1"/>
  <c r="Z24" i="4"/>
  <c r="AD24" i="4" s="1"/>
  <c r="AA23" i="4"/>
  <c r="AE23" i="4" s="1"/>
  <c r="Z23" i="4"/>
  <c r="AD23" i="4" s="1"/>
  <c r="AA22" i="4"/>
  <c r="AE22" i="4" s="1"/>
  <c r="Z22" i="4"/>
  <c r="AD22" i="4" s="1"/>
  <c r="AA21" i="4"/>
  <c r="AE21" i="4" s="1"/>
  <c r="Z21" i="4"/>
  <c r="AD21" i="4" s="1"/>
  <c r="AA20" i="4"/>
  <c r="AE20" i="4" s="1"/>
  <c r="Z20" i="4"/>
  <c r="AD20" i="4" s="1"/>
  <c r="AA19" i="4"/>
  <c r="AE19" i="4" s="1"/>
  <c r="Z19" i="4"/>
  <c r="AD19" i="4" s="1"/>
  <c r="AA18" i="4"/>
  <c r="AE18" i="4" s="1"/>
  <c r="Z18" i="4"/>
  <c r="AD18" i="4" s="1"/>
  <c r="AA17" i="4"/>
  <c r="AE17" i="4" s="1"/>
  <c r="Z17" i="4"/>
  <c r="AD17" i="4" s="1"/>
  <c r="AA16" i="4"/>
  <c r="AE16" i="4" s="1"/>
  <c r="Z16" i="4"/>
  <c r="AD16" i="4" s="1"/>
  <c r="AA15" i="4"/>
  <c r="AE15" i="4" s="1"/>
  <c r="Z15" i="4"/>
  <c r="AD15" i="4" s="1"/>
  <c r="AA14" i="4"/>
  <c r="AE14" i="4" s="1"/>
  <c r="Z14" i="4"/>
  <c r="AD14" i="4" s="1"/>
  <c r="AA13" i="4"/>
  <c r="AE13" i="4" s="1"/>
  <c r="Z13" i="4"/>
  <c r="AD13" i="4" s="1"/>
  <c r="AA12" i="4"/>
  <c r="AE12" i="4" s="1"/>
  <c r="Z12" i="4"/>
  <c r="AD12" i="4" s="1"/>
  <c r="AA11" i="4"/>
  <c r="AE11" i="4" s="1"/>
  <c r="Z11" i="4"/>
  <c r="AD11" i="4" s="1"/>
  <c r="AA10" i="4"/>
  <c r="AE10" i="4" s="1"/>
  <c r="Z10" i="4"/>
  <c r="AD10" i="4" s="1"/>
  <c r="AA9" i="4"/>
  <c r="AE9" i="4" s="1"/>
  <c r="Z9" i="4"/>
  <c r="AD9" i="4" s="1"/>
  <c r="AA8" i="4"/>
  <c r="AE8" i="4" s="1"/>
  <c r="Z8" i="4"/>
  <c r="AD8" i="4" s="1"/>
  <c r="AA7" i="4"/>
  <c r="AE7" i="4" s="1"/>
  <c r="Z7" i="4"/>
  <c r="AD7" i="4" s="1"/>
  <c r="AA6" i="4"/>
  <c r="AE6" i="4" s="1"/>
  <c r="Z6" i="4"/>
  <c r="AD6" i="4" s="1"/>
  <c r="AA5" i="4"/>
  <c r="AE5" i="4" s="1"/>
  <c r="Z5" i="4"/>
  <c r="AD5" i="4" s="1"/>
  <c r="AA4" i="4"/>
  <c r="AE4" i="4" s="1"/>
  <c r="Z4" i="4"/>
  <c r="AD4" i="4" s="1"/>
  <c r="AA3" i="4"/>
  <c r="AE3" i="4" s="1"/>
  <c r="Z3" i="4"/>
  <c r="AD3" i="4" s="1"/>
  <c r="AA2" i="4"/>
  <c r="AE2" i="4" s="1"/>
  <c r="Z2" i="4"/>
  <c r="AD2" i="4" s="1"/>
  <c r="Z34" i="5"/>
  <c r="AD34" i="5" s="1"/>
  <c r="Y34" i="5"/>
  <c r="AC34" i="5" s="1"/>
  <c r="Z33" i="5"/>
  <c r="AD33" i="5" s="1"/>
  <c r="Y33" i="5"/>
  <c r="AC33" i="5" s="1"/>
  <c r="Z32" i="5"/>
  <c r="AD32" i="5" s="1"/>
  <c r="Y32" i="5"/>
  <c r="AC32" i="5" s="1"/>
  <c r="AD31" i="5"/>
  <c r="Z31" i="5"/>
  <c r="Y31" i="5"/>
  <c r="AC31" i="5" s="1"/>
  <c r="Z30" i="5"/>
  <c r="AD30" i="5" s="1"/>
  <c r="Y30" i="5"/>
  <c r="AC30" i="5" s="1"/>
  <c r="AD29" i="5"/>
  <c r="Z29" i="5"/>
  <c r="Y29" i="5"/>
  <c r="AC29" i="5" s="1"/>
  <c r="Z28" i="5"/>
  <c r="AD28" i="5" s="1"/>
  <c r="Y28" i="5"/>
  <c r="AC28" i="5" s="1"/>
  <c r="Z27" i="5"/>
  <c r="AD27" i="5" s="1"/>
  <c r="Y27" i="5"/>
  <c r="AC27" i="5" s="1"/>
  <c r="Z26" i="5"/>
  <c r="AD26" i="5" s="1"/>
  <c r="Y26" i="5"/>
  <c r="AC26" i="5" s="1"/>
  <c r="AD25" i="5"/>
  <c r="Z25" i="5"/>
  <c r="Y25" i="5"/>
  <c r="AC25" i="5" s="1"/>
  <c r="Z24" i="5"/>
  <c r="AD24" i="5" s="1"/>
  <c r="Y24" i="5"/>
  <c r="AC24" i="5" s="1"/>
  <c r="Z23" i="5"/>
  <c r="AD23" i="5" s="1"/>
  <c r="Y23" i="5"/>
  <c r="AC23" i="5" s="1"/>
  <c r="Z22" i="5"/>
  <c r="AD22" i="5" s="1"/>
  <c r="Y22" i="5"/>
  <c r="AC22" i="5" s="1"/>
  <c r="Z21" i="5"/>
  <c r="AD21" i="5" s="1"/>
  <c r="Y21" i="5"/>
  <c r="AC21" i="5" s="1"/>
  <c r="Z20" i="5"/>
  <c r="AD20" i="5" s="1"/>
  <c r="Y20" i="5"/>
  <c r="AC20" i="5" s="1"/>
  <c r="Z19" i="5"/>
  <c r="AD19" i="5" s="1"/>
  <c r="Y19" i="5"/>
  <c r="AC19" i="5" s="1"/>
  <c r="Z18" i="5"/>
  <c r="AD18" i="5" s="1"/>
  <c r="Y18" i="5"/>
  <c r="AC18" i="5" s="1"/>
  <c r="Z17" i="5"/>
  <c r="AD17" i="5" s="1"/>
  <c r="Y17" i="5"/>
  <c r="AC17" i="5" s="1"/>
  <c r="Z16" i="5"/>
  <c r="AD16" i="5" s="1"/>
  <c r="Y16" i="5"/>
  <c r="AC16" i="5" s="1"/>
  <c r="Z15" i="5"/>
  <c r="AD15" i="5" s="1"/>
  <c r="Y15" i="5"/>
  <c r="AC15" i="5" s="1"/>
  <c r="Z14" i="5"/>
  <c r="AD14" i="5" s="1"/>
  <c r="Y14" i="5"/>
  <c r="AC14" i="5" s="1"/>
  <c r="Z13" i="5"/>
  <c r="AD13" i="5" s="1"/>
  <c r="Y13" i="5"/>
  <c r="AC13" i="5" s="1"/>
  <c r="Z12" i="5"/>
  <c r="AD12" i="5" s="1"/>
  <c r="Y12" i="5"/>
  <c r="AC12" i="5" s="1"/>
  <c r="Z11" i="5"/>
  <c r="AD11" i="5" s="1"/>
  <c r="Y11" i="5"/>
  <c r="AC11" i="5" s="1"/>
  <c r="Z10" i="5"/>
  <c r="AD10" i="5" s="1"/>
  <c r="Y10" i="5"/>
  <c r="AC10" i="5" s="1"/>
  <c r="Z9" i="5"/>
  <c r="AD9" i="5" s="1"/>
  <c r="Y9" i="5"/>
  <c r="AC9" i="5" s="1"/>
  <c r="Z8" i="5"/>
  <c r="AD8" i="5" s="1"/>
  <c r="Y8" i="5"/>
  <c r="AC8" i="5" s="1"/>
  <c r="Z7" i="5"/>
  <c r="AD7" i="5" s="1"/>
  <c r="Y7" i="5"/>
  <c r="AC7" i="5" s="1"/>
  <c r="Z6" i="5"/>
  <c r="AD6" i="5" s="1"/>
  <c r="Y6" i="5"/>
  <c r="AC6" i="5" s="1"/>
  <c r="Z5" i="5"/>
  <c r="AD5" i="5" s="1"/>
  <c r="Y5" i="5"/>
  <c r="AC5" i="5" s="1"/>
  <c r="Z4" i="5"/>
  <c r="AD4" i="5" s="1"/>
  <c r="Y4" i="5"/>
  <c r="AC4" i="5" s="1"/>
  <c r="Z3" i="5"/>
  <c r="AD3" i="5" s="1"/>
  <c r="Y3" i="5"/>
  <c r="AC3" i="5" s="1"/>
  <c r="Z2" i="5"/>
  <c r="AD2" i="5" s="1"/>
  <c r="Y2" i="5"/>
  <c r="AC2" i="5" s="1"/>
  <c r="AD5" i="6"/>
  <c r="AD6" i="6"/>
  <c r="AD13" i="6"/>
  <c r="AD15" i="6"/>
  <c r="AD17" i="6"/>
  <c r="AD18" i="6"/>
  <c r="AD25" i="6"/>
  <c r="AD30" i="6"/>
  <c r="Y2" i="6"/>
  <c r="AC2" i="6" s="1"/>
  <c r="AC8" i="6"/>
  <c r="AC9" i="6"/>
  <c r="AC10" i="6"/>
  <c r="AC16" i="6"/>
  <c r="AC21" i="6"/>
  <c r="AC22" i="6"/>
  <c r="AC32" i="6"/>
  <c r="AC34" i="6"/>
  <c r="Z3" i="6"/>
  <c r="AD3" i="6" s="1"/>
  <c r="Z4" i="6"/>
  <c r="AD4" i="6" s="1"/>
  <c r="Z5" i="6"/>
  <c r="Z6" i="6"/>
  <c r="Z7" i="6"/>
  <c r="AD7" i="6" s="1"/>
  <c r="Z8" i="6"/>
  <c r="AD8" i="6" s="1"/>
  <c r="Z9" i="6"/>
  <c r="AD9" i="6" s="1"/>
  <c r="Z10" i="6"/>
  <c r="AD10" i="6" s="1"/>
  <c r="Z11" i="6"/>
  <c r="AD11" i="6" s="1"/>
  <c r="Z12" i="6"/>
  <c r="AD12" i="6" s="1"/>
  <c r="Z13" i="6"/>
  <c r="Z14" i="6"/>
  <c r="AD14" i="6" s="1"/>
  <c r="Z15" i="6"/>
  <c r="Z16" i="6"/>
  <c r="AD16" i="6" s="1"/>
  <c r="Z17" i="6"/>
  <c r="Z18" i="6"/>
  <c r="Z19" i="6"/>
  <c r="AD19" i="6" s="1"/>
  <c r="Z20" i="6"/>
  <c r="AD20" i="6" s="1"/>
  <c r="Z21" i="6"/>
  <c r="AD21" i="6" s="1"/>
  <c r="Z22" i="6"/>
  <c r="AD22" i="6" s="1"/>
  <c r="Z23" i="6"/>
  <c r="AD23" i="6" s="1"/>
  <c r="Z24" i="6"/>
  <c r="AD24" i="6" s="1"/>
  <c r="Z25" i="6"/>
  <c r="Z26" i="6"/>
  <c r="AD26" i="6" s="1"/>
  <c r="Z27" i="6"/>
  <c r="AD27" i="6" s="1"/>
  <c r="Z28" i="6"/>
  <c r="AD28" i="6" s="1"/>
  <c r="Z29" i="6"/>
  <c r="AD29" i="6" s="1"/>
  <c r="Z30" i="6"/>
  <c r="Z31" i="6"/>
  <c r="AD31" i="6" s="1"/>
  <c r="Z32" i="6"/>
  <c r="AD32" i="6" s="1"/>
  <c r="Z33" i="6"/>
  <c r="AD33" i="6" s="1"/>
  <c r="Z34" i="6"/>
  <c r="AD34" i="6" s="1"/>
  <c r="Z2" i="6"/>
  <c r="AD2" i="6" s="1"/>
  <c r="Y3" i="6"/>
  <c r="AC3" i="6" s="1"/>
  <c r="Y4" i="6"/>
  <c r="AC4" i="6" s="1"/>
  <c r="Y5" i="6"/>
  <c r="AC5" i="6" s="1"/>
  <c r="Y6" i="6"/>
  <c r="AC6" i="6" s="1"/>
  <c r="Y7" i="6"/>
  <c r="AC7" i="6" s="1"/>
  <c r="Y8" i="6"/>
  <c r="Y9" i="6"/>
  <c r="Y10" i="6"/>
  <c r="Y11" i="6"/>
  <c r="AC11" i="6" s="1"/>
  <c r="Y12" i="6"/>
  <c r="AC12" i="6" s="1"/>
  <c r="Y13" i="6"/>
  <c r="AC13" i="6" s="1"/>
  <c r="Y14" i="6"/>
  <c r="AC14" i="6" s="1"/>
  <c r="Y15" i="6"/>
  <c r="AC15" i="6" s="1"/>
  <c r="Y16" i="6"/>
  <c r="Y17" i="6"/>
  <c r="AC17" i="6" s="1"/>
  <c r="Y18" i="6"/>
  <c r="AC18" i="6" s="1"/>
  <c r="Y19" i="6"/>
  <c r="AC19" i="6" s="1"/>
  <c r="Y20" i="6"/>
  <c r="AC20" i="6" s="1"/>
  <c r="Y21" i="6"/>
  <c r="Y22" i="6"/>
  <c r="Y23" i="6"/>
  <c r="AC23" i="6" s="1"/>
  <c r="Y24" i="6"/>
  <c r="AC24" i="6" s="1"/>
  <c r="Y25" i="6"/>
  <c r="AC25" i="6" s="1"/>
  <c r="Y26" i="6"/>
  <c r="AC26" i="6" s="1"/>
  <c r="Y27" i="6"/>
  <c r="AC27" i="6" s="1"/>
  <c r="Y28" i="6"/>
  <c r="AC28" i="6" s="1"/>
  <c r="Y29" i="6"/>
  <c r="AC29" i="6" s="1"/>
  <c r="Y30" i="6"/>
  <c r="AC30" i="6" s="1"/>
  <c r="Y31" i="6"/>
  <c r="AC31" i="6" s="1"/>
  <c r="Y32" i="6"/>
  <c r="Y33" i="6"/>
  <c r="AC33" i="6" s="1"/>
  <c r="Y34" i="6"/>
  <c r="AC10" i="8" l="1"/>
  <c r="AD10" i="8"/>
  <c r="AC11" i="8"/>
  <c r="AD11" i="8"/>
  <c r="AC6" i="8"/>
  <c r="AC5" i="8"/>
  <c r="AD5" i="8"/>
  <c r="AD6" i="8"/>
  <c r="AD3" i="8"/>
  <c r="AD9" i="8"/>
  <c r="AC7" i="8"/>
  <c r="AD8" i="8"/>
  <c r="AC9" i="8"/>
  <c r="AC4" i="8"/>
  <c r="AD7" i="8"/>
  <c r="AC8" i="8"/>
  <c r="AC3" i="8"/>
  <c r="AD4" i="8"/>
</calcChain>
</file>

<file path=xl/sharedStrings.xml><?xml version="1.0" encoding="utf-8"?>
<sst xmlns="http://schemas.openxmlformats.org/spreadsheetml/2006/main" count="441" uniqueCount="37">
  <si>
    <t>Market</t>
  </si>
  <si>
    <t>delta_NPV%</t>
  </si>
  <si>
    <t xml:space="preserve">LMB_Power </t>
  </si>
  <si>
    <t xml:space="preserve">HTGR_capacity </t>
  </si>
  <si>
    <t xml:space="preserve">LMB_capacity </t>
  </si>
  <si>
    <t xml:space="preserve">Duration </t>
  </si>
  <si>
    <t xml:space="preserve">mean_NPV </t>
  </si>
  <si>
    <t xml:space="preserve">E_Sales </t>
  </si>
  <si>
    <t xml:space="preserve">delta NPV </t>
  </si>
  <si>
    <t xml:space="preserve">HTGR_CAPEX </t>
  </si>
  <si>
    <t xml:space="preserve">HTGR_FIXED </t>
  </si>
  <si>
    <t xml:space="preserve">HTGR_OM </t>
  </si>
  <si>
    <t xml:space="preserve">LMB_ENEGY </t>
  </si>
  <si>
    <t xml:space="preserve">LMB_POWER </t>
  </si>
  <si>
    <t xml:space="preserve">LMB_Fixed </t>
  </si>
  <si>
    <t xml:space="preserve">Max_allowable_HTGR_capex </t>
  </si>
  <si>
    <t xml:space="preserve">delta_NPV/LMB_Investment </t>
  </si>
  <si>
    <t xml:space="preserve">delta_E_Sales/LMB_Investment </t>
  </si>
  <si>
    <t xml:space="preserve">delta_NPV/Power  </t>
  </si>
  <si>
    <t xml:space="preserve">delta_E_Sales/Power  </t>
  </si>
  <si>
    <t xml:space="preserve">delta_NPV/Energy  </t>
  </si>
  <si>
    <t xml:space="preserve">delta_E_Sales/Energy  </t>
  </si>
  <si>
    <t xml:space="preserve">MarNPV/Mar.LMB_Investment </t>
  </si>
  <si>
    <t xml:space="preserve">MarE_Sale/Mar.LMB_Investment </t>
  </si>
  <si>
    <t>ERC</t>
  </si>
  <si>
    <t>PJM</t>
  </si>
  <si>
    <t>MIS</t>
  </si>
  <si>
    <t>itc6</t>
  </si>
  <si>
    <t>itc30</t>
  </si>
  <si>
    <t>mean_NPV_itc6</t>
  </si>
  <si>
    <t>mean_NPV_itc30</t>
  </si>
  <si>
    <t>itc40</t>
  </si>
  <si>
    <t>itc50</t>
  </si>
  <si>
    <t>mean_NPV_itc40</t>
  </si>
  <si>
    <t>mean_NPV_itc50</t>
  </si>
  <si>
    <t>std</t>
  </si>
  <si>
    <t>std_NPV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</si>
</sst>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9" formatCode="0.0000000"/>
    <numFmt numFmtId="170" formatCode="0.000000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6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wrapText="1"/>
    </xf>
    <xf numFmtId="165" fontId="2" fillId="0" borderId="0" xfId="0" applyNumberFormat="1" applyFont="1" applyAlignment="1">
      <alignment wrapText="1"/>
    </xf>
    <xf numFmtId="164" fontId="2" fillId="0" borderId="0" xfId="0" applyNumberFormat="1" applyFont="1"/>
    <xf numFmtId="165" fontId="2" fillId="0" borderId="0" xfId="0" applyNumberFormat="1" applyFont="1"/>
    <xf numFmtId="164" fontId="2" fillId="0" borderId="0" xfId="0" quotePrefix="1" applyNumberFormat="1" applyFont="1"/>
    <xf numFmtId="0" fontId="0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170" fontId="2" fillId="0" borderId="0" xfId="0" applyNumberFormat="1" applyFont="1"/>
    <xf numFmtId="169" fontId="0" fillId="0" borderId="0" xfId="0" applyNumberFormat="1" applyFont="1"/>
    <xf numFmtId="170" fontId="0" fillId="0" borderId="0" xfId="0" applyNumberFormat="1" applyFont="1"/>
    <xf numFmtId="2" fontId="2" fillId="0" borderId="0" xfId="0" applyNumberFormat="1" applyFon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352BB-ACA8-B841-A146-78651882B338}">
  <dimension ref="A1:AG37"/>
  <sheetViews>
    <sheetView topLeftCell="C9" workbookViewId="0">
      <selection activeCell="AG34" sqref="AG34"/>
    </sheetView>
  </sheetViews>
  <sheetFormatPr baseColWidth="10" defaultRowHeight="16" x14ac:dyDescent="0.2"/>
  <cols>
    <col min="10" max="10" width="10.83203125" style="3"/>
  </cols>
  <sheetData>
    <row r="1" spans="1:33" ht="51" x14ac:dyDescent="0.2">
      <c r="A1" s="7" t="s">
        <v>0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35</v>
      </c>
      <c r="H1" s="7" t="s">
        <v>7</v>
      </c>
      <c r="I1" s="7" t="s">
        <v>8</v>
      </c>
      <c r="J1" s="8" t="s">
        <v>1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18</v>
      </c>
      <c r="S1" s="7" t="s">
        <v>20</v>
      </c>
      <c r="T1" s="7" t="s">
        <v>16</v>
      </c>
      <c r="U1" s="7" t="s">
        <v>22</v>
      </c>
      <c r="V1" s="7" t="s">
        <v>19</v>
      </c>
      <c r="W1" s="7" t="s">
        <v>21</v>
      </c>
      <c r="X1" s="7" t="s">
        <v>17</v>
      </c>
      <c r="Y1" s="7" t="s">
        <v>23</v>
      </c>
      <c r="Z1" s="7" t="s">
        <v>27</v>
      </c>
      <c r="AA1" s="7" t="s">
        <v>28</v>
      </c>
      <c r="AB1" s="7" t="s">
        <v>31</v>
      </c>
      <c r="AC1" s="7" t="s">
        <v>32</v>
      </c>
      <c r="AD1" s="7" t="s">
        <v>29</v>
      </c>
      <c r="AE1" s="7" t="s">
        <v>30</v>
      </c>
      <c r="AF1" s="7" t="s">
        <v>33</v>
      </c>
      <c r="AG1" s="7" t="s">
        <v>34</v>
      </c>
    </row>
    <row r="2" spans="1:33" x14ac:dyDescent="0.2">
      <c r="A2" s="6" t="s">
        <v>24</v>
      </c>
      <c r="B2" s="6">
        <v>0</v>
      </c>
      <c r="C2" s="6">
        <v>9.6</v>
      </c>
      <c r="D2" s="6">
        <v>0</v>
      </c>
      <c r="E2" s="6">
        <v>0</v>
      </c>
      <c r="F2" s="9">
        <v>-123.34120186200001</v>
      </c>
      <c r="G2" s="6">
        <v>440651.65267600003</v>
      </c>
      <c r="H2" s="9">
        <v>37.016376556022507</v>
      </c>
      <c r="I2" s="9">
        <v>0</v>
      </c>
      <c r="J2" s="10">
        <v>0</v>
      </c>
      <c r="K2" s="9">
        <v>-134.40960000000001</v>
      </c>
      <c r="L2" s="9">
        <v>-13.831544998945899</v>
      </c>
      <c r="M2" s="9">
        <v>-12.116433419076607</v>
      </c>
      <c r="N2" s="9">
        <v>0</v>
      </c>
      <c r="O2" s="9">
        <v>0</v>
      </c>
      <c r="P2" s="9">
        <v>0</v>
      </c>
      <c r="Q2" s="9">
        <v>1152.958139375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11">
        <f>0.95*K2</f>
        <v>-127.68912</v>
      </c>
      <c r="AA2" s="9">
        <f>0.73*K2</f>
        <v>-98.119008000000008</v>
      </c>
      <c r="AB2" s="9">
        <f>0.63*K2</f>
        <v>-84.678048000000004</v>
      </c>
      <c r="AC2" s="9">
        <f>0.54*K2</f>
        <v>-72.581184000000007</v>
      </c>
      <c r="AD2" s="9">
        <f>SUM(L2:P2)+H2+Z2</f>
        <v>-116.62072186200001</v>
      </c>
      <c r="AE2" s="9">
        <f>AA2+H2+SUM(L2:P2)</f>
        <v>-87.050609862000016</v>
      </c>
      <c r="AF2" s="9">
        <f>SUM(L2:P2)+H2+AB2</f>
        <v>-73.609649861999998</v>
      </c>
      <c r="AG2" s="9">
        <f>SUM(L2:P2)+H2+AC2</f>
        <v>-61.512785862000008</v>
      </c>
    </row>
    <row r="3" spans="1:33" x14ac:dyDescent="0.2">
      <c r="A3" s="6" t="s">
        <v>24</v>
      </c>
      <c r="B3" s="6">
        <v>10</v>
      </c>
      <c r="C3" s="6">
        <v>9.6</v>
      </c>
      <c r="D3" s="6">
        <v>20</v>
      </c>
      <c r="E3" s="6">
        <v>2</v>
      </c>
      <c r="F3" s="9">
        <v>-112.45688995900001</v>
      </c>
      <c r="G3" s="6">
        <v>459480.69128799997</v>
      </c>
      <c r="H3" s="9">
        <v>53.884452487325774</v>
      </c>
      <c r="I3" s="9">
        <v>10.884311902999997</v>
      </c>
      <c r="J3" s="10">
        <v>8.8245547624693027E-2</v>
      </c>
      <c r="K3" s="9">
        <v>-134.40960000000001</v>
      </c>
      <c r="L3" s="9">
        <v>-13.831544998945899</v>
      </c>
      <c r="M3" s="9">
        <v>-12.116433419076607</v>
      </c>
      <c r="N3" s="9">
        <v>-4.6379664866462216</v>
      </c>
      <c r="O3" s="9">
        <v>-1.0504999885775008</v>
      </c>
      <c r="P3" s="9">
        <v>-0.29529755307951749</v>
      </c>
      <c r="Q3" s="9">
        <v>2286.7406292708365</v>
      </c>
      <c r="R3" s="9">
        <v>1.0884311902999997</v>
      </c>
      <c r="S3" s="9">
        <v>0.54421559514999984</v>
      </c>
      <c r="T3" s="9">
        <v>1.8189741192194637</v>
      </c>
      <c r="U3" s="9">
        <v>1.8189741192194637</v>
      </c>
      <c r="V3" s="9">
        <v>1.6868075931303266</v>
      </c>
      <c r="W3" s="9">
        <v>0.84340379656516329</v>
      </c>
      <c r="X3" s="9">
        <v>2.8189741192194684</v>
      </c>
      <c r="Y3" s="9">
        <v>2.8189741192194684</v>
      </c>
      <c r="Z3" s="9">
        <f t="shared" ref="Z3:Z34" si="0">0.95*K3</f>
        <v>-127.68912</v>
      </c>
      <c r="AA3" s="9">
        <f t="shared" ref="AA3:AA34" si="1">0.73*K3</f>
        <v>-98.119008000000008</v>
      </c>
      <c r="AB3" s="9">
        <f t="shared" ref="AB3:AB34" si="2">0.63*K3</f>
        <v>-84.678048000000004</v>
      </c>
      <c r="AC3" s="9">
        <f t="shared" ref="AC3:AC34" si="3">0.54*K3</f>
        <v>-72.581184000000007</v>
      </c>
      <c r="AD3" s="9">
        <f t="shared" ref="AD3:AD34" si="4">SUM(L3:P3)+H3+Z3</f>
        <v>-105.73640995899997</v>
      </c>
      <c r="AE3" s="9">
        <f t="shared" ref="AE3:AE34" si="5">AA3+H3+SUM(L3:P3)</f>
        <v>-76.166297958999976</v>
      </c>
      <c r="AF3" s="9">
        <f t="shared" ref="AF3:AF34" si="6">SUM(L3:P3)+H3+AB3</f>
        <v>-62.725337958999972</v>
      </c>
      <c r="AG3" s="9">
        <f t="shared" ref="AG3:AG34" si="7">SUM(L3:P3)+H3+AC3</f>
        <v>-50.628473958999976</v>
      </c>
    </row>
    <row r="4" spans="1:33" x14ac:dyDescent="0.2">
      <c r="A4" s="6" t="s">
        <v>24</v>
      </c>
      <c r="B4" s="6">
        <v>20</v>
      </c>
      <c r="C4" s="6">
        <v>9.6</v>
      </c>
      <c r="D4" s="6">
        <v>40</v>
      </c>
      <c r="E4" s="6">
        <v>2</v>
      </c>
      <c r="F4" s="9">
        <v>-101.697272</v>
      </c>
      <c r="G4" s="6">
        <v>535421.58799999999</v>
      </c>
      <c r="H4" s="9">
        <v>70.243020474756776</v>
      </c>
      <c r="I4" s="9">
        <v>21.643929862000004</v>
      </c>
      <c r="J4" s="10">
        <v>0.17548012776960176</v>
      </c>
      <c r="K4" s="9">
        <v>-134.40960000000001</v>
      </c>
      <c r="L4" s="9">
        <v>-13.831544998945899</v>
      </c>
      <c r="M4" s="9">
        <v>-12.116433419076607</v>
      </c>
      <c r="N4" s="9">
        <v>-9.0222820983376462</v>
      </c>
      <c r="O4" s="9">
        <v>-1.9698368522375778</v>
      </c>
      <c r="P4" s="9">
        <v>-0.59059510615903499</v>
      </c>
      <c r="Q4" s="9">
        <v>3407.5341666666677</v>
      </c>
      <c r="R4" s="9">
        <v>1.0821964931000001</v>
      </c>
      <c r="S4" s="9">
        <v>0.54109824655000005</v>
      </c>
      <c r="T4" s="9">
        <v>1.8686406101354194</v>
      </c>
      <c r="U4" s="9">
        <v>1.921720662689171</v>
      </c>
      <c r="V4" s="9">
        <v>1.6613321959367133</v>
      </c>
      <c r="W4" s="9">
        <v>0.83066609796835666</v>
      </c>
      <c r="X4" s="9">
        <v>2.8686406101354196</v>
      </c>
      <c r="Y4" s="9">
        <v>2.9217206626891663</v>
      </c>
      <c r="Z4" s="9">
        <f t="shared" si="0"/>
        <v>-127.68912</v>
      </c>
      <c r="AA4" s="9">
        <f t="shared" si="1"/>
        <v>-98.119008000000008</v>
      </c>
      <c r="AB4" s="9">
        <f t="shared" si="2"/>
        <v>-84.678048000000004</v>
      </c>
      <c r="AC4" s="9">
        <f t="shared" si="3"/>
        <v>-72.581184000000007</v>
      </c>
      <c r="AD4" s="9">
        <f t="shared" si="4"/>
        <v>-94.976791999999989</v>
      </c>
      <c r="AE4" s="9">
        <f t="shared" si="5"/>
        <v>-65.406679999999994</v>
      </c>
      <c r="AF4" s="9">
        <f t="shared" si="6"/>
        <v>-51.965719999999997</v>
      </c>
      <c r="AG4" s="9">
        <f t="shared" si="7"/>
        <v>-39.868856000000001</v>
      </c>
    </row>
    <row r="5" spans="1:33" x14ac:dyDescent="0.2">
      <c r="A5" s="6" t="s">
        <v>24</v>
      </c>
      <c r="B5" s="6">
        <v>30</v>
      </c>
      <c r="C5" s="6">
        <v>9.6</v>
      </c>
      <c r="D5" s="6">
        <v>60</v>
      </c>
      <c r="E5" s="6">
        <v>2</v>
      </c>
      <c r="F5" s="9">
        <v>-90.601878211200003</v>
      </c>
      <c r="G5" s="6">
        <v>591029.85055800003</v>
      </c>
      <c r="H5" s="9">
        <v>86.802704288426185</v>
      </c>
      <c r="I5" s="9">
        <v>32.739323650800003</v>
      </c>
      <c r="J5" s="10">
        <v>0.26543704096081627</v>
      </c>
      <c r="K5" s="9">
        <v>-134.40960000000001</v>
      </c>
      <c r="L5" s="9">
        <v>-13.831544998945899</v>
      </c>
      <c r="M5" s="9">
        <v>-12.116433419076607</v>
      </c>
      <c r="N5" s="9">
        <v>-13.315700265482697</v>
      </c>
      <c r="O5" s="9">
        <v>-2.8454111568824252</v>
      </c>
      <c r="P5" s="9">
        <v>-0.88589265923855232</v>
      </c>
      <c r="Q5" s="9">
        <v>4563.3043530000004</v>
      </c>
      <c r="R5" s="9">
        <v>1.0913107883600002</v>
      </c>
      <c r="S5" s="9">
        <v>0.54565539418000009</v>
      </c>
      <c r="T5" s="9">
        <v>1.9205323993634016</v>
      </c>
      <c r="U5" s="9">
        <v>2.0305279804516143</v>
      </c>
      <c r="V5" s="9">
        <v>1.6595442577467892</v>
      </c>
      <c r="W5" s="9">
        <v>0.82977212887339458</v>
      </c>
      <c r="X5" s="9">
        <v>2.9205323993634016</v>
      </c>
      <c r="Y5" s="9">
        <v>3.0305279804516143</v>
      </c>
      <c r="Z5" s="9">
        <f t="shared" si="0"/>
        <v>-127.68912</v>
      </c>
      <c r="AA5" s="9">
        <f t="shared" si="1"/>
        <v>-98.119008000000008</v>
      </c>
      <c r="AB5" s="9">
        <f t="shared" si="2"/>
        <v>-84.678048000000004</v>
      </c>
      <c r="AC5" s="9">
        <f t="shared" si="3"/>
        <v>-72.581184000000007</v>
      </c>
      <c r="AD5" s="9">
        <f t="shared" si="4"/>
        <v>-83.881398211200008</v>
      </c>
      <c r="AE5" s="9">
        <f t="shared" si="5"/>
        <v>-54.311286211200006</v>
      </c>
      <c r="AF5" s="9">
        <f t="shared" si="6"/>
        <v>-40.870326211200002</v>
      </c>
      <c r="AG5" s="9">
        <f t="shared" si="7"/>
        <v>-28.773462211200005</v>
      </c>
    </row>
    <row r="6" spans="1:33" x14ac:dyDescent="0.2">
      <c r="A6" s="6" t="s">
        <v>24</v>
      </c>
      <c r="B6" s="6">
        <v>40</v>
      </c>
      <c r="C6" s="6">
        <v>9.6</v>
      </c>
      <c r="D6" s="6">
        <v>80</v>
      </c>
      <c r="E6" s="6">
        <v>2</v>
      </c>
      <c r="F6" s="9">
        <v>-79.493809663500002</v>
      </c>
      <c r="G6" s="6">
        <v>736308.66095599998</v>
      </c>
      <c r="H6" s="9">
        <v>103.28981780142341</v>
      </c>
      <c r="I6" s="9">
        <v>43.84739219850001</v>
      </c>
      <c r="J6" s="10">
        <v>0.35549671591135096</v>
      </c>
      <c r="K6" s="9">
        <v>-134.40960000000001</v>
      </c>
      <c r="L6" s="9">
        <v>-13.831544998945899</v>
      </c>
      <c r="M6" s="9">
        <v>-12.116433419076607</v>
      </c>
      <c r="N6" s="9">
        <v>-17.551134639794814</v>
      </c>
      <c r="O6" s="9">
        <v>-3.6937241947880151</v>
      </c>
      <c r="P6" s="9">
        <v>-1.18119021231807</v>
      </c>
      <c r="Q6" s="9">
        <v>5720.3948267187498</v>
      </c>
      <c r="R6" s="9">
        <v>1.0961848049625003</v>
      </c>
      <c r="S6" s="9">
        <v>0.54809240248125013</v>
      </c>
      <c r="T6" s="9">
        <v>1.9551991573192145</v>
      </c>
      <c r="U6" s="9">
        <v>2.0650633373328215</v>
      </c>
      <c r="V6" s="9">
        <v>1.6568360311350225</v>
      </c>
      <c r="W6" s="9">
        <v>0.82841801556751127</v>
      </c>
      <c r="X6" s="9">
        <v>2.955199157319214</v>
      </c>
      <c r="Y6" s="9">
        <v>3.0650633373328215</v>
      </c>
      <c r="Z6" s="9">
        <f t="shared" si="0"/>
        <v>-127.68912</v>
      </c>
      <c r="AA6" s="9">
        <f t="shared" si="1"/>
        <v>-98.119008000000008</v>
      </c>
      <c r="AB6" s="9">
        <f t="shared" si="2"/>
        <v>-84.678048000000004</v>
      </c>
      <c r="AC6" s="9">
        <f t="shared" si="3"/>
        <v>-72.581184000000007</v>
      </c>
      <c r="AD6" s="9">
        <f t="shared" si="4"/>
        <v>-72.773329663500007</v>
      </c>
      <c r="AE6" s="9">
        <f t="shared" si="5"/>
        <v>-43.203217663500013</v>
      </c>
      <c r="AF6" s="9">
        <f t="shared" si="6"/>
        <v>-29.762257663500009</v>
      </c>
      <c r="AG6" s="9">
        <f t="shared" si="7"/>
        <v>-17.665393663500012</v>
      </c>
    </row>
    <row r="7" spans="1:33" x14ac:dyDescent="0.2">
      <c r="A7" s="6" t="s">
        <v>24</v>
      </c>
      <c r="B7" s="6">
        <v>50</v>
      </c>
      <c r="C7" s="6">
        <v>9.6</v>
      </c>
      <c r="D7" s="6">
        <v>100</v>
      </c>
      <c r="E7" s="6">
        <v>2</v>
      </c>
      <c r="F7" s="9">
        <v>-68.8266815665</v>
      </c>
      <c r="G7" s="6">
        <v>853875.18097999995</v>
      </c>
      <c r="H7" s="9">
        <v>119.27367891195249</v>
      </c>
      <c r="I7" s="9">
        <v>54.514520295500013</v>
      </c>
      <c r="J7" s="10">
        <v>0.44198142609712404</v>
      </c>
      <c r="K7" s="9">
        <v>-134.40960000000001</v>
      </c>
      <c r="L7" s="9">
        <v>-13.831544998945899</v>
      </c>
      <c r="M7" s="9">
        <v>-12.116433419076607</v>
      </c>
      <c r="N7" s="9">
        <v>-21.743968504166027</v>
      </c>
      <c r="O7" s="9">
        <v>-4.5223257908663355</v>
      </c>
      <c r="P7" s="9">
        <v>-1.4764877653975874</v>
      </c>
      <c r="Q7" s="9">
        <v>6831.5540034895866</v>
      </c>
      <c r="R7" s="9">
        <v>1.0902904059100003</v>
      </c>
      <c r="S7" s="9">
        <v>0.54514520295500013</v>
      </c>
      <c r="T7" s="9">
        <v>1.9649983255736669</v>
      </c>
      <c r="U7" s="9">
        <v>2.0063313448044595</v>
      </c>
      <c r="V7" s="9">
        <v>1.6451460471185997</v>
      </c>
      <c r="W7" s="9">
        <v>0.82257302355929984</v>
      </c>
      <c r="X7" s="9">
        <v>2.9649983255736676</v>
      </c>
      <c r="Y7" s="9">
        <v>3.006331344804464</v>
      </c>
      <c r="Z7" s="9">
        <f t="shared" si="0"/>
        <v>-127.68912</v>
      </c>
      <c r="AA7" s="9">
        <f t="shared" si="1"/>
        <v>-98.119008000000008</v>
      </c>
      <c r="AB7" s="9">
        <f t="shared" si="2"/>
        <v>-84.678048000000004</v>
      </c>
      <c r="AC7" s="9">
        <f t="shared" si="3"/>
        <v>-72.581184000000007</v>
      </c>
      <c r="AD7" s="9">
        <f t="shared" si="4"/>
        <v>-62.106201566499976</v>
      </c>
      <c r="AE7" s="9">
        <f t="shared" si="5"/>
        <v>-32.536089566499975</v>
      </c>
      <c r="AF7" s="9">
        <f t="shared" si="6"/>
        <v>-19.095129566499978</v>
      </c>
      <c r="AG7" s="9">
        <f t="shared" si="7"/>
        <v>-6.9982655664999811</v>
      </c>
    </row>
    <row r="8" spans="1:33" x14ac:dyDescent="0.2">
      <c r="A8" s="6" t="s">
        <v>24</v>
      </c>
      <c r="B8" s="6">
        <v>60</v>
      </c>
      <c r="C8" s="6">
        <v>9.6</v>
      </c>
      <c r="D8" s="6">
        <v>120</v>
      </c>
      <c r="E8" s="6">
        <v>2</v>
      </c>
      <c r="F8" s="9">
        <v>-56.638850964599996</v>
      </c>
      <c r="G8" s="6">
        <v>1185053.8804200001</v>
      </c>
      <c r="H8" s="9">
        <v>136.72922677132038</v>
      </c>
      <c r="I8" s="9">
        <v>66.702350897400009</v>
      </c>
      <c r="J8" s="10">
        <v>0.54079537000158118</v>
      </c>
      <c r="K8" s="9">
        <v>-134.40960000000001</v>
      </c>
      <c r="L8" s="9">
        <v>-13.831544998945899</v>
      </c>
      <c r="M8" s="9">
        <v>-12.116433419076607</v>
      </c>
      <c r="N8" s="9">
        <v>-25.903163482961663</v>
      </c>
      <c r="O8" s="9">
        <v>-5.3355505164590964</v>
      </c>
      <c r="P8" s="9">
        <v>-1.7717853184771046</v>
      </c>
      <c r="Q8" s="9">
        <v>8101.1196911875004</v>
      </c>
      <c r="R8" s="9">
        <v>1.1117058482900002</v>
      </c>
      <c r="S8" s="9">
        <v>0.55585292414500009</v>
      </c>
      <c r="T8" s="9">
        <v>2.0206404712344006</v>
      </c>
      <c r="U8" s="9">
        <v>2.3136835191033849</v>
      </c>
      <c r="V8" s="9">
        <v>1.6618808369216314</v>
      </c>
      <c r="W8" s="9">
        <v>0.83094041846081568</v>
      </c>
      <c r="X8" s="9">
        <v>3.0206404712344006</v>
      </c>
      <c r="Y8" s="9">
        <v>3.31368351910338</v>
      </c>
      <c r="Z8" s="9">
        <f t="shared" si="0"/>
        <v>-127.68912</v>
      </c>
      <c r="AA8" s="9">
        <f t="shared" si="1"/>
        <v>-98.119008000000008</v>
      </c>
      <c r="AB8" s="9">
        <f t="shared" si="2"/>
        <v>-84.678048000000004</v>
      </c>
      <c r="AC8" s="9">
        <f t="shared" si="3"/>
        <v>-72.581184000000007</v>
      </c>
      <c r="AD8" s="9">
        <f t="shared" si="4"/>
        <v>-49.918370964600001</v>
      </c>
      <c r="AE8" s="9">
        <f t="shared" si="5"/>
        <v>-20.348258964599999</v>
      </c>
      <c r="AF8" s="9">
        <f t="shared" si="6"/>
        <v>-6.9072989646000025</v>
      </c>
      <c r="AG8" s="9">
        <f t="shared" si="7"/>
        <v>5.189565035399994</v>
      </c>
    </row>
    <row r="9" spans="1:33" x14ac:dyDescent="0.2">
      <c r="A9" s="6" t="s">
        <v>24</v>
      </c>
      <c r="B9" s="6">
        <v>70</v>
      </c>
      <c r="C9" s="6">
        <v>9.6</v>
      </c>
      <c r="D9" s="6">
        <v>140</v>
      </c>
      <c r="E9" s="6">
        <v>2</v>
      </c>
      <c r="F9" s="9">
        <v>-45.094493</v>
      </c>
      <c r="G9" s="6">
        <v>1539347.64</v>
      </c>
      <c r="H9" s="9">
        <v>153.50096606143302</v>
      </c>
      <c r="I9" s="9">
        <v>78.246708862000006</v>
      </c>
      <c r="J9" s="10">
        <v>0.6343923010377841</v>
      </c>
      <c r="K9" s="9">
        <v>-134.40960000000001</v>
      </c>
      <c r="L9" s="9">
        <v>-13.831544998945899</v>
      </c>
      <c r="M9" s="9">
        <v>-12.116433419076607</v>
      </c>
      <c r="N9" s="9">
        <v>-30.034591159697136</v>
      </c>
      <c r="O9" s="9">
        <v>-6.1362066121567453</v>
      </c>
      <c r="P9" s="9">
        <v>-2.0670828715566225</v>
      </c>
      <c r="Q9" s="9">
        <v>9303.656979166668</v>
      </c>
      <c r="R9" s="9">
        <v>1.1178101266</v>
      </c>
      <c r="S9" s="9">
        <v>0.5589050633</v>
      </c>
      <c r="T9" s="9">
        <v>2.0463139573998377</v>
      </c>
      <c r="U9" s="9">
        <v>2.208439990451216</v>
      </c>
      <c r="V9" s="9">
        <v>1.6640655643630073</v>
      </c>
      <c r="W9" s="9">
        <v>0.83203278218150367</v>
      </c>
      <c r="X9" s="9">
        <v>3.0463139573998377</v>
      </c>
      <c r="Y9" s="9">
        <v>3.208439990451216</v>
      </c>
      <c r="Z9" s="9">
        <f t="shared" si="0"/>
        <v>-127.68912</v>
      </c>
      <c r="AA9" s="9">
        <f t="shared" si="1"/>
        <v>-98.119008000000008</v>
      </c>
      <c r="AB9" s="9">
        <f t="shared" si="2"/>
        <v>-84.678048000000004</v>
      </c>
      <c r="AC9" s="9">
        <f t="shared" si="3"/>
        <v>-72.581184000000007</v>
      </c>
      <c r="AD9" s="9">
        <f t="shared" si="4"/>
        <v>-38.374013000000005</v>
      </c>
      <c r="AE9" s="9">
        <f t="shared" si="5"/>
        <v>-8.8039010000000104</v>
      </c>
      <c r="AF9" s="9">
        <f t="shared" si="6"/>
        <v>4.6370589999999936</v>
      </c>
      <c r="AG9" s="9">
        <f t="shared" si="7"/>
        <v>16.73392299999999</v>
      </c>
    </row>
    <row r="10" spans="1:33" x14ac:dyDescent="0.2">
      <c r="A10" s="6" t="s">
        <v>24</v>
      </c>
      <c r="B10" s="6">
        <v>80</v>
      </c>
      <c r="C10" s="6">
        <v>9.6</v>
      </c>
      <c r="D10" s="6">
        <v>160</v>
      </c>
      <c r="E10" s="6">
        <v>2</v>
      </c>
      <c r="F10" s="9">
        <v>-34.353236166100004</v>
      </c>
      <c r="G10" s="6">
        <v>1634270.09549</v>
      </c>
      <c r="H10" s="9">
        <v>169.4353766433849</v>
      </c>
      <c r="I10" s="9">
        <v>88.987965695899987</v>
      </c>
      <c r="J10" s="10">
        <v>0.72147801669278333</v>
      </c>
      <c r="K10" s="9">
        <v>-134.40960000000001</v>
      </c>
      <c r="L10" s="9">
        <v>-13.831544998945899</v>
      </c>
      <c r="M10" s="9">
        <v>-12.116433419076607</v>
      </c>
      <c r="N10" s="9">
        <v>-34.142395880191131</v>
      </c>
      <c r="O10" s="9">
        <v>-6.9262580866351087</v>
      </c>
      <c r="P10" s="9">
        <v>-2.36238042463614</v>
      </c>
      <c r="Q10" s="9">
        <v>10422.537899364585</v>
      </c>
      <c r="R10" s="9">
        <v>1.1123495711987499</v>
      </c>
      <c r="S10" s="9">
        <v>0.55617478559937494</v>
      </c>
      <c r="T10" s="9">
        <v>2.0489487976227694</v>
      </c>
      <c r="U10" s="9">
        <v>2.0683494760634411</v>
      </c>
      <c r="V10" s="9">
        <v>1.6552375010920302</v>
      </c>
      <c r="W10" s="9">
        <v>0.82761875054601508</v>
      </c>
      <c r="X10" s="9">
        <v>3.0489487976227698</v>
      </c>
      <c r="Y10" s="9">
        <v>3.0683494760634424</v>
      </c>
      <c r="Z10" s="9">
        <f t="shared" si="0"/>
        <v>-127.68912</v>
      </c>
      <c r="AA10" s="9">
        <f t="shared" si="1"/>
        <v>-98.119008000000008</v>
      </c>
      <c r="AB10" s="9">
        <f t="shared" si="2"/>
        <v>-84.678048000000004</v>
      </c>
      <c r="AC10" s="9">
        <f t="shared" si="3"/>
        <v>-72.581184000000007</v>
      </c>
      <c r="AD10" s="9">
        <f t="shared" si="4"/>
        <v>-27.632756166099995</v>
      </c>
      <c r="AE10" s="9">
        <f t="shared" si="5"/>
        <v>1.9373558338999999</v>
      </c>
      <c r="AF10" s="9">
        <f t="shared" si="6"/>
        <v>15.378315833900004</v>
      </c>
      <c r="AG10" s="9">
        <f t="shared" si="7"/>
        <v>27.4751798339</v>
      </c>
    </row>
    <row r="11" spans="1:33" x14ac:dyDescent="0.2">
      <c r="A11" s="6" t="s">
        <v>24</v>
      </c>
      <c r="B11" s="6">
        <v>90</v>
      </c>
      <c r="C11" s="6">
        <v>9.6</v>
      </c>
      <c r="D11" s="6">
        <v>180</v>
      </c>
      <c r="E11" s="6">
        <v>2</v>
      </c>
      <c r="F11" s="9">
        <v>-22.492324</v>
      </c>
      <c r="G11" s="6">
        <v>1613170.35</v>
      </c>
      <c r="H11" s="9">
        <v>186.45974409134791</v>
      </c>
      <c r="I11" s="9">
        <v>100.84887786200001</v>
      </c>
      <c r="J11" s="10">
        <v>0.81764143967750957</v>
      </c>
      <c r="K11" s="9">
        <v>-134.40960000000001</v>
      </c>
      <c r="L11" s="9">
        <v>-13.831544998945899</v>
      </c>
      <c r="M11" s="9">
        <v>-12.116433419076607</v>
      </c>
      <c r="N11" s="9">
        <v>-38.229658207036728</v>
      </c>
      <c r="O11" s="9">
        <v>-7.7071534885729971</v>
      </c>
      <c r="P11" s="9">
        <v>-2.6576779777156569</v>
      </c>
      <c r="Q11" s="9">
        <v>11658.049583333337</v>
      </c>
      <c r="R11" s="9">
        <v>1.1205430873555557</v>
      </c>
      <c r="S11" s="9">
        <v>0.56027154367777787</v>
      </c>
      <c r="T11" s="9">
        <v>2.0753150931299573</v>
      </c>
      <c r="U11" s="9">
        <v>2.2970881935904992</v>
      </c>
      <c r="V11" s="9">
        <v>1.6604818615036159</v>
      </c>
      <c r="W11" s="9">
        <v>0.83024093075180794</v>
      </c>
      <c r="X11" s="9">
        <v>3.0753150931299578</v>
      </c>
      <c r="Y11" s="9">
        <v>3.2970881935905014</v>
      </c>
      <c r="Z11" s="9">
        <f t="shared" si="0"/>
        <v>-127.68912</v>
      </c>
      <c r="AA11" s="9">
        <f t="shared" si="1"/>
        <v>-98.119008000000008</v>
      </c>
      <c r="AB11" s="9">
        <f t="shared" si="2"/>
        <v>-84.678048000000004</v>
      </c>
      <c r="AC11" s="9">
        <f t="shared" si="3"/>
        <v>-72.581184000000007</v>
      </c>
      <c r="AD11" s="9">
        <f t="shared" si="4"/>
        <v>-15.771843999999973</v>
      </c>
      <c r="AE11" s="9">
        <f t="shared" si="5"/>
        <v>13.798268000000022</v>
      </c>
      <c r="AF11" s="9">
        <f t="shared" si="6"/>
        <v>27.239228000000026</v>
      </c>
      <c r="AG11" s="9">
        <f t="shared" si="7"/>
        <v>39.336092000000022</v>
      </c>
    </row>
    <row r="12" spans="1:33" x14ac:dyDescent="0.2">
      <c r="A12" s="6" t="s">
        <v>24</v>
      </c>
      <c r="B12" s="6">
        <v>100</v>
      </c>
      <c r="C12" s="6">
        <v>9.6</v>
      </c>
      <c r="D12" s="6">
        <v>200</v>
      </c>
      <c r="E12" s="6">
        <v>2</v>
      </c>
      <c r="F12" s="9">
        <v>-10.790235279799999</v>
      </c>
      <c r="G12" s="6">
        <v>1749505.0903</v>
      </c>
      <c r="H12" s="9">
        <v>203.29907965348332</v>
      </c>
      <c r="I12" s="9">
        <v>112.5509665822</v>
      </c>
      <c r="J12" s="10">
        <f>I12/F2*-1</f>
        <v>0.91251718714503338</v>
      </c>
      <c r="K12" s="9">
        <v>-134.40960000000001</v>
      </c>
      <c r="L12" s="9">
        <v>-13.831544998945899</v>
      </c>
      <c r="M12" s="9">
        <v>-12.116433419076607</v>
      </c>
      <c r="N12" s="9">
        <v>-42.298757083908001</v>
      </c>
      <c r="O12" s="9">
        <v>-8.480003900557632</v>
      </c>
      <c r="P12" s="9">
        <v>-2.9529755307951748</v>
      </c>
      <c r="Q12" s="9">
        <v>12877.017158354167</v>
      </c>
      <c r="R12" s="10">
        <v>1.1255096658220001</v>
      </c>
      <c r="S12" s="10">
        <v>0.56275483291100004</v>
      </c>
      <c r="T12" s="10">
        <v>2.0946832148302792</v>
      </c>
      <c r="U12" s="10">
        <v>2.2778910728360717</v>
      </c>
      <c r="V12" s="10">
        <v>1.662827030974608</v>
      </c>
      <c r="W12" s="10">
        <v>0.83141351548730402</v>
      </c>
      <c r="X12" s="10">
        <v>3.0946832148302788</v>
      </c>
      <c r="Y12" s="10">
        <v>3.2778910728360682</v>
      </c>
      <c r="Z12" s="9">
        <f t="shared" si="0"/>
        <v>-127.68912</v>
      </c>
      <c r="AA12" s="9">
        <f t="shared" si="1"/>
        <v>-98.119008000000008</v>
      </c>
      <c r="AB12" s="9">
        <f t="shared" si="2"/>
        <v>-84.678048000000004</v>
      </c>
      <c r="AC12" s="9">
        <f t="shared" si="3"/>
        <v>-72.581184000000007</v>
      </c>
      <c r="AD12" s="9">
        <f t="shared" si="4"/>
        <v>-4.0697552798000061</v>
      </c>
      <c r="AE12" s="9">
        <f t="shared" si="5"/>
        <v>25.500356720199989</v>
      </c>
      <c r="AF12" s="9">
        <f t="shared" si="6"/>
        <v>38.941316720199993</v>
      </c>
      <c r="AG12" s="9">
        <f t="shared" si="7"/>
        <v>51.038180720199989</v>
      </c>
    </row>
    <row r="13" spans="1:33" x14ac:dyDescent="0.2">
      <c r="A13" s="6" t="s">
        <v>25</v>
      </c>
      <c r="B13" s="6">
        <v>0</v>
      </c>
      <c r="C13" s="6">
        <v>9.6</v>
      </c>
      <c r="D13" s="6">
        <v>0</v>
      </c>
      <c r="E13" s="6">
        <v>0</v>
      </c>
      <c r="F13" s="9">
        <v>-130.05008731000001</v>
      </c>
      <c r="G13" s="6">
        <v>5390.7821371099999</v>
      </c>
      <c r="H13" s="9">
        <v>30.307491108022511</v>
      </c>
      <c r="I13" s="9">
        <v>0</v>
      </c>
      <c r="J13" s="10">
        <v>0</v>
      </c>
      <c r="K13" s="9">
        <v>-134.40960000000001</v>
      </c>
      <c r="L13" s="9">
        <v>-13.831544998945899</v>
      </c>
      <c r="M13" s="9">
        <v>-12.116433419076607</v>
      </c>
      <c r="N13" s="9">
        <v>0</v>
      </c>
      <c r="O13" s="9">
        <v>0</v>
      </c>
      <c r="P13" s="9">
        <v>0</v>
      </c>
      <c r="Q13" s="9">
        <v>454.11590520833357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f t="shared" si="0"/>
        <v>-127.68912</v>
      </c>
      <c r="AA13" s="9">
        <f t="shared" si="1"/>
        <v>-98.119008000000008</v>
      </c>
      <c r="AB13" s="9">
        <f t="shared" si="2"/>
        <v>-84.678048000000004</v>
      </c>
      <c r="AC13" s="9">
        <f t="shared" si="3"/>
        <v>-72.581184000000007</v>
      </c>
      <c r="AD13" s="9">
        <f t="shared" si="4"/>
        <v>-123.32960731</v>
      </c>
      <c r="AE13" s="9">
        <f t="shared" si="5"/>
        <v>-93.759495310000005</v>
      </c>
      <c r="AF13" s="9">
        <f t="shared" si="6"/>
        <v>-80.318535310000001</v>
      </c>
      <c r="AG13" s="9">
        <f t="shared" si="7"/>
        <v>-68.221671310000005</v>
      </c>
    </row>
    <row r="14" spans="1:33" x14ac:dyDescent="0.2">
      <c r="A14" s="6" t="s">
        <v>25</v>
      </c>
      <c r="B14" s="6">
        <v>10</v>
      </c>
      <c r="C14" s="6">
        <v>9.6</v>
      </c>
      <c r="D14" s="6">
        <v>10</v>
      </c>
      <c r="E14" s="6">
        <v>1</v>
      </c>
      <c r="F14" s="9">
        <v>-129.64944534900002</v>
      </c>
      <c r="G14" s="6">
        <v>20063.914245</v>
      </c>
      <c r="H14" s="9">
        <v>34.31109771013427</v>
      </c>
      <c r="I14" s="9">
        <v>0.40064196099999549</v>
      </c>
      <c r="J14" s="10">
        <v>3.0806742947045197E-3</v>
      </c>
      <c r="K14" s="9">
        <v>-134.40960000000001</v>
      </c>
      <c r="L14" s="9">
        <v>-13.831544998945899</v>
      </c>
      <c r="M14" s="9">
        <v>-12.116433419076607</v>
      </c>
      <c r="N14" s="9">
        <v>-2.3841787362442193</v>
      </c>
      <c r="O14" s="9">
        <v>-1.0504999885775008</v>
      </c>
      <c r="P14" s="9">
        <v>-0.16828591629002423</v>
      </c>
      <c r="Q14" s="9">
        <v>495.84944281250188</v>
      </c>
      <c r="R14" s="9">
        <v>4.0064196099999547E-2</v>
      </c>
      <c r="S14" s="9">
        <v>4.0064196099999547E-2</v>
      </c>
      <c r="T14" s="9">
        <v>0.11119786090278475</v>
      </c>
      <c r="U14" s="9">
        <v>0.11119786090278348</v>
      </c>
      <c r="V14" s="9">
        <v>0.40036066021117589</v>
      </c>
      <c r="W14" s="9">
        <v>0.40036066021117589</v>
      </c>
      <c r="X14" s="9">
        <v>1.1111978609027902</v>
      </c>
      <c r="Y14" s="9">
        <v>1.1111978609027902</v>
      </c>
      <c r="Z14" s="9">
        <f t="shared" si="0"/>
        <v>-127.68912</v>
      </c>
      <c r="AA14" s="9">
        <f t="shared" si="1"/>
        <v>-98.119008000000008</v>
      </c>
      <c r="AB14" s="9">
        <f t="shared" si="2"/>
        <v>-84.678048000000004</v>
      </c>
      <c r="AC14" s="9">
        <f t="shared" si="3"/>
        <v>-72.581184000000007</v>
      </c>
      <c r="AD14" s="9">
        <f t="shared" si="4"/>
        <v>-122.92896534899998</v>
      </c>
      <c r="AE14" s="9">
        <f t="shared" si="5"/>
        <v>-93.358853348999986</v>
      </c>
      <c r="AF14" s="9">
        <f t="shared" si="6"/>
        <v>-79.917893348999982</v>
      </c>
      <c r="AG14" s="9">
        <f t="shared" si="7"/>
        <v>-67.821029348999986</v>
      </c>
    </row>
    <row r="15" spans="1:33" x14ac:dyDescent="0.2">
      <c r="A15" s="6" t="s">
        <v>25</v>
      </c>
      <c r="B15" s="6">
        <v>20</v>
      </c>
      <c r="C15" s="6">
        <v>9.6</v>
      </c>
      <c r="D15" s="6">
        <v>20</v>
      </c>
      <c r="E15" s="6">
        <v>1</v>
      </c>
      <c r="F15" s="9">
        <v>-128.98374827800001</v>
      </c>
      <c r="G15" s="6">
        <v>49257.7476608</v>
      </c>
      <c r="H15" s="9">
        <v>38.318205311486395</v>
      </c>
      <c r="I15" s="9">
        <v>1.0663390320000052</v>
      </c>
      <c r="J15" s="10">
        <v>8.199448797432762E-3</v>
      </c>
      <c r="K15" s="9">
        <v>-134.40960000000001</v>
      </c>
      <c r="L15" s="9">
        <v>-13.831544998945899</v>
      </c>
      <c r="M15" s="9">
        <v>-12.116433419076607</v>
      </c>
      <c r="N15" s="9">
        <v>-4.6379664866462216</v>
      </c>
      <c r="O15" s="9">
        <v>-1.9698368522375778</v>
      </c>
      <c r="P15" s="9">
        <v>-0.33657183258004847</v>
      </c>
      <c r="Q15" s="9">
        <v>565.19288770833759</v>
      </c>
      <c r="R15" s="9">
        <v>5.3316951600000259E-2</v>
      </c>
      <c r="S15" s="9">
        <v>5.3316951600000259E-2</v>
      </c>
      <c r="T15" s="9">
        <v>0.15355435236014545</v>
      </c>
      <c r="U15" s="9">
        <v>0.19922636412169997</v>
      </c>
      <c r="V15" s="9">
        <v>0.40053571017319423</v>
      </c>
      <c r="W15" s="9">
        <v>0.40053571017319423</v>
      </c>
      <c r="X15" s="9">
        <v>1.1535543523601499</v>
      </c>
      <c r="Y15" s="9">
        <v>1.1992263641217029</v>
      </c>
      <c r="Z15" s="9">
        <f t="shared" si="0"/>
        <v>-127.68912</v>
      </c>
      <c r="AA15" s="9">
        <f t="shared" si="1"/>
        <v>-98.119008000000008</v>
      </c>
      <c r="AB15" s="9">
        <f t="shared" si="2"/>
        <v>-84.678048000000004</v>
      </c>
      <c r="AC15" s="9">
        <f t="shared" si="3"/>
        <v>-72.581184000000007</v>
      </c>
      <c r="AD15" s="9">
        <f t="shared" si="4"/>
        <v>-122.26326827799997</v>
      </c>
      <c r="AE15" s="9">
        <f t="shared" si="5"/>
        <v>-92.693156277999975</v>
      </c>
      <c r="AF15" s="9">
        <f t="shared" si="6"/>
        <v>-79.252196277999957</v>
      </c>
      <c r="AG15" s="9">
        <f t="shared" si="7"/>
        <v>-67.155332277999975</v>
      </c>
    </row>
    <row r="16" spans="1:33" x14ac:dyDescent="0.2">
      <c r="A16" s="6" t="s">
        <v>25</v>
      </c>
      <c r="B16" s="6">
        <v>30</v>
      </c>
      <c r="C16" s="6">
        <v>9.6</v>
      </c>
      <c r="D16" s="6">
        <v>30</v>
      </c>
      <c r="E16" s="6">
        <v>1</v>
      </c>
      <c r="F16" s="9">
        <v>-128.24043234299998</v>
      </c>
      <c r="G16" s="6">
        <v>56480.958702000004</v>
      </c>
      <c r="H16" s="9">
        <v>42.312442758050352</v>
      </c>
      <c r="I16" s="9">
        <v>1.8096549670000077</v>
      </c>
      <c r="J16" s="10">
        <v>1.3915061530764978E-2</v>
      </c>
      <c r="K16" s="9">
        <v>-134.40960000000001</v>
      </c>
      <c r="L16" s="9">
        <v>-13.831544998945899</v>
      </c>
      <c r="M16" s="9">
        <v>-12.116433419076607</v>
      </c>
      <c r="N16" s="9">
        <v>-6.845027777275309</v>
      </c>
      <c r="O16" s="9">
        <v>-2.8454111568824252</v>
      </c>
      <c r="P16" s="9">
        <v>-0.50485774887007273</v>
      </c>
      <c r="Q16" s="9">
        <v>642.62163093750326</v>
      </c>
      <c r="R16" s="9">
        <v>6.0321832233333587E-2</v>
      </c>
      <c r="S16" s="9">
        <v>6.0321832233333587E-2</v>
      </c>
      <c r="T16" s="9">
        <v>0.17749900010389644</v>
      </c>
      <c r="U16" s="9">
        <v>0.22864776413578528</v>
      </c>
      <c r="V16" s="9">
        <v>0.40016505500092803</v>
      </c>
      <c r="W16" s="9">
        <v>0.40016505500092803</v>
      </c>
      <c r="X16" s="9">
        <v>1.177499000103899</v>
      </c>
      <c r="Y16" s="9">
        <v>1.2286477641357765</v>
      </c>
      <c r="Z16" s="9">
        <f t="shared" si="0"/>
        <v>-127.68912</v>
      </c>
      <c r="AA16" s="9">
        <f t="shared" si="1"/>
        <v>-98.119008000000008</v>
      </c>
      <c r="AB16" s="9">
        <f t="shared" si="2"/>
        <v>-84.678048000000004</v>
      </c>
      <c r="AC16" s="9">
        <f t="shared" si="3"/>
        <v>-72.581184000000007</v>
      </c>
      <c r="AD16" s="9">
        <f t="shared" si="4"/>
        <v>-121.51995234299997</v>
      </c>
      <c r="AE16" s="9">
        <f t="shared" si="5"/>
        <v>-91.949840342999977</v>
      </c>
      <c r="AF16" s="9">
        <f t="shared" si="6"/>
        <v>-78.508880342999973</v>
      </c>
      <c r="AG16" s="9">
        <f t="shared" si="7"/>
        <v>-66.412016342999976</v>
      </c>
    </row>
    <row r="17" spans="1:33" x14ac:dyDescent="0.2">
      <c r="A17" s="6" t="s">
        <v>25</v>
      </c>
      <c r="B17" s="6">
        <v>40</v>
      </c>
      <c r="C17" s="6">
        <v>9.6</v>
      </c>
      <c r="D17" s="6">
        <v>40</v>
      </c>
      <c r="E17" s="6">
        <v>1</v>
      </c>
      <c r="F17" s="9">
        <v>-127.41954095299999</v>
      </c>
      <c r="G17" s="6">
        <v>78783.789806600005</v>
      </c>
      <c r="H17" s="9">
        <v>46.327187423308267</v>
      </c>
      <c r="I17" s="9">
        <v>2.6305463570000081</v>
      </c>
      <c r="J17" s="10">
        <v>2.0227178707920301E-2</v>
      </c>
      <c r="K17" s="9">
        <v>-134.40960000000001</v>
      </c>
      <c r="L17" s="9">
        <v>-13.831544998945899</v>
      </c>
      <c r="M17" s="9">
        <v>-12.116433419076607</v>
      </c>
      <c r="N17" s="9">
        <v>-9.0222820983376462</v>
      </c>
      <c r="O17" s="9">
        <v>-3.6937241947880151</v>
      </c>
      <c r="P17" s="9">
        <v>-0.67314366516009694</v>
      </c>
      <c r="Q17" s="9">
        <v>728.13115072916617</v>
      </c>
      <c r="R17" s="9">
        <v>6.5763658925000204E-2</v>
      </c>
      <c r="S17" s="9">
        <v>6.5763658925000204E-2</v>
      </c>
      <c r="T17" s="9">
        <v>0.19646851108513558</v>
      </c>
      <c r="U17" s="9">
        <v>0.25702226096585062</v>
      </c>
      <c r="V17" s="9">
        <v>0.40049240788214391</v>
      </c>
      <c r="W17" s="9">
        <v>0.40049240788214391</v>
      </c>
      <c r="X17" s="9">
        <v>1.1964685110851347</v>
      </c>
      <c r="Y17" s="9">
        <v>1.2570222609658439</v>
      </c>
      <c r="Z17" s="9">
        <f t="shared" si="0"/>
        <v>-127.68912</v>
      </c>
      <c r="AA17" s="9">
        <f t="shared" si="1"/>
        <v>-98.119008000000008</v>
      </c>
      <c r="AB17" s="9">
        <f t="shared" si="2"/>
        <v>-84.678048000000004</v>
      </c>
      <c r="AC17" s="9">
        <f t="shared" si="3"/>
        <v>-72.581184000000007</v>
      </c>
      <c r="AD17" s="9">
        <f t="shared" si="4"/>
        <v>-120.69906095300001</v>
      </c>
      <c r="AE17" s="9">
        <f t="shared" si="5"/>
        <v>-91.12894895300002</v>
      </c>
      <c r="AF17" s="9">
        <f t="shared" si="6"/>
        <v>-77.687988953000001</v>
      </c>
      <c r="AG17" s="9">
        <f t="shared" si="7"/>
        <v>-65.591124953000019</v>
      </c>
    </row>
    <row r="18" spans="1:33" x14ac:dyDescent="0.2">
      <c r="A18" s="6" t="s">
        <v>25</v>
      </c>
      <c r="B18" s="6">
        <v>50</v>
      </c>
      <c r="C18" s="6">
        <v>9.6</v>
      </c>
      <c r="D18" s="6">
        <v>50</v>
      </c>
      <c r="E18" s="6">
        <v>1</v>
      </c>
      <c r="F18" s="9">
        <v>-126.58325490899999</v>
      </c>
      <c r="G18" s="6">
        <v>104622.382992</v>
      </c>
      <c r="H18" s="9">
        <v>50.315716214092568</v>
      </c>
      <c r="I18" s="9">
        <v>3.466832401000008</v>
      </c>
      <c r="J18" s="10">
        <v>2.6657670692185928E-2</v>
      </c>
      <c r="K18" s="9">
        <v>-134.40960000000001</v>
      </c>
      <c r="L18" s="9">
        <v>-13.831544998945899</v>
      </c>
      <c r="M18" s="9">
        <v>-12.116433419076607</v>
      </c>
      <c r="N18" s="9">
        <v>-11.177637332753559</v>
      </c>
      <c r="O18" s="9">
        <v>-4.5223257908663355</v>
      </c>
      <c r="P18" s="9">
        <v>-0.84142958145012103</v>
      </c>
      <c r="Q18" s="9">
        <v>815.24428031250523</v>
      </c>
      <c r="R18" s="9">
        <v>6.9336648020000155E-2</v>
      </c>
      <c r="S18" s="9">
        <v>6.9336648020000155E-2</v>
      </c>
      <c r="T18" s="9">
        <v>0.20958527874967911</v>
      </c>
      <c r="U18" s="9">
        <v>0.26529874479150978</v>
      </c>
      <c r="V18" s="9">
        <v>0.40016450212140114</v>
      </c>
      <c r="W18" s="9">
        <v>0.40016450212140114</v>
      </c>
      <c r="X18" s="9">
        <v>1.209585278749681</v>
      </c>
      <c r="Y18" s="9">
        <v>1.2652987447915216</v>
      </c>
      <c r="Z18" s="9">
        <f t="shared" si="0"/>
        <v>-127.68912</v>
      </c>
      <c r="AA18" s="9">
        <f t="shared" si="1"/>
        <v>-98.119008000000008</v>
      </c>
      <c r="AB18" s="9">
        <f t="shared" si="2"/>
        <v>-84.678048000000004</v>
      </c>
      <c r="AC18" s="9">
        <f t="shared" si="3"/>
        <v>-72.581184000000007</v>
      </c>
      <c r="AD18" s="9">
        <f t="shared" si="4"/>
        <v>-119.86277490899995</v>
      </c>
      <c r="AE18" s="9">
        <f t="shared" si="5"/>
        <v>-90.292662908999958</v>
      </c>
      <c r="AF18" s="9">
        <f t="shared" si="6"/>
        <v>-76.851702908999954</v>
      </c>
      <c r="AG18" s="9">
        <f t="shared" si="7"/>
        <v>-64.754838908999957</v>
      </c>
    </row>
    <row r="19" spans="1:33" x14ac:dyDescent="0.2">
      <c r="A19" s="6" t="s">
        <v>25</v>
      </c>
      <c r="B19" s="6">
        <v>60</v>
      </c>
      <c r="C19" s="6">
        <v>9.6</v>
      </c>
      <c r="D19" s="6">
        <v>60</v>
      </c>
      <c r="E19" s="6">
        <v>1</v>
      </c>
      <c r="F19" s="9">
        <v>-125.70271120999999</v>
      </c>
      <c r="G19" s="6">
        <v>131729.309824</v>
      </c>
      <c r="H19" s="9">
        <v>54.315833487704474</v>
      </c>
      <c r="I19" s="9">
        <v>4.3473761000000088</v>
      </c>
      <c r="J19" s="10">
        <v>3.342847505851481E-2</v>
      </c>
      <c r="K19" s="9">
        <v>-134.40960000000001</v>
      </c>
      <c r="L19" s="9">
        <v>-13.831544998945899</v>
      </c>
      <c r="M19" s="9">
        <v>-12.116433419076607</v>
      </c>
      <c r="N19" s="9">
        <v>-13.315700265482697</v>
      </c>
      <c r="O19" s="9">
        <v>-5.3355505164590964</v>
      </c>
      <c r="P19" s="9">
        <v>-1.0097154977401455</v>
      </c>
      <c r="Q19" s="9">
        <v>906.9675822916696</v>
      </c>
      <c r="R19" s="9">
        <v>7.2456268333333476E-2</v>
      </c>
      <c r="S19" s="9">
        <v>7.2456268333333476E-2</v>
      </c>
      <c r="T19" s="9">
        <v>0.22111711287011765</v>
      </c>
      <c r="U19" s="9">
        <v>0.28226412294492542</v>
      </c>
      <c r="V19" s="9">
        <v>0.40013903966136605</v>
      </c>
      <c r="W19" s="9">
        <v>0.40013903966136605</v>
      </c>
      <c r="X19" s="9">
        <v>1.2211171128701184</v>
      </c>
      <c r="Y19" s="9">
        <v>1.2822641229449196</v>
      </c>
      <c r="Z19" s="9">
        <f t="shared" si="0"/>
        <v>-127.68912</v>
      </c>
      <c r="AA19" s="9">
        <f t="shared" si="1"/>
        <v>-98.119008000000008</v>
      </c>
      <c r="AB19" s="9">
        <f t="shared" si="2"/>
        <v>-84.678048000000004</v>
      </c>
      <c r="AC19" s="9">
        <f t="shared" si="3"/>
        <v>-72.581184000000007</v>
      </c>
      <c r="AD19" s="9">
        <f t="shared" si="4"/>
        <v>-118.98223120999998</v>
      </c>
      <c r="AE19" s="9">
        <f t="shared" si="5"/>
        <v>-89.412119209999986</v>
      </c>
      <c r="AF19" s="9">
        <f t="shared" si="6"/>
        <v>-75.971159209999968</v>
      </c>
      <c r="AG19" s="9">
        <f t="shared" si="7"/>
        <v>-63.874295209999978</v>
      </c>
    </row>
    <row r="20" spans="1:33" x14ac:dyDescent="0.2">
      <c r="A20" s="6" t="s">
        <v>25</v>
      </c>
      <c r="B20" s="6">
        <v>70</v>
      </c>
      <c r="C20" s="6">
        <v>9.6</v>
      </c>
      <c r="D20" s="6">
        <v>70</v>
      </c>
      <c r="E20" s="6">
        <v>1</v>
      </c>
      <c r="F20" s="9">
        <v>-124.780713155</v>
      </c>
      <c r="G20" s="6">
        <v>154802.25853699999</v>
      </c>
      <c r="H20" s="9">
        <v>58.330562513832781</v>
      </c>
      <c r="I20" s="9">
        <v>5.2693741550000013</v>
      </c>
      <c r="J20" s="10">
        <v>4.0518036273512144E-2</v>
      </c>
      <c r="K20" s="9">
        <v>-134.40960000000001</v>
      </c>
      <c r="L20" s="9">
        <v>-13.831544998945899</v>
      </c>
      <c r="M20" s="9">
        <v>-12.116433419076607</v>
      </c>
      <c r="N20" s="9">
        <v>-15.439489224623346</v>
      </c>
      <c r="O20" s="9">
        <v>-6.1362066121567453</v>
      </c>
      <c r="P20" s="9">
        <v>-1.1780014140301698</v>
      </c>
      <c r="Q20" s="9">
        <v>1003.0090463541677</v>
      </c>
      <c r="R20" s="9">
        <v>7.5276773642857162E-2</v>
      </c>
      <c r="S20" s="9">
        <v>7.5276773642857162E-2</v>
      </c>
      <c r="T20" s="9">
        <v>0.23158320588151265</v>
      </c>
      <c r="U20" s="9">
        <v>0.2981177682789577</v>
      </c>
      <c r="V20" s="9">
        <v>0.40032959151157527</v>
      </c>
      <c r="W20" s="9">
        <v>0.40032959151157527</v>
      </c>
      <c r="X20" s="9">
        <v>1.231583205881513</v>
      </c>
      <c r="Y20" s="9">
        <v>1.2981177682789564</v>
      </c>
      <c r="Z20" s="9">
        <f t="shared" si="0"/>
        <v>-127.68912</v>
      </c>
      <c r="AA20" s="9">
        <f t="shared" si="1"/>
        <v>-98.119008000000008</v>
      </c>
      <c r="AB20" s="9">
        <f t="shared" si="2"/>
        <v>-84.678048000000004</v>
      </c>
      <c r="AC20" s="9">
        <f t="shared" si="3"/>
        <v>-72.581184000000007</v>
      </c>
      <c r="AD20" s="9">
        <f t="shared" si="4"/>
        <v>-118.06023315499999</v>
      </c>
      <c r="AE20" s="9">
        <f t="shared" si="5"/>
        <v>-88.490121154999997</v>
      </c>
      <c r="AF20" s="9">
        <f t="shared" si="6"/>
        <v>-75.049161154999993</v>
      </c>
      <c r="AG20" s="9">
        <f t="shared" si="7"/>
        <v>-62.952297154999997</v>
      </c>
    </row>
    <row r="21" spans="1:33" x14ac:dyDescent="0.2">
      <c r="A21" s="6" t="s">
        <v>25</v>
      </c>
      <c r="B21" s="6">
        <v>80</v>
      </c>
      <c r="C21" s="6">
        <v>9.6</v>
      </c>
      <c r="D21" s="6">
        <v>80</v>
      </c>
      <c r="E21" s="6">
        <v>1</v>
      </c>
      <c r="F21" s="9">
        <v>-123.844090436</v>
      </c>
      <c r="G21" s="6">
        <v>189298.249335</v>
      </c>
      <c r="H21" s="9">
        <v>62.337168038772624</v>
      </c>
      <c r="I21" s="9">
        <v>6.2059968739999976</v>
      </c>
      <c r="J21" s="10">
        <v>4.7720051576795805E-2</v>
      </c>
      <c r="K21" s="9">
        <v>-134.40960000000001</v>
      </c>
      <c r="L21" s="9">
        <v>-13.831544998945899</v>
      </c>
      <c r="M21" s="9">
        <v>-12.116433419076607</v>
      </c>
      <c r="N21" s="9">
        <v>-17.551134639794814</v>
      </c>
      <c r="O21" s="9">
        <v>-6.9262580866351087</v>
      </c>
      <c r="P21" s="9">
        <v>-1.3462873303201939</v>
      </c>
      <c r="Q21" s="9">
        <v>1100.5739129166664</v>
      </c>
      <c r="R21" s="9">
        <v>7.7574960924999964E-2</v>
      </c>
      <c r="S21" s="9">
        <v>7.7574960924999964E-2</v>
      </c>
      <c r="T21" s="9">
        <v>0.24032193941226423</v>
      </c>
      <c r="U21" s="9">
        <v>0.30509054226225807</v>
      </c>
      <c r="V21" s="9">
        <v>0.40037096163437641</v>
      </c>
      <c r="W21" s="9">
        <v>0.40037096163437641</v>
      </c>
      <c r="X21" s="9">
        <v>1.2403219394122642</v>
      </c>
      <c r="Y21" s="9">
        <v>1.3050905422622545</v>
      </c>
      <c r="Z21" s="9">
        <f t="shared" si="0"/>
        <v>-127.68912</v>
      </c>
      <c r="AA21" s="9">
        <f t="shared" si="1"/>
        <v>-98.119008000000008</v>
      </c>
      <c r="AB21" s="9">
        <f t="shared" si="2"/>
        <v>-84.678048000000004</v>
      </c>
      <c r="AC21" s="9">
        <f t="shared" si="3"/>
        <v>-72.581184000000007</v>
      </c>
      <c r="AD21" s="9">
        <f t="shared" si="4"/>
        <v>-117.12361043600001</v>
      </c>
      <c r="AE21" s="9">
        <f t="shared" si="5"/>
        <v>-87.553498436000012</v>
      </c>
      <c r="AF21" s="9">
        <f t="shared" si="6"/>
        <v>-74.112538436000008</v>
      </c>
      <c r="AG21" s="9">
        <f t="shared" si="7"/>
        <v>-62.015674436000012</v>
      </c>
    </row>
    <row r="22" spans="1:33" x14ac:dyDescent="0.2">
      <c r="A22" s="6" t="s">
        <v>25</v>
      </c>
      <c r="B22" s="6">
        <v>90</v>
      </c>
      <c r="C22" s="6">
        <v>9.6</v>
      </c>
      <c r="D22" s="6">
        <v>90</v>
      </c>
      <c r="E22" s="6">
        <v>1</v>
      </c>
      <c r="F22" s="9">
        <v>-122.901806354</v>
      </c>
      <c r="G22" s="6">
        <v>238814.03554800001</v>
      </c>
      <c r="H22" s="9">
        <v>66.329718894700733</v>
      </c>
      <c r="I22" s="9">
        <v>7.1482809559999998</v>
      </c>
      <c r="J22" s="10">
        <v>5.4965599053852725E-2</v>
      </c>
      <c r="K22" s="9">
        <v>-134.40960000000001</v>
      </c>
      <c r="L22" s="9">
        <v>-13.831544998945899</v>
      </c>
      <c r="M22" s="9">
        <v>-12.116433419076607</v>
      </c>
      <c r="N22" s="9">
        <v>-19.652220095495011</v>
      </c>
      <c r="O22" s="9">
        <v>-7.7071534885729971</v>
      </c>
      <c r="P22" s="9">
        <v>-1.514573246610218</v>
      </c>
      <c r="Q22" s="9">
        <v>1198.7285047916664</v>
      </c>
      <c r="R22" s="9">
        <v>7.9425343955555547E-2</v>
      </c>
      <c r="S22" s="9">
        <v>7.9425343955555547E-2</v>
      </c>
      <c r="T22" s="9">
        <v>0.2475685432933275</v>
      </c>
      <c r="U22" s="9">
        <v>0.30891858051698667</v>
      </c>
      <c r="V22" s="9">
        <v>0.40024697540753579</v>
      </c>
      <c r="W22" s="9">
        <v>0.40024697540753579</v>
      </c>
      <c r="X22" s="9">
        <v>1.2475685432933272</v>
      </c>
      <c r="Y22" s="9">
        <v>1.3089185805169854</v>
      </c>
      <c r="Z22" s="9">
        <f t="shared" si="0"/>
        <v>-127.68912</v>
      </c>
      <c r="AA22" s="9">
        <f t="shared" si="1"/>
        <v>-98.119008000000008</v>
      </c>
      <c r="AB22" s="9">
        <f t="shared" si="2"/>
        <v>-84.678048000000004</v>
      </c>
      <c r="AC22" s="9">
        <f t="shared" si="3"/>
        <v>-72.581184000000007</v>
      </c>
      <c r="AD22" s="9">
        <f t="shared" si="4"/>
        <v>-116.18132635400001</v>
      </c>
      <c r="AE22" s="9">
        <f t="shared" si="5"/>
        <v>-86.611214354000012</v>
      </c>
      <c r="AF22" s="9">
        <f t="shared" si="6"/>
        <v>-73.170254354000008</v>
      </c>
      <c r="AG22" s="9">
        <f t="shared" si="7"/>
        <v>-61.073390354000011</v>
      </c>
    </row>
    <row r="23" spans="1:33" x14ac:dyDescent="0.2">
      <c r="A23" s="6" t="s">
        <v>25</v>
      </c>
      <c r="B23" s="6">
        <v>100</v>
      </c>
      <c r="C23" s="6">
        <v>9.6</v>
      </c>
      <c r="D23" s="6">
        <v>100</v>
      </c>
      <c r="E23" s="6">
        <v>1</v>
      </c>
      <c r="F23" s="9">
        <v>-121.94805715800001</v>
      </c>
      <c r="G23" s="6">
        <v>279482.602029</v>
      </c>
      <c r="H23" s="9">
        <v>70.316352827646426</v>
      </c>
      <c r="I23" s="9">
        <v>8.1020301519999958</v>
      </c>
      <c r="J23" s="10">
        <v>6.2299305748924338E-2</v>
      </c>
      <c r="K23" s="9">
        <v>-134.40960000000001</v>
      </c>
      <c r="L23" s="9">
        <v>-13.831544998945899</v>
      </c>
      <c r="M23" s="9">
        <v>-12.116433419076607</v>
      </c>
      <c r="N23" s="9">
        <v>-21.743968504166027</v>
      </c>
      <c r="O23" s="9">
        <v>-8.480003900557632</v>
      </c>
      <c r="P23" s="9">
        <v>-1.6828591629002421</v>
      </c>
      <c r="Q23" s="9">
        <v>1298.0773793750016</v>
      </c>
      <c r="R23" s="10">
        <v>8.1020301519999963E-2</v>
      </c>
      <c r="S23" s="10">
        <v>8.1020301519999963E-2</v>
      </c>
      <c r="T23" s="10">
        <v>0.25392775634360337</v>
      </c>
      <c r="U23" s="10">
        <v>0.31446931839568726</v>
      </c>
      <c r="V23" s="10">
        <v>0.40008861719623917</v>
      </c>
      <c r="W23" s="10">
        <v>0.40008861719623917</v>
      </c>
      <c r="X23" s="10">
        <v>1.253927756343604</v>
      </c>
      <c r="Y23" s="10">
        <v>1.3144693183956966</v>
      </c>
      <c r="Z23" s="9">
        <f t="shared" si="0"/>
        <v>-127.68912</v>
      </c>
      <c r="AA23" s="9">
        <f t="shared" si="1"/>
        <v>-98.119008000000008</v>
      </c>
      <c r="AB23" s="9">
        <f t="shared" si="2"/>
        <v>-84.678048000000004</v>
      </c>
      <c r="AC23" s="9">
        <f t="shared" si="3"/>
        <v>-72.581184000000007</v>
      </c>
      <c r="AD23" s="9">
        <f t="shared" si="4"/>
        <v>-115.22757715799999</v>
      </c>
      <c r="AE23" s="9">
        <f t="shared" si="5"/>
        <v>-85.657465157999994</v>
      </c>
      <c r="AF23" s="9">
        <f t="shared" si="6"/>
        <v>-72.21650515799999</v>
      </c>
      <c r="AG23" s="9">
        <f t="shared" si="7"/>
        <v>-60.119641157999993</v>
      </c>
    </row>
    <row r="24" spans="1:33" x14ac:dyDescent="0.2">
      <c r="A24" s="6" t="s">
        <v>26</v>
      </c>
      <c r="B24" s="6">
        <v>0</v>
      </c>
      <c r="C24" s="6">
        <v>9.6</v>
      </c>
      <c r="D24" s="6">
        <v>0</v>
      </c>
      <c r="E24" s="6">
        <v>0</v>
      </c>
      <c r="F24" s="9">
        <v>-131.99117699999999</v>
      </c>
      <c r="G24" s="6">
        <v>4240.7688699999999</v>
      </c>
      <c r="H24" s="9">
        <v>28.366401418022512</v>
      </c>
      <c r="I24" s="9">
        <v>0</v>
      </c>
      <c r="J24" s="10">
        <v>0</v>
      </c>
      <c r="K24" s="9">
        <v>-134.40960000000001</v>
      </c>
      <c r="L24" s="9">
        <v>-13.831544998945899</v>
      </c>
      <c r="M24" s="9">
        <v>-12.116433419076607</v>
      </c>
      <c r="N24" s="9">
        <v>0</v>
      </c>
      <c r="O24" s="9">
        <v>0</v>
      </c>
      <c r="P24" s="9">
        <v>0</v>
      </c>
      <c r="Q24" s="9">
        <v>251.91906250000045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f t="shared" si="0"/>
        <v>-127.68912</v>
      </c>
      <c r="AA24" s="9">
        <f t="shared" si="1"/>
        <v>-98.119008000000008</v>
      </c>
      <c r="AB24" s="9">
        <f t="shared" si="2"/>
        <v>-84.678048000000004</v>
      </c>
      <c r="AC24" s="9">
        <f t="shared" si="3"/>
        <v>-72.581184000000007</v>
      </c>
      <c r="AD24" s="9">
        <f t="shared" si="4"/>
        <v>-125.270697</v>
      </c>
      <c r="AE24" s="9">
        <f t="shared" si="5"/>
        <v>-95.70058499999999</v>
      </c>
      <c r="AF24" s="9">
        <f t="shared" si="6"/>
        <v>-82.259625</v>
      </c>
      <c r="AG24" s="9">
        <f t="shared" si="7"/>
        <v>-70.162761000000003</v>
      </c>
    </row>
    <row r="25" spans="1:33" x14ac:dyDescent="0.2">
      <c r="A25" s="6" t="s">
        <v>26</v>
      </c>
      <c r="B25" s="6">
        <v>10</v>
      </c>
      <c r="C25" s="6">
        <v>9.6</v>
      </c>
      <c r="D25" s="6">
        <v>10</v>
      </c>
      <c r="E25" s="6">
        <v>1</v>
      </c>
      <c r="F25" s="9">
        <v>-131.632546303</v>
      </c>
      <c r="G25" s="6">
        <v>23041.1054233</v>
      </c>
      <c r="H25" s="9">
        <v>32.327996756134269</v>
      </c>
      <c r="I25" s="9">
        <v>0.35863069699999689</v>
      </c>
      <c r="J25" s="10">
        <v>2.7170808318498206E-3</v>
      </c>
      <c r="K25" s="9">
        <v>-134.40960000000001</v>
      </c>
      <c r="L25" s="9">
        <v>-13.831544998945899</v>
      </c>
      <c r="M25" s="9">
        <v>-12.116433419076607</v>
      </c>
      <c r="N25" s="9">
        <v>-2.3841787362442193</v>
      </c>
      <c r="O25" s="9">
        <v>-1.0504999885775008</v>
      </c>
      <c r="P25" s="9">
        <v>-0.16828591629002423</v>
      </c>
      <c r="Q25" s="9">
        <v>289.2764267708352</v>
      </c>
      <c r="R25" s="9">
        <v>3.5863069699999688E-2</v>
      </c>
      <c r="S25" s="9">
        <v>3.5863069699999688E-2</v>
      </c>
      <c r="T25" s="9">
        <v>9.9537667649532216E-2</v>
      </c>
      <c r="U25" s="9">
        <v>9.9537667649531758E-2</v>
      </c>
      <c r="V25" s="9">
        <v>0.39615953381117563</v>
      </c>
      <c r="W25" s="9">
        <v>0.39615953381117563</v>
      </c>
      <c r="X25" s="9">
        <v>1.0995376676495365</v>
      </c>
      <c r="Y25" s="9">
        <v>1.0995376676495365</v>
      </c>
      <c r="Z25" s="9">
        <f t="shared" si="0"/>
        <v>-127.68912</v>
      </c>
      <c r="AA25" s="9">
        <f t="shared" si="1"/>
        <v>-98.119008000000008</v>
      </c>
      <c r="AB25" s="9">
        <f t="shared" si="2"/>
        <v>-84.678048000000004</v>
      </c>
      <c r="AC25" s="9">
        <f t="shared" si="3"/>
        <v>-72.581184000000007</v>
      </c>
      <c r="AD25" s="9">
        <f t="shared" si="4"/>
        <v>-124.91206630299999</v>
      </c>
      <c r="AE25" s="9">
        <f t="shared" si="5"/>
        <v>-95.341954302999994</v>
      </c>
      <c r="AF25" s="9">
        <f t="shared" si="6"/>
        <v>-81.90099430299999</v>
      </c>
      <c r="AG25" s="9">
        <f t="shared" si="7"/>
        <v>-69.804130302999994</v>
      </c>
    </row>
    <row r="26" spans="1:33" x14ac:dyDescent="0.2">
      <c r="A26" s="6" t="s">
        <v>26</v>
      </c>
      <c r="B26" s="6">
        <v>20</v>
      </c>
      <c r="C26" s="6">
        <v>9.6</v>
      </c>
      <c r="D26" s="6">
        <v>20</v>
      </c>
      <c r="E26" s="6">
        <v>1</v>
      </c>
      <c r="F26" s="9">
        <v>-131.02822900000001</v>
      </c>
      <c r="G26" s="6">
        <v>41393.140700000004</v>
      </c>
      <c r="H26" s="9">
        <v>36.273724589486392</v>
      </c>
      <c r="I26" s="9">
        <v>0.96294800000000003</v>
      </c>
      <c r="J26" s="10">
        <v>7.2955482471377614E-3</v>
      </c>
      <c r="K26" s="9">
        <v>-134.40960000000001</v>
      </c>
      <c r="L26" s="9">
        <v>-13.831544998945899</v>
      </c>
      <c r="M26" s="9">
        <v>-12.116433419076607</v>
      </c>
      <c r="N26" s="9">
        <v>-4.6379664866462216</v>
      </c>
      <c r="O26" s="9">
        <v>-1.9698368522375778</v>
      </c>
      <c r="P26" s="9">
        <v>-0.33657183258004847</v>
      </c>
      <c r="Q26" s="9">
        <v>352.22614583333717</v>
      </c>
      <c r="R26" s="9">
        <v>4.81474E-2</v>
      </c>
      <c r="S26" s="9">
        <v>4.81474E-2</v>
      </c>
      <c r="T26" s="9">
        <v>0.13866589523518127</v>
      </c>
      <c r="U26" s="9">
        <v>0.18085694574509745</v>
      </c>
      <c r="V26" s="9">
        <v>0.39536615857319396</v>
      </c>
      <c r="W26" s="9">
        <v>0.39536615857319396</v>
      </c>
      <c r="X26" s="9">
        <v>1.1386658952351858</v>
      </c>
      <c r="Y26" s="9">
        <v>1.1808569457451068</v>
      </c>
      <c r="Z26" s="9">
        <f t="shared" si="0"/>
        <v>-127.68912</v>
      </c>
      <c r="AA26" s="9">
        <f t="shared" si="1"/>
        <v>-98.119008000000008</v>
      </c>
      <c r="AB26" s="9">
        <f t="shared" si="2"/>
        <v>-84.678048000000004</v>
      </c>
      <c r="AC26" s="9">
        <f t="shared" si="3"/>
        <v>-72.581184000000007</v>
      </c>
      <c r="AD26" s="9">
        <f t="shared" si="4"/>
        <v>-124.30774899999997</v>
      </c>
      <c r="AE26" s="9">
        <f t="shared" si="5"/>
        <v>-94.737636999999978</v>
      </c>
      <c r="AF26" s="9">
        <f t="shared" si="6"/>
        <v>-81.29667699999996</v>
      </c>
      <c r="AG26" s="9">
        <f t="shared" si="7"/>
        <v>-69.199812999999978</v>
      </c>
    </row>
    <row r="27" spans="1:33" x14ac:dyDescent="0.2">
      <c r="A27" s="6" t="s">
        <v>26</v>
      </c>
      <c r="B27" s="6">
        <v>30</v>
      </c>
      <c r="C27" s="6">
        <v>9.6</v>
      </c>
      <c r="D27" s="6">
        <v>30</v>
      </c>
      <c r="E27" s="6">
        <v>1</v>
      </c>
      <c r="F27" s="9">
        <v>-130.303165224</v>
      </c>
      <c r="G27" s="6">
        <v>52906.7543793</v>
      </c>
      <c r="H27" s="9">
        <v>40.249709877050343</v>
      </c>
      <c r="I27" s="9">
        <v>1.6880117759999931</v>
      </c>
      <c r="J27" s="10">
        <v>1.2788822816543208E-2</v>
      </c>
      <c r="K27" s="9">
        <v>-134.40960000000001</v>
      </c>
      <c r="L27" s="9">
        <v>-13.831544998945899</v>
      </c>
      <c r="M27" s="9">
        <v>-12.116433419076607</v>
      </c>
      <c r="N27" s="9">
        <v>-6.845027777275309</v>
      </c>
      <c r="O27" s="9">
        <v>-2.8454111568824252</v>
      </c>
      <c r="P27" s="9">
        <v>-0.50485774887007273</v>
      </c>
      <c r="Q27" s="9">
        <v>427.75362250000228</v>
      </c>
      <c r="R27" s="9">
        <v>5.6267059199999768E-2</v>
      </c>
      <c r="S27" s="9">
        <v>5.6267059199999768E-2</v>
      </c>
      <c r="T27" s="9">
        <v>0.1655676954266608</v>
      </c>
      <c r="U27" s="9">
        <v>0.22303330714717814</v>
      </c>
      <c r="V27" s="9">
        <v>0.39611028196759435</v>
      </c>
      <c r="W27" s="9">
        <v>0.39611028196759435</v>
      </c>
      <c r="X27" s="9">
        <v>1.1655676954266636</v>
      </c>
      <c r="Y27" s="9">
        <v>1.2230333071471715</v>
      </c>
      <c r="Z27" s="9">
        <f t="shared" si="0"/>
        <v>-127.68912</v>
      </c>
      <c r="AA27" s="9">
        <f t="shared" si="1"/>
        <v>-98.119008000000008</v>
      </c>
      <c r="AB27" s="9">
        <f t="shared" si="2"/>
        <v>-84.678048000000004</v>
      </c>
      <c r="AC27" s="9">
        <f t="shared" si="3"/>
        <v>-72.581184000000007</v>
      </c>
      <c r="AD27" s="9">
        <f t="shared" si="4"/>
        <v>-123.58268522399999</v>
      </c>
      <c r="AE27" s="9">
        <f t="shared" si="5"/>
        <v>-94.012573223999993</v>
      </c>
      <c r="AF27" s="9">
        <f t="shared" si="6"/>
        <v>-80.571613223999975</v>
      </c>
      <c r="AG27" s="9">
        <f t="shared" si="7"/>
        <v>-68.474749223999993</v>
      </c>
    </row>
    <row r="28" spans="1:33" x14ac:dyDescent="0.2">
      <c r="A28" s="6" t="s">
        <v>26</v>
      </c>
      <c r="B28" s="6">
        <v>40</v>
      </c>
      <c r="C28" s="6">
        <v>9.6</v>
      </c>
      <c r="D28" s="6">
        <v>40</v>
      </c>
      <c r="E28" s="6">
        <v>1</v>
      </c>
      <c r="F28" s="9">
        <v>-129.55232053500001</v>
      </c>
      <c r="G28" s="6">
        <v>115469.24906</v>
      </c>
      <c r="H28" s="9">
        <v>44.194407841308269</v>
      </c>
      <c r="I28" s="9">
        <v>2.4388564650000037</v>
      </c>
      <c r="J28" s="10">
        <v>1.847742038848554E-2</v>
      </c>
      <c r="K28" s="9">
        <v>-134.40960000000001</v>
      </c>
      <c r="L28" s="9">
        <v>-13.831544998945899</v>
      </c>
      <c r="M28" s="9">
        <v>-12.116433419076607</v>
      </c>
      <c r="N28" s="9">
        <v>-9.0222820983376462</v>
      </c>
      <c r="O28" s="9">
        <v>-3.6937241947880151</v>
      </c>
      <c r="P28" s="9">
        <v>-0.67314366516009694</v>
      </c>
      <c r="Q28" s="9">
        <v>505.96661093749981</v>
      </c>
      <c r="R28" s="9">
        <v>6.0971411625000096E-2</v>
      </c>
      <c r="S28" s="9">
        <v>6.0971411625000096E-2</v>
      </c>
      <c r="T28" s="9">
        <v>0.18215170287869833</v>
      </c>
      <c r="U28" s="9">
        <v>0.2350905393233346</v>
      </c>
      <c r="V28" s="9">
        <v>0.39570016058214391</v>
      </c>
      <c r="W28" s="9">
        <v>0.39570016058214391</v>
      </c>
      <c r="X28" s="9">
        <v>1.1821517028786981</v>
      </c>
      <c r="Y28" s="9">
        <v>1.2350905393233302</v>
      </c>
      <c r="Z28" s="9">
        <f t="shared" si="0"/>
        <v>-127.68912</v>
      </c>
      <c r="AA28" s="9">
        <f t="shared" si="1"/>
        <v>-98.119008000000008</v>
      </c>
      <c r="AB28" s="9">
        <f t="shared" si="2"/>
        <v>-84.678048000000004</v>
      </c>
      <c r="AC28" s="9">
        <f t="shared" si="3"/>
        <v>-72.581184000000007</v>
      </c>
      <c r="AD28" s="9">
        <f t="shared" si="4"/>
        <v>-122.831840535</v>
      </c>
      <c r="AE28" s="9">
        <f t="shared" si="5"/>
        <v>-93.261728535000003</v>
      </c>
      <c r="AF28" s="9">
        <f t="shared" si="6"/>
        <v>-79.820768535000013</v>
      </c>
      <c r="AG28" s="9">
        <f t="shared" si="7"/>
        <v>-67.723904535000003</v>
      </c>
    </row>
    <row r="29" spans="1:33" x14ac:dyDescent="0.2">
      <c r="A29" s="6" t="s">
        <v>26</v>
      </c>
      <c r="B29" s="6">
        <v>50</v>
      </c>
      <c r="C29" s="6">
        <v>9.6</v>
      </c>
      <c r="D29" s="6">
        <v>50</v>
      </c>
      <c r="E29" s="6">
        <v>1</v>
      </c>
      <c r="F29" s="9">
        <v>-128.724046152</v>
      </c>
      <c r="G29" s="6">
        <v>91057.344926299993</v>
      </c>
      <c r="H29" s="9">
        <v>48.174924971092565</v>
      </c>
      <c r="I29" s="9">
        <v>3.2671308480000048</v>
      </c>
      <c r="J29" s="10">
        <v>2.475264576207245E-2</v>
      </c>
      <c r="K29" s="9">
        <v>-134.40960000000001</v>
      </c>
      <c r="L29" s="9">
        <v>-13.831544998945899</v>
      </c>
      <c r="M29" s="9">
        <v>-12.116433419076607</v>
      </c>
      <c r="N29" s="9">
        <v>-11.177637332753559</v>
      </c>
      <c r="O29" s="9">
        <v>-4.5223257908663355</v>
      </c>
      <c r="P29" s="9">
        <v>-0.84142958145012103</v>
      </c>
      <c r="Q29" s="9">
        <v>592.24519250000503</v>
      </c>
      <c r="R29" s="9">
        <v>6.5342616960000099E-2</v>
      </c>
      <c r="S29" s="9">
        <v>6.5342616960000099E-2</v>
      </c>
      <c r="T29" s="9">
        <v>0.19751244083568692</v>
      </c>
      <c r="U29" s="9">
        <v>0.2627571699054479</v>
      </c>
      <c r="V29" s="9">
        <v>0.39617047106140107</v>
      </c>
      <c r="W29" s="9">
        <v>0.39617047106140107</v>
      </c>
      <c r="X29" s="9">
        <v>1.1975124408356888</v>
      </c>
      <c r="Y29" s="9">
        <v>1.2627571699054574</v>
      </c>
      <c r="Z29" s="9">
        <f t="shared" si="0"/>
        <v>-127.68912</v>
      </c>
      <c r="AA29" s="9">
        <f t="shared" si="1"/>
        <v>-98.119008000000008</v>
      </c>
      <c r="AB29" s="9">
        <f t="shared" si="2"/>
        <v>-84.678048000000004</v>
      </c>
      <c r="AC29" s="9">
        <f t="shared" si="3"/>
        <v>-72.581184000000007</v>
      </c>
      <c r="AD29" s="9">
        <f t="shared" si="4"/>
        <v>-122.00356615199996</v>
      </c>
      <c r="AE29" s="9">
        <f t="shared" si="5"/>
        <v>-92.433454151999968</v>
      </c>
      <c r="AF29" s="9">
        <f t="shared" si="6"/>
        <v>-78.992494151999949</v>
      </c>
      <c r="AG29" s="9">
        <f t="shared" si="7"/>
        <v>-66.895630151999967</v>
      </c>
    </row>
    <row r="30" spans="1:33" x14ac:dyDescent="0.2">
      <c r="A30" s="6" t="s">
        <v>26</v>
      </c>
      <c r="B30" s="6">
        <v>60</v>
      </c>
      <c r="C30" s="6">
        <v>9.6</v>
      </c>
      <c r="D30" s="6">
        <v>60</v>
      </c>
      <c r="E30" s="6">
        <v>1</v>
      </c>
      <c r="F30" s="9">
        <v>-127.876297403</v>
      </c>
      <c r="G30" s="6">
        <v>116075.397789</v>
      </c>
      <c r="H30" s="9">
        <v>52.142247294704468</v>
      </c>
      <c r="I30" s="9">
        <v>4.1148795970000025</v>
      </c>
      <c r="J30" s="10">
        <v>3.1175414073320997E-2</v>
      </c>
      <c r="K30" s="9">
        <v>-134.40960000000001</v>
      </c>
      <c r="L30" s="9">
        <v>-13.831544998945899</v>
      </c>
      <c r="M30" s="9">
        <v>-12.116433419076607</v>
      </c>
      <c r="N30" s="9">
        <v>-13.315700265482697</v>
      </c>
      <c r="O30" s="9">
        <v>-5.3355505164590964</v>
      </c>
      <c r="P30" s="9">
        <v>-1.0097154977401455</v>
      </c>
      <c r="Q30" s="9">
        <v>680.55235385416916</v>
      </c>
      <c r="R30" s="9">
        <v>6.8581326616666702E-2</v>
      </c>
      <c r="S30" s="9">
        <v>6.8581326616666702E-2</v>
      </c>
      <c r="T30" s="9">
        <v>0.20929182922471143</v>
      </c>
      <c r="U30" s="9">
        <v>0.27175148420901241</v>
      </c>
      <c r="V30" s="9">
        <v>0.39626409794469925</v>
      </c>
      <c r="W30" s="9">
        <v>0.39626409794469925</v>
      </c>
      <c r="X30" s="9">
        <v>1.2092918292247121</v>
      </c>
      <c r="Y30" s="9">
        <v>1.2717514842090045</v>
      </c>
      <c r="Z30" s="9">
        <f t="shared" si="0"/>
        <v>-127.68912</v>
      </c>
      <c r="AA30" s="9">
        <f t="shared" si="1"/>
        <v>-98.119008000000008</v>
      </c>
      <c r="AB30" s="9">
        <f t="shared" si="2"/>
        <v>-84.678048000000004</v>
      </c>
      <c r="AC30" s="9">
        <f t="shared" si="3"/>
        <v>-72.581184000000007</v>
      </c>
      <c r="AD30" s="9">
        <f t="shared" si="4"/>
        <v>-121.15581740299999</v>
      </c>
      <c r="AE30" s="9">
        <f t="shared" si="5"/>
        <v>-91.585705402999992</v>
      </c>
      <c r="AF30" s="9">
        <f t="shared" si="6"/>
        <v>-78.144745402999973</v>
      </c>
      <c r="AG30" s="9">
        <f t="shared" si="7"/>
        <v>-66.047881402999991</v>
      </c>
    </row>
    <row r="31" spans="1:33" x14ac:dyDescent="0.2">
      <c r="A31" s="6" t="s">
        <v>26</v>
      </c>
      <c r="B31" s="6">
        <v>70</v>
      </c>
      <c r="C31" s="6">
        <v>9.6</v>
      </c>
      <c r="D31" s="6">
        <v>70</v>
      </c>
      <c r="E31" s="6">
        <v>1</v>
      </c>
      <c r="F31" s="9">
        <v>-127.029149519</v>
      </c>
      <c r="G31" s="6">
        <v>163645.77139400001</v>
      </c>
      <c r="H31" s="9">
        <v>56.082126149832789</v>
      </c>
      <c r="I31" s="9">
        <v>4.962027481000006</v>
      </c>
      <c r="J31" s="10">
        <v>3.7593630072713165E-2</v>
      </c>
      <c r="K31" s="9">
        <v>-134.40960000000001</v>
      </c>
      <c r="L31" s="9">
        <v>-13.831544998945899</v>
      </c>
      <c r="M31" s="9">
        <v>-12.116433419076607</v>
      </c>
      <c r="N31" s="9">
        <v>-15.439489224623346</v>
      </c>
      <c r="O31" s="9">
        <v>-6.1362066121567453</v>
      </c>
      <c r="P31" s="9">
        <v>-1.1780014140301698</v>
      </c>
      <c r="Q31" s="9">
        <v>768.79692510416862</v>
      </c>
      <c r="R31" s="9">
        <v>7.0886106871428656E-2</v>
      </c>
      <c r="S31" s="9">
        <v>7.0886106871428656E-2</v>
      </c>
      <c r="T31" s="9">
        <v>0.21807565716922367</v>
      </c>
      <c r="U31" s="9">
        <v>0.27391580189431392</v>
      </c>
      <c r="V31" s="9">
        <v>0.3959389247401468</v>
      </c>
      <c r="W31" s="9">
        <v>0.3959389247401468</v>
      </c>
      <c r="X31" s="9">
        <v>1.2180756571692239</v>
      </c>
      <c r="Y31" s="9">
        <v>1.2739158018943151</v>
      </c>
      <c r="Z31" s="9">
        <f t="shared" si="0"/>
        <v>-127.68912</v>
      </c>
      <c r="AA31" s="9">
        <f t="shared" si="1"/>
        <v>-98.119008000000008</v>
      </c>
      <c r="AB31" s="9">
        <f t="shared" si="2"/>
        <v>-84.678048000000004</v>
      </c>
      <c r="AC31" s="9">
        <f t="shared" si="3"/>
        <v>-72.581184000000007</v>
      </c>
      <c r="AD31" s="9">
        <f t="shared" si="4"/>
        <v>-120.30866951899998</v>
      </c>
      <c r="AE31" s="9">
        <f t="shared" si="5"/>
        <v>-90.738557518999983</v>
      </c>
      <c r="AF31" s="9">
        <f t="shared" si="6"/>
        <v>-77.297597518999993</v>
      </c>
      <c r="AG31" s="9">
        <f t="shared" si="7"/>
        <v>-65.200733518999982</v>
      </c>
    </row>
    <row r="32" spans="1:33" x14ac:dyDescent="0.2">
      <c r="A32" s="6" t="s">
        <v>26</v>
      </c>
      <c r="B32" s="6">
        <v>80</v>
      </c>
      <c r="C32" s="6">
        <v>9.6</v>
      </c>
      <c r="D32" s="6">
        <v>80</v>
      </c>
      <c r="E32" s="6">
        <v>1</v>
      </c>
      <c r="F32" s="9">
        <v>-126.16043500000001</v>
      </c>
      <c r="G32" s="6">
        <v>161450.38399999999</v>
      </c>
      <c r="H32" s="9">
        <v>60.020823474772634</v>
      </c>
      <c r="I32" s="9">
        <v>5.8307419999999999</v>
      </c>
      <c r="J32" s="10">
        <v>4.4175240592028361E-2</v>
      </c>
      <c r="K32" s="9">
        <v>-134.40960000000001</v>
      </c>
      <c r="L32" s="9">
        <v>-13.831544998945899</v>
      </c>
      <c r="M32" s="9">
        <v>-12.116433419076607</v>
      </c>
      <c r="N32" s="9">
        <v>-17.551134639794814</v>
      </c>
      <c r="O32" s="9">
        <v>-6.9262580866351087</v>
      </c>
      <c r="P32" s="9">
        <v>-1.3462873303201939</v>
      </c>
      <c r="Q32" s="9">
        <v>859.2880208333338</v>
      </c>
      <c r="R32" s="9">
        <v>7.2884274999999998E-2</v>
      </c>
      <c r="S32" s="9">
        <v>7.2884274999999998E-2</v>
      </c>
      <c r="T32" s="9">
        <v>0.22579051425615412</v>
      </c>
      <c r="U32" s="9">
        <v>0.28297048352166349</v>
      </c>
      <c r="V32" s="9">
        <v>0.39568027570937653</v>
      </c>
      <c r="W32" s="9">
        <v>0.39568027570937653</v>
      </c>
      <c r="X32" s="9">
        <v>1.2257905142561543</v>
      </c>
      <c r="Y32" s="9">
        <v>1.2829704835216622</v>
      </c>
      <c r="Z32" s="9">
        <f t="shared" si="0"/>
        <v>-127.68912</v>
      </c>
      <c r="AA32" s="9">
        <f t="shared" si="1"/>
        <v>-98.119008000000008</v>
      </c>
      <c r="AB32" s="9">
        <f t="shared" si="2"/>
        <v>-84.678048000000004</v>
      </c>
      <c r="AC32" s="9">
        <f t="shared" si="3"/>
        <v>-72.581184000000007</v>
      </c>
      <c r="AD32" s="9">
        <f t="shared" si="4"/>
        <v>-119.439955</v>
      </c>
      <c r="AE32" s="9">
        <f t="shared" si="5"/>
        <v>-89.869843000000003</v>
      </c>
      <c r="AF32" s="9">
        <f t="shared" si="6"/>
        <v>-76.428882999999999</v>
      </c>
      <c r="AG32" s="9">
        <f t="shared" si="7"/>
        <v>-64.332019000000003</v>
      </c>
    </row>
    <row r="33" spans="1:33" x14ac:dyDescent="0.2">
      <c r="A33" s="6" t="s">
        <v>26</v>
      </c>
      <c r="B33" s="6">
        <v>90</v>
      </c>
      <c r="C33" s="6">
        <v>9.6</v>
      </c>
      <c r="D33" s="6">
        <v>90</v>
      </c>
      <c r="E33" s="6">
        <v>1</v>
      </c>
      <c r="F33" s="9">
        <v>-125.26274680900001</v>
      </c>
      <c r="G33" s="6">
        <v>161645.21895899999</v>
      </c>
      <c r="H33" s="9">
        <v>63.968778439700735</v>
      </c>
      <c r="I33" s="9">
        <v>6.7284301909999993</v>
      </c>
      <c r="J33" s="10">
        <v>5.0976363298889285E-2</v>
      </c>
      <c r="K33" s="9">
        <v>-134.40960000000001</v>
      </c>
      <c r="L33" s="9">
        <v>-13.831544998945899</v>
      </c>
      <c r="M33" s="9">
        <v>-12.116433419076607</v>
      </c>
      <c r="N33" s="9">
        <v>-19.652220095495011</v>
      </c>
      <c r="O33" s="9">
        <v>-7.7071534885729971</v>
      </c>
      <c r="P33" s="9">
        <v>-1.514573246610218</v>
      </c>
      <c r="Q33" s="9">
        <v>952.7972073958332</v>
      </c>
      <c r="R33" s="9">
        <v>7.4760335455555549E-2</v>
      </c>
      <c r="S33" s="9">
        <v>7.4760335455555549E-2</v>
      </c>
      <c r="T33" s="9">
        <v>0.23302772670659355</v>
      </c>
      <c r="U33" s="9">
        <v>0.29429825570435725</v>
      </c>
      <c r="V33" s="9">
        <v>0.39558196690753583</v>
      </c>
      <c r="W33" s="9">
        <v>0.39558196690753583</v>
      </c>
      <c r="X33" s="9">
        <v>1.2330277267065934</v>
      </c>
      <c r="Y33" s="9">
        <v>1.2942982557043539</v>
      </c>
      <c r="Z33" s="9">
        <f t="shared" si="0"/>
        <v>-127.68912</v>
      </c>
      <c r="AA33" s="9">
        <f t="shared" si="1"/>
        <v>-98.119008000000008</v>
      </c>
      <c r="AB33" s="9">
        <f t="shared" si="2"/>
        <v>-84.678048000000004</v>
      </c>
      <c r="AC33" s="9">
        <f t="shared" si="3"/>
        <v>-72.581184000000007</v>
      </c>
      <c r="AD33" s="9">
        <f t="shared" si="4"/>
        <v>-118.54226680900001</v>
      </c>
      <c r="AE33" s="9">
        <f t="shared" si="5"/>
        <v>-88.972154809000017</v>
      </c>
      <c r="AF33" s="9">
        <f t="shared" si="6"/>
        <v>-75.531194808999999</v>
      </c>
      <c r="AG33" s="9">
        <f t="shared" si="7"/>
        <v>-63.434330809000009</v>
      </c>
    </row>
    <row r="34" spans="1:33" x14ac:dyDescent="0.2">
      <c r="A34" s="6" t="s">
        <v>26</v>
      </c>
      <c r="B34" s="6">
        <v>100</v>
      </c>
      <c r="C34" s="6">
        <v>9.6</v>
      </c>
      <c r="D34" s="6">
        <v>100</v>
      </c>
      <c r="E34" s="6">
        <v>1</v>
      </c>
      <c r="F34" s="9">
        <v>-124.28286448199999</v>
      </c>
      <c r="G34" s="6">
        <v>232781.20866100001</v>
      </c>
      <c r="H34" s="9">
        <v>67.98154550364643</v>
      </c>
      <c r="I34" s="9">
        <v>7.7083125180000067</v>
      </c>
      <c r="J34" s="10">
        <v>5.8400210477704932E-2</v>
      </c>
      <c r="K34" s="9">
        <v>-134.40960000000001</v>
      </c>
      <c r="L34" s="9">
        <v>-13.831544998945899</v>
      </c>
      <c r="M34" s="9">
        <v>-12.116433419076607</v>
      </c>
      <c r="N34" s="9">
        <v>-21.743968504166027</v>
      </c>
      <c r="O34" s="9">
        <v>-8.480003900557632</v>
      </c>
      <c r="P34" s="9">
        <v>-1.6828591629002421</v>
      </c>
      <c r="Q34" s="9">
        <v>1054.8682831250019</v>
      </c>
      <c r="R34" s="10">
        <v>7.7083125180000073E-2</v>
      </c>
      <c r="S34" s="10">
        <v>7.7083125180000073E-2</v>
      </c>
      <c r="T34" s="10">
        <v>0.24158815336028813</v>
      </c>
      <c r="U34" s="10">
        <v>0.32308591060629033</v>
      </c>
      <c r="V34" s="10">
        <v>0.39615144085623916</v>
      </c>
      <c r="W34" s="10">
        <v>0.39615144085623916</v>
      </c>
      <c r="X34" s="10">
        <v>1.2415881533602884</v>
      </c>
      <c r="Y34" s="10">
        <v>1.3230859106062927</v>
      </c>
      <c r="Z34" s="9">
        <f t="shared" si="0"/>
        <v>-127.68912</v>
      </c>
      <c r="AA34" s="9">
        <f t="shared" si="1"/>
        <v>-98.119008000000008</v>
      </c>
      <c r="AB34" s="9">
        <f t="shared" si="2"/>
        <v>-84.678048000000004</v>
      </c>
      <c r="AC34" s="9">
        <f t="shared" si="3"/>
        <v>-72.581184000000007</v>
      </c>
      <c r="AD34" s="9">
        <f t="shared" si="4"/>
        <v>-117.56238448199998</v>
      </c>
      <c r="AE34" s="9">
        <f t="shared" si="5"/>
        <v>-87.99227248199999</v>
      </c>
      <c r="AF34" s="9">
        <f t="shared" si="6"/>
        <v>-74.551312481999986</v>
      </c>
      <c r="AG34" s="9">
        <f t="shared" si="7"/>
        <v>-62.454448481999989</v>
      </c>
    </row>
    <row r="36" spans="1:33" x14ac:dyDescent="0.2">
      <c r="F36" s="2">
        <f>H12-F12</f>
        <v>214.0893149332833</v>
      </c>
      <c r="G36" s="2"/>
    </row>
    <row r="37" spans="1:33" x14ac:dyDescent="0.2">
      <c r="F37">
        <f>1.7/F36</f>
        <v>7.9406111441375354E-3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D956-70D4-4942-AEAC-1945A6E1EA2B}">
  <dimension ref="A1:AG34"/>
  <sheetViews>
    <sheetView topLeftCell="H1" workbookViewId="0">
      <selection activeCell="R34" sqref="R34:Y34"/>
    </sheetView>
  </sheetViews>
  <sheetFormatPr baseColWidth="10" defaultRowHeight="16" x14ac:dyDescent="0.2"/>
  <cols>
    <col min="17" max="17" width="11.6640625" bestFit="1" customWidth="1"/>
    <col min="18" max="25" width="11" bestFit="1" customWidth="1"/>
  </cols>
  <sheetData>
    <row r="1" spans="1:33" ht="51" x14ac:dyDescent="0.2">
      <c r="A1" s="7" t="s">
        <v>0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35</v>
      </c>
      <c r="H1" s="7" t="s">
        <v>7</v>
      </c>
      <c r="I1" s="7" t="s">
        <v>8</v>
      </c>
      <c r="J1" s="7" t="s">
        <v>1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18</v>
      </c>
      <c r="S1" s="7" t="s">
        <v>20</v>
      </c>
      <c r="T1" s="7" t="s">
        <v>16</v>
      </c>
      <c r="U1" s="7" t="s">
        <v>22</v>
      </c>
      <c r="V1" s="7" t="s">
        <v>19</v>
      </c>
      <c r="W1" s="7" t="s">
        <v>21</v>
      </c>
      <c r="X1" s="7" t="s">
        <v>17</v>
      </c>
      <c r="Y1" s="7" t="s">
        <v>23</v>
      </c>
      <c r="Z1" s="7" t="s">
        <v>27</v>
      </c>
      <c r="AA1" s="7" t="s">
        <v>28</v>
      </c>
      <c r="AB1" s="7" t="s">
        <v>31</v>
      </c>
      <c r="AC1" s="7" t="s">
        <v>32</v>
      </c>
      <c r="AD1" s="7" t="s">
        <v>29</v>
      </c>
      <c r="AE1" s="7" t="s">
        <v>30</v>
      </c>
      <c r="AF1" s="7" t="s">
        <v>33</v>
      </c>
      <c r="AG1" s="7" t="s">
        <v>34</v>
      </c>
    </row>
    <row r="2" spans="1:33" x14ac:dyDescent="0.2">
      <c r="A2" s="6" t="s">
        <v>24</v>
      </c>
      <c r="B2" s="6">
        <v>0</v>
      </c>
      <c r="C2" s="6">
        <v>9.6</v>
      </c>
      <c r="D2" s="6">
        <v>0</v>
      </c>
      <c r="E2" s="6"/>
      <c r="F2" s="9">
        <v>-69.961040096700003</v>
      </c>
      <c r="G2" s="6">
        <v>666728.28085500002</v>
      </c>
      <c r="H2" s="9">
        <v>38.700538321322497</v>
      </c>
      <c r="I2" s="9">
        <v>0</v>
      </c>
      <c r="J2" s="10">
        <v>0</v>
      </c>
      <c r="K2" s="6">
        <v>-82.7136</v>
      </c>
      <c r="L2" s="6">
        <v>-13.831544998945899</v>
      </c>
      <c r="M2" s="6">
        <v>-12.116433419076607</v>
      </c>
      <c r="N2" s="6">
        <v>0</v>
      </c>
      <c r="O2" s="6">
        <v>0</v>
      </c>
      <c r="P2" s="6">
        <v>0</v>
      </c>
      <c r="Q2" s="6">
        <v>1328.3916565937488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f t="shared" ref="Z2:Z34" si="0">0.95*K2</f>
        <v>-78.577919999999992</v>
      </c>
      <c r="AA2" s="6">
        <f>0.73*K2</f>
        <v>-60.380927999999997</v>
      </c>
      <c r="AB2" s="6">
        <f>0.63*K2</f>
        <v>-52.109568000000003</v>
      </c>
      <c r="AC2" s="6">
        <f>0.54*K2</f>
        <v>-44.665344000000005</v>
      </c>
      <c r="AD2" s="6">
        <f>SUM(L2:P2)+H2+Z2</f>
        <v>-65.825360096699995</v>
      </c>
      <c r="AE2" s="6">
        <f>AA2+H2+SUM(L2:P2)</f>
        <v>-47.628368096700008</v>
      </c>
      <c r="AF2" s="6">
        <f>SUM(L2:P2)+H2+AB2</f>
        <v>-39.357008096700014</v>
      </c>
      <c r="AG2" s="6">
        <f>SUM(L2:P2)+H2+AC2</f>
        <v>-31.912784096700015</v>
      </c>
    </row>
    <row r="3" spans="1:33" x14ac:dyDescent="0.2">
      <c r="A3" s="6" t="s">
        <v>24</v>
      </c>
      <c r="B3" s="6">
        <v>10</v>
      </c>
      <c r="C3" s="6">
        <v>9.6</v>
      </c>
      <c r="D3" s="6">
        <v>20</v>
      </c>
      <c r="E3" s="6">
        <v>2</v>
      </c>
      <c r="F3" s="9">
        <v>-60.712204093400004</v>
      </c>
      <c r="G3" s="6">
        <v>654819.61392300006</v>
      </c>
      <c r="H3" s="9">
        <v>53.933138352925731</v>
      </c>
      <c r="I3" s="9">
        <v>9.2488360032999957</v>
      </c>
      <c r="J3" s="10">
        <v>0.1321998070714254</v>
      </c>
      <c r="K3" s="6">
        <v>-82.7136</v>
      </c>
      <c r="L3" s="6">
        <v>-13.831544998945899</v>
      </c>
      <c r="M3" s="6">
        <v>-12.116433419076607</v>
      </c>
      <c r="N3" s="6">
        <v>-4.6379664866462216</v>
      </c>
      <c r="O3" s="6">
        <v>-1.0504999885775008</v>
      </c>
      <c r="P3" s="6">
        <v>-0.29529755307951749</v>
      </c>
      <c r="Q3" s="6">
        <v>2291.8120736041651</v>
      </c>
      <c r="R3" s="6">
        <v>0.92488360032999961</v>
      </c>
      <c r="S3" s="6">
        <v>0.46244180016499981</v>
      </c>
      <c r="T3" s="6">
        <v>1.5456552029045505</v>
      </c>
      <c r="U3" s="6">
        <v>1.5456552029045512</v>
      </c>
      <c r="V3" s="6">
        <v>1.5232600031603234</v>
      </c>
      <c r="W3" s="6">
        <v>0.7616300015801617</v>
      </c>
      <c r="X3" s="6">
        <v>2.5456552029045501</v>
      </c>
      <c r="Y3" s="6">
        <v>2.5456552029045501</v>
      </c>
      <c r="Z3" s="6">
        <f t="shared" si="0"/>
        <v>-78.577919999999992</v>
      </c>
      <c r="AA3" s="6">
        <f t="shared" ref="AA3:AA34" si="1">0.73*K3</f>
        <v>-60.380927999999997</v>
      </c>
      <c r="AB3" s="6">
        <f t="shared" ref="AB3:AB34" si="2">0.63*K3</f>
        <v>-52.109568000000003</v>
      </c>
      <c r="AC3" s="6">
        <f t="shared" ref="AC3:AC34" si="3">0.54*K3</f>
        <v>-44.665344000000005</v>
      </c>
      <c r="AD3" s="6">
        <f t="shared" ref="AD3:AD34" si="4">SUM(L3:P3)+H3+Z3</f>
        <v>-56.57652409340001</v>
      </c>
      <c r="AE3" s="6">
        <f t="shared" ref="AE3:AE34" si="5">AA3+H3+SUM(L3:P3)</f>
        <v>-38.379532093400016</v>
      </c>
      <c r="AF3" s="6">
        <f t="shared" ref="AF3:AF34" si="6">SUM(L3:P3)+H3+AB3</f>
        <v>-30.108172093400018</v>
      </c>
      <c r="AG3" s="6">
        <f t="shared" ref="AG3:AG34" si="7">SUM(L3:P3)+H3+AC3</f>
        <v>-22.66394809340002</v>
      </c>
    </row>
    <row r="4" spans="1:33" x14ac:dyDescent="0.2">
      <c r="A4" s="6" t="s">
        <v>24</v>
      </c>
      <c r="B4" s="6">
        <v>20</v>
      </c>
      <c r="C4" s="6">
        <v>9.6</v>
      </c>
      <c r="D4" s="6">
        <v>40</v>
      </c>
      <c r="E4" s="6">
        <v>2</v>
      </c>
      <c r="F4" s="9">
        <v>-49.815782669200004</v>
      </c>
      <c r="G4" s="6">
        <v>499211.74549900001</v>
      </c>
      <c r="H4" s="9">
        <v>70.428509805556757</v>
      </c>
      <c r="I4" s="9">
        <v>20.145257427499995</v>
      </c>
      <c r="J4" s="10">
        <v>0.28794965597502931</v>
      </c>
      <c r="K4" s="6">
        <v>-82.7136</v>
      </c>
      <c r="L4" s="6">
        <v>-13.831544998945899</v>
      </c>
      <c r="M4" s="6">
        <v>-12.116433419076607</v>
      </c>
      <c r="N4" s="6">
        <v>-9.0222820983376462</v>
      </c>
      <c r="O4" s="6">
        <v>-1.9698368522375778</v>
      </c>
      <c r="P4" s="6">
        <v>-0.59059510615903499</v>
      </c>
      <c r="Q4" s="6">
        <v>3426.8559719583322</v>
      </c>
      <c r="R4" s="6">
        <v>1.0072628713749998</v>
      </c>
      <c r="S4" s="6">
        <v>0.50363143568749991</v>
      </c>
      <c r="T4" s="6">
        <v>1.7392518997555173</v>
      </c>
      <c r="U4" s="6">
        <v>1.9461544341115471</v>
      </c>
      <c r="V4" s="6">
        <v>1.586398574211713</v>
      </c>
      <c r="W4" s="6">
        <v>0.79319928710585652</v>
      </c>
      <c r="X4" s="6">
        <v>2.739251899755518</v>
      </c>
      <c r="Y4" s="6">
        <v>2.9461544341115484</v>
      </c>
      <c r="Z4" s="6">
        <f t="shared" si="0"/>
        <v>-78.577919999999992</v>
      </c>
      <c r="AA4" s="6">
        <f t="shared" si="1"/>
        <v>-60.380927999999997</v>
      </c>
      <c r="AB4" s="6">
        <f t="shared" si="2"/>
        <v>-52.109568000000003</v>
      </c>
      <c r="AC4" s="6">
        <f t="shared" si="3"/>
        <v>-44.665344000000005</v>
      </c>
      <c r="AD4" s="6">
        <f t="shared" si="4"/>
        <v>-45.680102669200004</v>
      </c>
      <c r="AE4" s="6">
        <f t="shared" si="5"/>
        <v>-27.483110669200009</v>
      </c>
      <c r="AF4" s="6">
        <f t="shared" si="6"/>
        <v>-19.211750669200015</v>
      </c>
      <c r="AG4" s="6">
        <f t="shared" si="7"/>
        <v>-11.767526669200016</v>
      </c>
    </row>
    <row r="5" spans="1:33" x14ac:dyDescent="0.2">
      <c r="A5" s="6" t="s">
        <v>24</v>
      </c>
      <c r="B5" s="6">
        <v>30</v>
      </c>
      <c r="C5" s="6">
        <v>9.6</v>
      </c>
      <c r="D5" s="6">
        <v>60</v>
      </c>
      <c r="E5" s="6">
        <v>2</v>
      </c>
      <c r="F5" s="9">
        <v>-38.906996194799994</v>
      </c>
      <c r="G5" s="6">
        <v>457434.43936900003</v>
      </c>
      <c r="H5" s="9">
        <v>86.801586304826174</v>
      </c>
      <c r="I5" s="9">
        <v>31.054043901900002</v>
      </c>
      <c r="J5" s="10">
        <v>0.4438762468221909</v>
      </c>
      <c r="K5" s="6">
        <v>-82.7136</v>
      </c>
      <c r="L5" s="6">
        <v>-13.831544998945899</v>
      </c>
      <c r="M5" s="6">
        <v>-12.116433419076607</v>
      </c>
      <c r="N5" s="6">
        <v>-13.315700265482697</v>
      </c>
      <c r="O5" s="6">
        <v>-2.8454111568824252</v>
      </c>
      <c r="P5" s="6">
        <v>-0.88589265923855232</v>
      </c>
      <c r="Q5" s="6">
        <v>4563.1878963749987</v>
      </c>
      <c r="R5" s="6">
        <v>1.03513479673</v>
      </c>
      <c r="S5" s="6">
        <v>0.51756739836499999</v>
      </c>
      <c r="T5" s="6">
        <v>1.8216716411426255</v>
      </c>
      <c r="U5" s="6">
        <v>1.9963776492007681</v>
      </c>
      <c r="V5" s="6">
        <v>1.6033682661167892</v>
      </c>
      <c r="W5" s="6">
        <v>0.80168413305839459</v>
      </c>
      <c r="X5" s="6">
        <v>2.8216716411426255</v>
      </c>
      <c r="Y5" s="6">
        <v>2.9963776492007668</v>
      </c>
      <c r="Z5" s="6">
        <f t="shared" si="0"/>
        <v>-78.577919999999992</v>
      </c>
      <c r="AA5" s="6">
        <f t="shared" si="1"/>
        <v>-60.380927999999997</v>
      </c>
      <c r="AB5" s="6">
        <f t="shared" si="2"/>
        <v>-52.109568000000003</v>
      </c>
      <c r="AC5" s="6">
        <f t="shared" si="3"/>
        <v>-44.665344000000005</v>
      </c>
      <c r="AD5" s="6">
        <f t="shared" si="4"/>
        <v>-34.771316194800001</v>
      </c>
      <c r="AE5" s="6">
        <f t="shared" si="5"/>
        <v>-16.574324194800006</v>
      </c>
      <c r="AF5" s="6">
        <f t="shared" si="6"/>
        <v>-8.3029641948000119</v>
      </c>
      <c r="AG5" s="6">
        <f t="shared" si="7"/>
        <v>-0.85874019480001351</v>
      </c>
    </row>
    <row r="6" spans="1:33" x14ac:dyDescent="0.2">
      <c r="A6" s="6" t="s">
        <v>24</v>
      </c>
      <c r="B6" s="6">
        <v>40</v>
      </c>
      <c r="C6" s="6">
        <v>9.6</v>
      </c>
      <c r="D6" s="6">
        <v>80</v>
      </c>
      <c r="E6" s="6">
        <v>2</v>
      </c>
      <c r="F6" s="9">
        <v>-27.669395799899998</v>
      </c>
      <c r="G6" s="6">
        <v>523861.34523899999</v>
      </c>
      <c r="H6" s="9">
        <v>103.41823166502338</v>
      </c>
      <c r="I6" s="9">
        <v>42.291644296800001</v>
      </c>
      <c r="J6" s="10">
        <v>0.60450279524639117</v>
      </c>
      <c r="K6" s="6">
        <v>-82.7136</v>
      </c>
      <c r="L6" s="6">
        <v>-13.831544998945899</v>
      </c>
      <c r="M6" s="6">
        <v>-12.116433419076607</v>
      </c>
      <c r="N6" s="6">
        <v>-17.551134639794814</v>
      </c>
      <c r="O6" s="6">
        <v>-3.6937241947880151</v>
      </c>
      <c r="P6" s="6">
        <v>-1.18119021231807</v>
      </c>
      <c r="Q6" s="6">
        <v>5733.7712708437466</v>
      </c>
      <c r="R6" s="6">
        <v>1.05729110742</v>
      </c>
      <c r="S6" s="6">
        <v>0.52864555370999999</v>
      </c>
      <c r="T6" s="6">
        <v>1.885826799377502</v>
      </c>
      <c r="U6" s="6">
        <v>2.0891441635827723</v>
      </c>
      <c r="V6" s="6">
        <v>1.6179423335925223</v>
      </c>
      <c r="W6" s="6">
        <v>0.80897116679626113</v>
      </c>
      <c r="X6" s="6">
        <v>2.8858267993775013</v>
      </c>
      <c r="Y6" s="6">
        <v>3.0891441635827706</v>
      </c>
      <c r="Z6" s="6">
        <f t="shared" si="0"/>
        <v>-78.577919999999992</v>
      </c>
      <c r="AA6" s="6">
        <f t="shared" si="1"/>
        <v>-60.380927999999997</v>
      </c>
      <c r="AB6" s="6">
        <f t="shared" si="2"/>
        <v>-52.109568000000003</v>
      </c>
      <c r="AC6" s="6">
        <f t="shared" si="3"/>
        <v>-44.665344000000005</v>
      </c>
      <c r="AD6" s="6">
        <f t="shared" si="4"/>
        <v>-23.533715799900023</v>
      </c>
      <c r="AE6" s="6">
        <f t="shared" si="5"/>
        <v>-5.3367237999000281</v>
      </c>
      <c r="AF6" s="6">
        <f t="shared" si="6"/>
        <v>2.9346362000999662</v>
      </c>
      <c r="AG6" s="6">
        <f t="shared" si="7"/>
        <v>10.378860200099965</v>
      </c>
    </row>
    <row r="7" spans="1:33" x14ac:dyDescent="0.2">
      <c r="A7" s="6" t="s">
        <v>24</v>
      </c>
      <c r="B7" s="6">
        <v>50</v>
      </c>
      <c r="C7" s="6">
        <v>9.6</v>
      </c>
      <c r="D7" s="6">
        <v>100</v>
      </c>
      <c r="E7" s="6">
        <v>2</v>
      </c>
      <c r="F7" s="9">
        <v>-16.306446622700001</v>
      </c>
      <c r="G7" s="6">
        <v>743282.68604399997</v>
      </c>
      <c r="H7" s="9">
        <v>120.09791385575244</v>
      </c>
      <c r="I7" s="9">
        <v>53.654593474000002</v>
      </c>
      <c r="J7" s="10">
        <v>0.76692103776385734</v>
      </c>
      <c r="K7" s="6">
        <v>-82.7136</v>
      </c>
      <c r="L7" s="6">
        <v>-13.831544998945899</v>
      </c>
      <c r="M7" s="6">
        <v>-12.116433419076607</v>
      </c>
      <c r="N7" s="6">
        <v>-21.743968504166027</v>
      </c>
      <c r="O7" s="6">
        <v>-4.5223257908663355</v>
      </c>
      <c r="P7" s="6">
        <v>-1.4764877653975874</v>
      </c>
      <c r="Q7" s="6">
        <v>6917.4118101354152</v>
      </c>
      <c r="R7" s="6">
        <v>1.07309186948</v>
      </c>
      <c r="S7" s="6">
        <v>0.53654593474000001</v>
      </c>
      <c r="T7" s="6">
        <v>1.9340019092940415</v>
      </c>
      <c r="U7" s="6">
        <v>2.1372051499079685</v>
      </c>
      <c r="V7" s="6">
        <v>1.6279475106885988</v>
      </c>
      <c r="W7" s="6">
        <v>0.81397375534429939</v>
      </c>
      <c r="X7" s="6">
        <v>2.9340019092940413</v>
      </c>
      <c r="Y7" s="6">
        <v>3.1372051499079698</v>
      </c>
      <c r="Z7" s="6">
        <f t="shared" si="0"/>
        <v>-78.577919999999992</v>
      </c>
      <c r="AA7" s="6">
        <f t="shared" si="1"/>
        <v>-60.380927999999997</v>
      </c>
      <c r="AB7" s="6">
        <f t="shared" si="2"/>
        <v>-52.109568000000003</v>
      </c>
      <c r="AC7" s="6">
        <f t="shared" si="3"/>
        <v>-44.665344000000005</v>
      </c>
      <c r="AD7" s="6">
        <f t="shared" si="4"/>
        <v>-12.170766622700015</v>
      </c>
      <c r="AE7" s="6">
        <f t="shared" si="5"/>
        <v>6.026225377299987</v>
      </c>
      <c r="AF7" s="6">
        <f t="shared" si="6"/>
        <v>14.297585377299974</v>
      </c>
      <c r="AG7" s="6">
        <f t="shared" si="7"/>
        <v>21.741809377299973</v>
      </c>
    </row>
    <row r="8" spans="1:33" x14ac:dyDescent="0.2">
      <c r="A8" s="6" t="s">
        <v>24</v>
      </c>
      <c r="B8" s="6">
        <v>60</v>
      </c>
      <c r="C8" s="6">
        <v>9.6</v>
      </c>
      <c r="D8" s="6">
        <v>120</v>
      </c>
      <c r="E8" s="6">
        <v>2</v>
      </c>
      <c r="F8" s="9">
        <v>-4.7398512000000004</v>
      </c>
      <c r="G8" s="6">
        <v>1099306.83</v>
      </c>
      <c r="H8" s="9">
        <v>136.93222653592039</v>
      </c>
      <c r="I8" s="9">
        <v>65.221188896699999</v>
      </c>
      <c r="J8" s="10">
        <v>0.93225013245302546</v>
      </c>
      <c r="K8" s="6">
        <v>-82.7136</v>
      </c>
      <c r="L8" s="6">
        <v>-13.831544998945899</v>
      </c>
      <c r="M8" s="6">
        <v>-12.116433419076607</v>
      </c>
      <c r="N8" s="6">
        <v>-25.903163482961663</v>
      </c>
      <c r="O8" s="6">
        <v>-5.3355505164590964</v>
      </c>
      <c r="P8" s="6">
        <v>-1.7717853184771046</v>
      </c>
      <c r="Q8" s="6">
        <v>8122.2655000000022</v>
      </c>
      <c r="R8" s="6">
        <v>1.0870198149449999</v>
      </c>
      <c r="S8" s="6">
        <v>0.54350990747249994</v>
      </c>
      <c r="T8" s="6">
        <v>1.975771049950096</v>
      </c>
      <c r="U8" s="6">
        <v>2.1957509975126914</v>
      </c>
      <c r="V8" s="6">
        <v>1.6371948035766315</v>
      </c>
      <c r="W8" s="6">
        <v>0.81859740178831575</v>
      </c>
      <c r="X8" s="6">
        <v>2.9757710499500969</v>
      </c>
      <c r="Y8" s="6">
        <v>3.1957509975126981</v>
      </c>
      <c r="Z8" s="6">
        <f t="shared" si="0"/>
        <v>-78.577919999999992</v>
      </c>
      <c r="AA8" s="6">
        <f t="shared" si="1"/>
        <v>-60.380927999999997</v>
      </c>
      <c r="AB8" s="6">
        <f t="shared" si="2"/>
        <v>-52.109568000000003</v>
      </c>
      <c r="AC8" s="6">
        <f t="shared" si="3"/>
        <v>-44.665344000000005</v>
      </c>
      <c r="AD8" s="6">
        <f t="shared" si="4"/>
        <v>-0.60417119999998192</v>
      </c>
      <c r="AE8" s="6">
        <f t="shared" si="5"/>
        <v>17.59282080000002</v>
      </c>
      <c r="AF8" s="6">
        <f t="shared" si="6"/>
        <v>25.864180800000007</v>
      </c>
      <c r="AG8" s="6">
        <f t="shared" si="7"/>
        <v>33.308404800000005</v>
      </c>
    </row>
    <row r="9" spans="1:33" x14ac:dyDescent="0.2">
      <c r="A9" s="6" t="s">
        <v>24</v>
      </c>
      <c r="B9" s="6">
        <v>70</v>
      </c>
      <c r="C9" s="6">
        <v>9.6</v>
      </c>
      <c r="D9" s="6">
        <v>140</v>
      </c>
      <c r="E9" s="6">
        <v>2</v>
      </c>
      <c r="F9" s="9">
        <v>6.0391361890399997</v>
      </c>
      <c r="G9" s="6">
        <v>1196118.0201099999</v>
      </c>
      <c r="H9" s="9">
        <v>152.93859525047299</v>
      </c>
      <c r="I9" s="9">
        <v>76.000176285739997</v>
      </c>
      <c r="J9" s="10">
        <v>1.0863214180448535</v>
      </c>
      <c r="K9" s="6">
        <v>-82.7136</v>
      </c>
      <c r="L9" s="6">
        <v>-13.831544998945899</v>
      </c>
      <c r="M9" s="6">
        <v>-12.116433419076607</v>
      </c>
      <c r="N9" s="6">
        <v>-30.034591159697136</v>
      </c>
      <c r="O9" s="6">
        <v>-6.1362066121567453</v>
      </c>
      <c r="P9" s="6">
        <v>-2.0670828715566225</v>
      </c>
      <c r="Q9" s="6">
        <v>9245.0766863583303</v>
      </c>
      <c r="R9" s="6">
        <v>1.085716804082</v>
      </c>
      <c r="S9" s="6">
        <v>0.542858402041</v>
      </c>
      <c r="T9" s="6">
        <v>1.9875624644180436</v>
      </c>
      <c r="U9" s="6">
        <v>2.062024313480312</v>
      </c>
      <c r="V9" s="6">
        <v>1.6319722418450069</v>
      </c>
      <c r="W9" s="6">
        <v>0.81598612092250344</v>
      </c>
      <c r="X9" s="6">
        <v>2.9875624644180432</v>
      </c>
      <c r="Y9" s="6">
        <v>3.0620243134803031</v>
      </c>
      <c r="Z9" s="6">
        <f t="shared" si="0"/>
        <v>-78.577919999999992</v>
      </c>
      <c r="AA9" s="6">
        <f t="shared" si="1"/>
        <v>-60.380927999999997</v>
      </c>
      <c r="AB9" s="6">
        <f t="shared" si="2"/>
        <v>-52.109568000000003</v>
      </c>
      <c r="AC9" s="6">
        <f t="shared" si="3"/>
        <v>-44.665344000000005</v>
      </c>
      <c r="AD9" s="6">
        <f t="shared" si="4"/>
        <v>10.174816189039973</v>
      </c>
      <c r="AE9" s="6">
        <f t="shared" si="5"/>
        <v>28.371808189039967</v>
      </c>
      <c r="AF9" s="6">
        <f t="shared" si="6"/>
        <v>36.643168189039962</v>
      </c>
      <c r="AG9" s="6">
        <f t="shared" si="7"/>
        <v>44.08739218903996</v>
      </c>
    </row>
    <row r="10" spans="1:33" x14ac:dyDescent="0.2">
      <c r="A10" s="6" t="s">
        <v>24</v>
      </c>
      <c r="B10" s="6">
        <v>80</v>
      </c>
      <c r="C10" s="6">
        <v>9.6</v>
      </c>
      <c r="D10" s="6">
        <v>160</v>
      </c>
      <c r="E10" s="6">
        <v>2</v>
      </c>
      <c r="F10" s="9">
        <v>17.487988225699997</v>
      </c>
      <c r="G10" s="6">
        <v>1460668.39463</v>
      </c>
      <c r="H10" s="9">
        <v>169.58060103518486</v>
      </c>
      <c r="I10" s="9">
        <v>87.449028322399997</v>
      </c>
      <c r="J10" s="10">
        <v>1.2499675276629414</v>
      </c>
      <c r="K10" s="6">
        <v>-82.7136</v>
      </c>
      <c r="L10" s="6">
        <v>-13.831544998945899</v>
      </c>
      <c r="M10" s="6">
        <v>-12.116433419076607</v>
      </c>
      <c r="N10" s="6">
        <v>-34.142395880191131</v>
      </c>
      <c r="O10" s="6">
        <v>-6.9262580866351087</v>
      </c>
      <c r="P10" s="6">
        <v>-2.36238042463614</v>
      </c>
      <c r="Q10" s="6">
        <v>10437.665440177079</v>
      </c>
      <c r="R10" s="6">
        <v>1.0931128540299999</v>
      </c>
      <c r="S10" s="6">
        <v>0.54655642701499996</v>
      </c>
      <c r="T10" s="6">
        <v>2.0135147492501493</v>
      </c>
      <c r="U10" s="6">
        <v>2.2046048686609439</v>
      </c>
      <c r="V10" s="6">
        <v>1.6360007839232793</v>
      </c>
      <c r="W10" s="6">
        <v>0.81800039196163965</v>
      </c>
      <c r="X10" s="6">
        <v>3.0135147492501488</v>
      </c>
      <c r="Y10" s="6">
        <v>3.204604868660943</v>
      </c>
      <c r="Z10" s="6">
        <f t="shared" si="0"/>
        <v>-78.577919999999992</v>
      </c>
      <c r="AA10" s="6">
        <f t="shared" si="1"/>
        <v>-60.380927999999997</v>
      </c>
      <c r="AB10" s="6">
        <f t="shared" si="2"/>
        <v>-52.109568000000003</v>
      </c>
      <c r="AC10" s="6">
        <f t="shared" si="3"/>
        <v>-44.665344000000005</v>
      </c>
      <c r="AD10" s="6">
        <f t="shared" si="4"/>
        <v>21.623668225699973</v>
      </c>
      <c r="AE10" s="6">
        <f t="shared" si="5"/>
        <v>39.820660225699967</v>
      </c>
      <c r="AF10" s="6">
        <f t="shared" si="6"/>
        <v>48.092020225699962</v>
      </c>
      <c r="AG10" s="6">
        <f t="shared" si="7"/>
        <v>55.53624422569996</v>
      </c>
    </row>
    <row r="11" spans="1:33" x14ac:dyDescent="0.2">
      <c r="A11" s="6" t="s">
        <v>24</v>
      </c>
      <c r="B11" s="6">
        <v>90</v>
      </c>
      <c r="C11" s="6">
        <v>9.6</v>
      </c>
      <c r="D11" s="6">
        <v>180</v>
      </c>
      <c r="E11" s="6">
        <v>2</v>
      </c>
      <c r="F11" s="9">
        <v>28.553593714200002</v>
      </c>
      <c r="G11" s="6">
        <v>1714246.54651</v>
      </c>
      <c r="H11" s="9">
        <v>185.80966180554788</v>
      </c>
      <c r="I11" s="9">
        <v>98.514633810900008</v>
      </c>
      <c r="J11" s="10">
        <v>1.4081356377025454</v>
      </c>
      <c r="K11" s="6">
        <v>-82.7136</v>
      </c>
      <c r="L11" s="6">
        <v>-13.831544998945899</v>
      </c>
      <c r="M11" s="6">
        <v>-12.116433419076607</v>
      </c>
      <c r="N11" s="6">
        <v>-38.229658207036728</v>
      </c>
      <c r="O11" s="6">
        <v>-7.7071534885729971</v>
      </c>
      <c r="P11" s="6">
        <v>-2.6576779777156569</v>
      </c>
      <c r="Q11" s="6">
        <v>11590.332678562499</v>
      </c>
      <c r="R11" s="6">
        <v>1.0946070423433334</v>
      </c>
      <c r="S11" s="6">
        <v>0.5473035211716667</v>
      </c>
      <c r="T11" s="6">
        <v>2.0272799338600098</v>
      </c>
      <c r="U11" s="6">
        <v>2.1430621327096064</v>
      </c>
      <c r="V11" s="6">
        <v>1.6345458164913933</v>
      </c>
      <c r="W11" s="6">
        <v>0.81727290824569665</v>
      </c>
      <c r="X11" s="6">
        <v>3.0272799338600098</v>
      </c>
      <c r="Y11" s="6">
        <v>3.1430621327096091</v>
      </c>
      <c r="Z11" s="6">
        <f t="shared" si="0"/>
        <v>-78.577919999999992</v>
      </c>
      <c r="AA11" s="6">
        <f t="shared" si="1"/>
        <v>-60.380927999999997</v>
      </c>
      <c r="AB11" s="6">
        <f t="shared" si="2"/>
        <v>-52.109568000000003</v>
      </c>
      <c r="AC11" s="6">
        <f t="shared" si="3"/>
        <v>-44.665344000000005</v>
      </c>
      <c r="AD11" s="6">
        <f t="shared" si="4"/>
        <v>32.689273714199999</v>
      </c>
      <c r="AE11" s="6">
        <f t="shared" si="5"/>
        <v>50.886265714199993</v>
      </c>
      <c r="AF11" s="6">
        <f t="shared" si="6"/>
        <v>59.157625714199987</v>
      </c>
      <c r="AG11" s="6">
        <f t="shared" si="7"/>
        <v>66.601849714199986</v>
      </c>
    </row>
    <row r="12" spans="1:33" x14ac:dyDescent="0.2">
      <c r="A12" s="6" t="s">
        <v>24</v>
      </c>
      <c r="B12" s="6">
        <v>100</v>
      </c>
      <c r="C12" s="6">
        <v>9.6</v>
      </c>
      <c r="D12" s="6">
        <v>300</v>
      </c>
      <c r="E12" s="6">
        <v>3</v>
      </c>
      <c r="F12" s="9">
        <v>40.097604842600006</v>
      </c>
      <c r="G12" s="6">
        <v>1726436.4766200001</v>
      </c>
      <c r="H12" s="9">
        <v>223.64474073618763</v>
      </c>
      <c r="I12" s="9">
        <v>110.0586449393</v>
      </c>
      <c r="J12" s="10">
        <v>1.5731419199482624</v>
      </c>
      <c r="K12" s="6">
        <v>-82.7136</v>
      </c>
      <c r="L12" s="6">
        <v>-13.831544998945899</v>
      </c>
      <c r="M12" s="6">
        <v>-12.116433419076607</v>
      </c>
      <c r="N12" s="6">
        <v>-62.427395285673718</v>
      </c>
      <c r="O12" s="6">
        <v>-8.480003900557632</v>
      </c>
      <c r="P12" s="6">
        <v>-3.9781582893337735</v>
      </c>
      <c r="Q12" s="21">
        <v>12792.833837770831</v>
      </c>
      <c r="R12" s="18">
        <v>1.100586449393</v>
      </c>
      <c r="S12" s="18">
        <v>0.36686214979766663</v>
      </c>
      <c r="T12" s="18">
        <v>1.4696912014738186</v>
      </c>
      <c r="U12" s="18">
        <v>0.43908490956828194</v>
      </c>
      <c r="V12" s="18">
        <v>1.8494420241486511</v>
      </c>
      <c r="W12" s="18">
        <v>0.61648067471621704</v>
      </c>
      <c r="X12" s="18">
        <v>2.4696912014738186</v>
      </c>
      <c r="Y12" s="18">
        <v>1.4390849095682823</v>
      </c>
      <c r="Z12" s="6">
        <f t="shared" si="0"/>
        <v>-78.577919999999992</v>
      </c>
      <c r="AA12" s="6">
        <f t="shared" si="1"/>
        <v>-60.380927999999997</v>
      </c>
      <c r="AB12" s="6">
        <f t="shared" si="2"/>
        <v>-52.109568000000003</v>
      </c>
      <c r="AC12" s="6">
        <f t="shared" si="3"/>
        <v>-44.665344000000005</v>
      </c>
      <c r="AD12" s="6">
        <f t="shared" si="4"/>
        <v>44.2332848426</v>
      </c>
      <c r="AE12" s="6">
        <f t="shared" si="5"/>
        <v>62.43027684259998</v>
      </c>
      <c r="AF12" s="6">
        <f t="shared" si="6"/>
        <v>70.701636842599981</v>
      </c>
      <c r="AG12" s="6">
        <f t="shared" si="7"/>
        <v>78.145860842599987</v>
      </c>
    </row>
    <row r="13" spans="1:33" x14ac:dyDescent="0.2">
      <c r="A13" s="6" t="s">
        <v>25</v>
      </c>
      <c r="B13" s="6">
        <v>0</v>
      </c>
      <c r="C13" s="6">
        <v>9.6</v>
      </c>
      <c r="D13" s="6">
        <v>0</v>
      </c>
      <c r="E13" s="6"/>
      <c r="F13" s="9">
        <v>-78.352752407899999</v>
      </c>
      <c r="G13" s="6">
        <v>5867.5603460800003</v>
      </c>
      <c r="H13" s="9">
        <v>30.308826010122495</v>
      </c>
      <c r="I13" s="9">
        <v>0</v>
      </c>
      <c r="J13" s="10">
        <v>0</v>
      </c>
      <c r="K13" s="6">
        <v>-82.7136</v>
      </c>
      <c r="L13" s="6">
        <v>-13.831544998945899</v>
      </c>
      <c r="M13" s="6">
        <v>-12.116433419076607</v>
      </c>
      <c r="N13" s="6">
        <v>0</v>
      </c>
      <c r="O13" s="6">
        <v>0</v>
      </c>
      <c r="P13" s="6">
        <v>0</v>
      </c>
      <c r="Q13" s="6">
        <v>454.25495751041535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f t="shared" si="0"/>
        <v>-78.577919999999992</v>
      </c>
      <c r="AA13" s="6">
        <f t="shared" si="1"/>
        <v>-60.380927999999997</v>
      </c>
      <c r="AB13" s="6">
        <f t="shared" si="2"/>
        <v>-52.109568000000003</v>
      </c>
      <c r="AC13" s="6">
        <f t="shared" si="3"/>
        <v>-44.665344000000005</v>
      </c>
      <c r="AD13" s="6">
        <f t="shared" si="4"/>
        <v>-74.217072407900005</v>
      </c>
      <c r="AE13" s="6">
        <f t="shared" si="5"/>
        <v>-56.020080407900011</v>
      </c>
      <c r="AF13" s="6">
        <f t="shared" si="6"/>
        <v>-47.748720407900016</v>
      </c>
      <c r="AG13" s="6">
        <f t="shared" si="7"/>
        <v>-40.304496407900018</v>
      </c>
    </row>
    <row r="14" spans="1:33" x14ac:dyDescent="0.2">
      <c r="A14" s="6" t="s">
        <v>25</v>
      </c>
      <c r="B14" s="6">
        <v>10</v>
      </c>
      <c r="C14" s="6">
        <v>9.6</v>
      </c>
      <c r="D14" s="6">
        <v>10</v>
      </c>
      <c r="E14" s="6">
        <v>1</v>
      </c>
      <c r="F14" s="9">
        <v>-77.960544042600006</v>
      </c>
      <c r="G14" s="6">
        <v>20308.930853499998</v>
      </c>
      <c r="H14" s="9">
        <v>34.303999016534242</v>
      </c>
      <c r="I14" s="9">
        <v>0.39220836529999969</v>
      </c>
      <c r="J14" s="10">
        <v>5.0056743796080714E-3</v>
      </c>
      <c r="K14" s="6">
        <v>-82.7136</v>
      </c>
      <c r="L14" s="6">
        <v>-13.831544998945899</v>
      </c>
      <c r="M14" s="6">
        <v>-12.116433419076607</v>
      </c>
      <c r="N14" s="6">
        <v>-2.3841787362442193</v>
      </c>
      <c r="O14" s="6">
        <v>-1.0504999885775008</v>
      </c>
      <c r="P14" s="6">
        <v>-0.16828591629002423</v>
      </c>
      <c r="Q14" s="6">
        <v>495.10999556249908</v>
      </c>
      <c r="R14" s="6">
        <v>3.9220836529999969E-2</v>
      </c>
      <c r="S14" s="6">
        <v>3.9220836529999969E-2</v>
      </c>
      <c r="T14" s="6">
        <v>0.10885712305491248</v>
      </c>
      <c r="U14" s="6">
        <v>0.10885712305491062</v>
      </c>
      <c r="V14" s="6">
        <v>0.39951730064117469</v>
      </c>
      <c r="W14" s="6">
        <v>0.39951730064117469</v>
      </c>
      <c r="X14" s="6">
        <v>1.1088571230549134</v>
      </c>
      <c r="Y14" s="6">
        <v>1.1088571230549134</v>
      </c>
      <c r="Z14" s="6">
        <f t="shared" si="0"/>
        <v>-78.577919999999992</v>
      </c>
      <c r="AA14" s="6">
        <f t="shared" si="1"/>
        <v>-60.380927999999997</v>
      </c>
      <c r="AB14" s="6">
        <f t="shared" si="2"/>
        <v>-52.109568000000003</v>
      </c>
      <c r="AC14" s="6">
        <f t="shared" si="3"/>
        <v>-44.665344000000005</v>
      </c>
      <c r="AD14" s="6">
        <f t="shared" si="4"/>
        <v>-73.824864042599998</v>
      </c>
      <c r="AE14" s="6">
        <f t="shared" si="5"/>
        <v>-55.627872042600004</v>
      </c>
      <c r="AF14" s="6">
        <f t="shared" si="6"/>
        <v>-47.356512042600016</v>
      </c>
      <c r="AG14" s="6">
        <f t="shared" si="7"/>
        <v>-39.912288042600011</v>
      </c>
    </row>
    <row r="15" spans="1:33" x14ac:dyDescent="0.2">
      <c r="A15" s="6" t="s">
        <v>25</v>
      </c>
      <c r="B15" s="6">
        <v>20</v>
      </c>
      <c r="C15" s="6">
        <v>9.6</v>
      </c>
      <c r="D15" s="6">
        <v>20</v>
      </c>
      <c r="E15" s="6">
        <v>1</v>
      </c>
      <c r="F15" s="9">
        <v>-77.291734884700006</v>
      </c>
      <c r="G15" s="6">
        <v>47183.393360299997</v>
      </c>
      <c r="H15" s="9">
        <v>38.314218704786349</v>
      </c>
      <c r="I15" s="9">
        <v>1.0610175232000052</v>
      </c>
      <c r="J15" s="10">
        <v>1.3541547560147063E-2</v>
      </c>
      <c r="K15" s="6">
        <v>-82.7136</v>
      </c>
      <c r="L15" s="6">
        <v>-13.831544998945899</v>
      </c>
      <c r="M15" s="6">
        <v>-12.116433419076607</v>
      </c>
      <c r="N15" s="6">
        <v>-4.6379664866462216</v>
      </c>
      <c r="O15" s="6">
        <v>-1.9698368522375778</v>
      </c>
      <c r="P15" s="6">
        <v>-0.33657183258004847</v>
      </c>
      <c r="Q15" s="6">
        <v>564.77761617708268</v>
      </c>
      <c r="R15" s="6">
        <v>5.305087616000026E-2</v>
      </c>
      <c r="S15" s="6">
        <v>5.305087616000026E-2</v>
      </c>
      <c r="T15" s="6">
        <v>0.15278804744881699</v>
      </c>
      <c r="U15" s="6">
        <v>0.20015773333590464</v>
      </c>
      <c r="V15" s="6">
        <v>0.40026963473319271</v>
      </c>
      <c r="W15" s="6">
        <v>0.40026963473319271</v>
      </c>
      <c r="X15" s="6">
        <v>1.152788047448817</v>
      </c>
      <c r="Y15" s="6">
        <v>1.2001577333359055</v>
      </c>
      <c r="Z15" s="6">
        <f t="shared" si="0"/>
        <v>-78.577919999999992</v>
      </c>
      <c r="AA15" s="6">
        <f t="shared" si="1"/>
        <v>-60.380927999999997</v>
      </c>
      <c r="AB15" s="6">
        <f t="shared" si="2"/>
        <v>-52.109568000000003</v>
      </c>
      <c r="AC15" s="6">
        <f t="shared" si="3"/>
        <v>-44.665344000000005</v>
      </c>
      <c r="AD15" s="6">
        <f t="shared" si="4"/>
        <v>-73.156054884699998</v>
      </c>
      <c r="AE15" s="6">
        <f t="shared" si="5"/>
        <v>-54.959062884700003</v>
      </c>
      <c r="AF15" s="6">
        <f t="shared" si="6"/>
        <v>-46.687702884700009</v>
      </c>
      <c r="AG15" s="6">
        <f t="shared" si="7"/>
        <v>-39.243478884700011</v>
      </c>
    </row>
    <row r="16" spans="1:33" x14ac:dyDescent="0.2">
      <c r="A16" s="6" t="s">
        <v>25</v>
      </c>
      <c r="B16" s="6">
        <v>30</v>
      </c>
      <c r="C16" s="6">
        <v>9.6</v>
      </c>
      <c r="D16" s="6">
        <v>30</v>
      </c>
      <c r="E16" s="6">
        <v>1</v>
      </c>
      <c r="F16" s="9">
        <v>-76.538115416300002</v>
      </c>
      <c r="G16" s="6">
        <v>58997.4172463</v>
      </c>
      <c r="H16" s="9">
        <v>42.318759684750304</v>
      </c>
      <c r="I16" s="9">
        <v>1.8146369916000069</v>
      </c>
      <c r="J16" s="10">
        <v>2.315983722120072E-2</v>
      </c>
      <c r="K16" s="6">
        <v>-82.7136</v>
      </c>
      <c r="L16" s="6">
        <v>-13.831544998945899</v>
      </c>
      <c r="M16" s="6">
        <v>-12.116433419076607</v>
      </c>
      <c r="N16" s="6">
        <v>-6.845027777275309</v>
      </c>
      <c r="O16" s="6">
        <v>-2.8454111568824252</v>
      </c>
      <c r="P16" s="6">
        <v>-0.50485774887007273</v>
      </c>
      <c r="Q16" s="6">
        <v>643.27964413541497</v>
      </c>
      <c r="R16" s="6">
        <v>6.0487899720000231E-2</v>
      </c>
      <c r="S16" s="6">
        <v>6.0487899720000231E-2</v>
      </c>
      <c r="T16" s="6">
        <v>0.17798765921357126</v>
      </c>
      <c r="U16" s="6">
        <v>0.23181718344145782</v>
      </c>
      <c r="V16" s="6">
        <v>0.40033112248759367</v>
      </c>
      <c r="W16" s="6">
        <v>0.40033112248759367</v>
      </c>
      <c r="X16" s="6">
        <v>1.1779876592135707</v>
      </c>
      <c r="Y16" s="6">
        <v>1.2318171834414557</v>
      </c>
      <c r="Z16" s="6">
        <f t="shared" si="0"/>
        <v>-78.577919999999992</v>
      </c>
      <c r="AA16" s="6">
        <f t="shared" si="1"/>
        <v>-60.380927999999997</v>
      </c>
      <c r="AB16" s="6">
        <f t="shared" si="2"/>
        <v>-52.109568000000003</v>
      </c>
      <c r="AC16" s="6">
        <f t="shared" si="3"/>
        <v>-44.665344000000005</v>
      </c>
      <c r="AD16" s="6">
        <f t="shared" si="4"/>
        <v>-72.402435416300008</v>
      </c>
      <c r="AE16" s="6">
        <f t="shared" si="5"/>
        <v>-54.205443416300014</v>
      </c>
      <c r="AF16" s="6">
        <f t="shared" si="6"/>
        <v>-45.93408341630002</v>
      </c>
      <c r="AG16" s="6">
        <f t="shared" si="7"/>
        <v>-38.489859416300021</v>
      </c>
    </row>
    <row r="17" spans="1:33" x14ac:dyDescent="0.2">
      <c r="A17" s="6" t="s">
        <v>25</v>
      </c>
      <c r="B17" s="6">
        <v>40</v>
      </c>
      <c r="C17" s="6">
        <v>9.6</v>
      </c>
      <c r="D17" s="6">
        <v>40</v>
      </c>
      <c r="E17" s="6">
        <v>1</v>
      </c>
      <c r="F17" s="9">
        <v>-75.730110334499997</v>
      </c>
      <c r="G17" s="6">
        <v>85744.745642499998</v>
      </c>
      <c r="H17" s="9">
        <v>46.320618041808245</v>
      </c>
      <c r="I17" s="9">
        <v>2.6226420734000055</v>
      </c>
      <c r="J17" s="10">
        <v>3.3472239236047245E-2</v>
      </c>
      <c r="K17" s="6">
        <v>-82.7136</v>
      </c>
      <c r="L17" s="6">
        <v>-13.831544998945899</v>
      </c>
      <c r="M17" s="6">
        <v>-12.116433419076607</v>
      </c>
      <c r="N17" s="6">
        <v>-9.0222820983376462</v>
      </c>
      <c r="O17" s="6">
        <v>-3.6937241947880151</v>
      </c>
      <c r="P17" s="6">
        <v>-0.67314366516009694</v>
      </c>
      <c r="Q17" s="6">
        <v>727.44684015624728</v>
      </c>
      <c r="R17" s="6">
        <v>6.5566051835000139E-2</v>
      </c>
      <c r="S17" s="6">
        <v>6.5566051835000139E-2</v>
      </c>
      <c r="T17" s="6">
        <v>0.19587816116563894</v>
      </c>
      <c r="U17" s="6">
        <v>0.25298753955275116</v>
      </c>
      <c r="V17" s="6">
        <v>0.40029480079214375</v>
      </c>
      <c r="W17" s="6">
        <v>0.40029480079214375</v>
      </c>
      <c r="X17" s="6">
        <v>1.1958781611656379</v>
      </c>
      <c r="Y17" s="6">
        <v>1.2529875395527468</v>
      </c>
      <c r="Z17" s="6">
        <f t="shared" si="0"/>
        <v>-78.577919999999992</v>
      </c>
      <c r="AA17" s="6">
        <f t="shared" si="1"/>
        <v>-60.380927999999997</v>
      </c>
      <c r="AB17" s="6">
        <f t="shared" si="2"/>
        <v>-52.109568000000003</v>
      </c>
      <c r="AC17" s="6">
        <f t="shared" si="3"/>
        <v>-44.665344000000005</v>
      </c>
      <c r="AD17" s="6">
        <f t="shared" si="4"/>
        <v>-71.594430334500018</v>
      </c>
      <c r="AE17" s="6">
        <f t="shared" si="5"/>
        <v>-53.397438334500023</v>
      </c>
      <c r="AF17" s="6">
        <f t="shared" si="6"/>
        <v>-45.126078334500029</v>
      </c>
      <c r="AG17" s="6">
        <f t="shared" si="7"/>
        <v>-37.681854334500031</v>
      </c>
    </row>
    <row r="18" spans="1:33" x14ac:dyDescent="0.2">
      <c r="A18" s="6" t="s">
        <v>25</v>
      </c>
      <c r="B18" s="6">
        <v>50</v>
      </c>
      <c r="C18" s="6">
        <v>9.6</v>
      </c>
      <c r="D18" s="6">
        <v>50</v>
      </c>
      <c r="E18" s="6">
        <v>1</v>
      </c>
      <c r="F18" s="9">
        <v>-74.895750307600011</v>
      </c>
      <c r="G18" s="6">
        <v>122052.98611100001</v>
      </c>
      <c r="H18" s="9">
        <v>50.307220815492499</v>
      </c>
      <c r="I18" s="9">
        <v>3.4570021002999991</v>
      </c>
      <c r="J18" s="10">
        <v>4.4121003973198562E-2</v>
      </c>
      <c r="K18" s="6">
        <v>-82.7136</v>
      </c>
      <c r="L18" s="6">
        <v>-13.831544998945899</v>
      </c>
      <c r="M18" s="6">
        <v>-12.116433419076607</v>
      </c>
      <c r="N18" s="6">
        <v>-11.177637332753559</v>
      </c>
      <c r="O18" s="6">
        <v>-4.5223257908663355</v>
      </c>
      <c r="P18" s="6">
        <v>-0.84142958145012103</v>
      </c>
      <c r="Q18" s="6">
        <v>814.35934295833135</v>
      </c>
      <c r="R18" s="6">
        <v>6.9140042005999977E-2</v>
      </c>
      <c r="S18" s="6">
        <v>6.9140042005999977E-2</v>
      </c>
      <c r="T18" s="6">
        <v>0.20899099380189501</v>
      </c>
      <c r="U18" s="6">
        <v>0.26468774581245491</v>
      </c>
      <c r="V18" s="6">
        <v>0.39996789610740008</v>
      </c>
      <c r="W18" s="6">
        <v>0.39996789610740008</v>
      </c>
      <c r="X18" s="6">
        <v>1.2089909938018943</v>
      </c>
      <c r="Y18" s="6">
        <v>1.2646877458124577</v>
      </c>
      <c r="Z18" s="6">
        <f t="shared" si="0"/>
        <v>-78.577919999999992</v>
      </c>
      <c r="AA18" s="6">
        <f t="shared" si="1"/>
        <v>-60.380927999999997</v>
      </c>
      <c r="AB18" s="6">
        <f t="shared" si="2"/>
        <v>-52.109568000000003</v>
      </c>
      <c r="AC18" s="6">
        <f t="shared" si="3"/>
        <v>-44.665344000000005</v>
      </c>
      <c r="AD18" s="6">
        <f t="shared" si="4"/>
        <v>-70.760070307600017</v>
      </c>
      <c r="AE18" s="6">
        <f t="shared" si="5"/>
        <v>-52.563078307600016</v>
      </c>
      <c r="AF18" s="6">
        <f t="shared" si="6"/>
        <v>-44.291718307600021</v>
      </c>
      <c r="AG18" s="6">
        <f t="shared" si="7"/>
        <v>-36.847494307600023</v>
      </c>
    </row>
    <row r="19" spans="1:33" x14ac:dyDescent="0.2">
      <c r="A19" s="6" t="s">
        <v>25</v>
      </c>
      <c r="B19" s="6">
        <v>60</v>
      </c>
      <c r="C19" s="6">
        <v>9.6</v>
      </c>
      <c r="D19" s="6">
        <v>60</v>
      </c>
      <c r="E19" s="6">
        <v>1</v>
      </c>
      <c r="F19" s="9">
        <v>-73.985063657299989</v>
      </c>
      <c r="G19" s="6">
        <v>133986.40776500001</v>
      </c>
      <c r="H19" s="9">
        <v>54.337481040404441</v>
      </c>
      <c r="I19" s="9">
        <v>4.3676887506000099</v>
      </c>
      <c r="J19" s="10">
        <v>5.5743909644195636E-2</v>
      </c>
      <c r="K19" s="6">
        <v>-82.7136</v>
      </c>
      <c r="L19" s="6">
        <v>-13.831544998945899</v>
      </c>
      <c r="M19" s="6">
        <v>-12.116433419076607</v>
      </c>
      <c r="N19" s="6">
        <v>-13.315700265482697</v>
      </c>
      <c r="O19" s="6">
        <v>-5.3355505164590964</v>
      </c>
      <c r="P19" s="6">
        <v>-1.0097154977401455</v>
      </c>
      <c r="Q19" s="6">
        <v>909.22253569791644</v>
      </c>
      <c r="R19" s="6">
        <v>7.2794812510000168E-2</v>
      </c>
      <c r="S19" s="6">
        <v>7.2794812510000168E-2</v>
      </c>
      <c r="T19" s="6">
        <v>0.22215025896838408</v>
      </c>
      <c r="U19" s="6">
        <v>0.2919266459081068</v>
      </c>
      <c r="V19" s="6">
        <v>0.40047758383803245</v>
      </c>
      <c r="W19" s="6">
        <v>0.40047758383803245</v>
      </c>
      <c r="X19" s="6">
        <v>1.2221502589683839</v>
      </c>
      <c r="Y19" s="6">
        <v>1.2919266459081056</v>
      </c>
      <c r="Z19" s="6">
        <f t="shared" si="0"/>
        <v>-78.577919999999992</v>
      </c>
      <c r="AA19" s="6">
        <f t="shared" si="1"/>
        <v>-60.380927999999997</v>
      </c>
      <c r="AB19" s="6">
        <f t="shared" si="2"/>
        <v>-52.109568000000003</v>
      </c>
      <c r="AC19" s="6">
        <f t="shared" si="3"/>
        <v>-44.665344000000005</v>
      </c>
      <c r="AD19" s="6">
        <f t="shared" si="4"/>
        <v>-69.849383657299995</v>
      </c>
      <c r="AE19" s="6">
        <f t="shared" si="5"/>
        <v>-51.652391657300001</v>
      </c>
      <c r="AF19" s="6">
        <f t="shared" si="6"/>
        <v>-43.381031657300007</v>
      </c>
      <c r="AG19" s="6">
        <f t="shared" si="7"/>
        <v>-35.936807657300008</v>
      </c>
    </row>
    <row r="20" spans="1:33" x14ac:dyDescent="0.2">
      <c r="A20" s="6" t="s">
        <v>25</v>
      </c>
      <c r="B20" s="6">
        <v>70</v>
      </c>
      <c r="C20" s="6">
        <v>9.6</v>
      </c>
      <c r="D20" s="6">
        <v>70</v>
      </c>
      <c r="E20" s="6">
        <v>1</v>
      </c>
      <c r="F20" s="9">
        <v>-73.153459732399995</v>
      </c>
      <c r="G20" s="6">
        <v>124666.906097</v>
      </c>
      <c r="H20" s="9">
        <v>58.261815936432747</v>
      </c>
      <c r="I20" s="9">
        <v>5.1992926755000051</v>
      </c>
      <c r="J20" s="10">
        <v>6.6357498820625749E-2</v>
      </c>
      <c r="K20" s="6">
        <v>-82.7136</v>
      </c>
      <c r="L20" s="6">
        <v>-13.831544998945899</v>
      </c>
      <c r="M20" s="6">
        <v>-12.116433419076607</v>
      </c>
      <c r="N20" s="6">
        <v>-15.439489224623346</v>
      </c>
      <c r="O20" s="6">
        <v>-6.1362066121567453</v>
      </c>
      <c r="P20" s="6">
        <v>-1.1780014140301698</v>
      </c>
      <c r="Q20" s="6">
        <v>995.84794454166422</v>
      </c>
      <c r="R20" s="6">
        <v>7.4275609650000074E-2</v>
      </c>
      <c r="S20" s="6">
        <v>7.4275609650000074E-2</v>
      </c>
      <c r="T20" s="6">
        <v>0.22850320183964201</v>
      </c>
      <c r="U20" s="6">
        <v>0.2688898364142549</v>
      </c>
      <c r="V20" s="6">
        <v>0.39932842751871789</v>
      </c>
      <c r="W20" s="6">
        <v>0.39932842751871789</v>
      </c>
      <c r="X20" s="6">
        <v>1.2285032018396413</v>
      </c>
      <c r="Y20" s="6">
        <v>1.2688898364142513</v>
      </c>
      <c r="Z20" s="6">
        <f t="shared" si="0"/>
        <v>-78.577919999999992</v>
      </c>
      <c r="AA20" s="6">
        <f t="shared" si="1"/>
        <v>-60.380927999999997</v>
      </c>
      <c r="AB20" s="6">
        <f t="shared" si="2"/>
        <v>-52.109568000000003</v>
      </c>
      <c r="AC20" s="6">
        <f t="shared" si="3"/>
        <v>-44.665344000000005</v>
      </c>
      <c r="AD20" s="6">
        <f t="shared" si="4"/>
        <v>-69.017779732400015</v>
      </c>
      <c r="AE20" s="6">
        <f t="shared" si="5"/>
        <v>-50.820787732400021</v>
      </c>
      <c r="AF20" s="6">
        <f t="shared" si="6"/>
        <v>-42.549427732400027</v>
      </c>
      <c r="AG20" s="6">
        <f t="shared" si="7"/>
        <v>-35.105203732400028</v>
      </c>
    </row>
    <row r="21" spans="1:33" x14ac:dyDescent="0.2">
      <c r="A21" s="6" t="s">
        <v>25</v>
      </c>
      <c r="B21" s="6">
        <v>80</v>
      </c>
      <c r="C21" s="6">
        <v>9.6</v>
      </c>
      <c r="D21" s="6">
        <v>80</v>
      </c>
      <c r="E21" s="6">
        <v>1</v>
      </c>
      <c r="F21" s="9">
        <v>-72.102089443499992</v>
      </c>
      <c r="G21" s="6">
        <v>206955.74903000001</v>
      </c>
      <c r="H21" s="9">
        <v>62.383169031272608</v>
      </c>
      <c r="I21" s="9">
        <v>6.250662964400008</v>
      </c>
      <c r="J21" s="10">
        <v>7.9775920721449706E-2</v>
      </c>
      <c r="K21" s="6">
        <v>-82.7136</v>
      </c>
      <c r="L21" s="6">
        <v>-13.831544998945899</v>
      </c>
      <c r="M21" s="6">
        <v>-12.116433419076607</v>
      </c>
      <c r="N21" s="6">
        <v>-17.551134639794814</v>
      </c>
      <c r="O21" s="6">
        <v>-6.9262580866351087</v>
      </c>
      <c r="P21" s="6">
        <v>-1.3462873303201939</v>
      </c>
      <c r="Q21" s="6">
        <v>1105.3656829687479</v>
      </c>
      <c r="R21" s="6">
        <v>7.8133287055000097E-2</v>
      </c>
      <c r="S21" s="6">
        <v>7.8133287055000097E-2</v>
      </c>
      <c r="T21" s="6">
        <v>0.24205159569292803</v>
      </c>
      <c r="U21" s="6">
        <v>0.34246781019939065</v>
      </c>
      <c r="V21" s="6">
        <v>0.40092928776437642</v>
      </c>
      <c r="W21" s="6">
        <v>0.40092928776437642</v>
      </c>
      <c r="X21" s="6">
        <v>1.2420515956929277</v>
      </c>
      <c r="Y21" s="6">
        <v>1.3424678101993919</v>
      </c>
      <c r="Z21" s="6">
        <f t="shared" si="0"/>
        <v>-78.577919999999992</v>
      </c>
      <c r="AA21" s="6">
        <f t="shared" si="1"/>
        <v>-60.380927999999997</v>
      </c>
      <c r="AB21" s="6">
        <f t="shared" si="2"/>
        <v>-52.109568000000003</v>
      </c>
      <c r="AC21" s="6">
        <f t="shared" si="3"/>
        <v>-44.665344000000005</v>
      </c>
      <c r="AD21" s="6">
        <f t="shared" si="4"/>
        <v>-67.966409443500012</v>
      </c>
      <c r="AE21" s="6">
        <f t="shared" si="5"/>
        <v>-49.769417443500018</v>
      </c>
      <c r="AF21" s="6">
        <f t="shared" si="6"/>
        <v>-41.498057443500024</v>
      </c>
      <c r="AG21" s="6">
        <f t="shared" si="7"/>
        <v>-34.053833443500025</v>
      </c>
    </row>
    <row r="22" spans="1:33" x14ac:dyDescent="0.2">
      <c r="A22" s="6" t="s">
        <v>25</v>
      </c>
      <c r="B22" s="6">
        <v>90</v>
      </c>
      <c r="C22" s="6">
        <v>9.6</v>
      </c>
      <c r="D22" s="6">
        <v>90</v>
      </c>
      <c r="E22" s="6">
        <v>1</v>
      </c>
      <c r="F22" s="9">
        <v>-71.200523720799993</v>
      </c>
      <c r="G22" s="6">
        <v>226458.80131000001</v>
      </c>
      <c r="H22" s="9">
        <v>66.335001527900744</v>
      </c>
      <c r="I22" s="9">
        <v>7.152228687100008</v>
      </c>
      <c r="J22" s="10">
        <v>9.1282417876859118E-2</v>
      </c>
      <c r="K22" s="6">
        <v>-82.7136</v>
      </c>
      <c r="L22" s="6">
        <v>-13.831544998945899</v>
      </c>
      <c r="M22" s="6">
        <v>-12.116433419076607</v>
      </c>
      <c r="N22" s="6">
        <v>-19.652220095495011</v>
      </c>
      <c r="O22" s="6">
        <v>-7.7071534885729971</v>
      </c>
      <c r="P22" s="6">
        <v>-1.514573246610218</v>
      </c>
      <c r="Q22" s="6">
        <v>1199.278779083334</v>
      </c>
      <c r="R22" s="6">
        <v>7.9469207634444539E-2</v>
      </c>
      <c r="S22" s="6">
        <v>7.9469207634444539E-2</v>
      </c>
      <c r="T22" s="6">
        <v>0.24770526624025122</v>
      </c>
      <c r="U22" s="6">
        <v>0.29556946638440063</v>
      </c>
      <c r="V22" s="6">
        <v>0.40029083908642499</v>
      </c>
      <c r="W22" s="6">
        <v>0.40029083908642499</v>
      </c>
      <c r="X22" s="6">
        <v>1.2477052662402517</v>
      </c>
      <c r="Y22" s="6">
        <v>1.2955694663844088</v>
      </c>
      <c r="Z22" s="6">
        <f t="shared" si="0"/>
        <v>-78.577919999999992</v>
      </c>
      <c r="AA22" s="6">
        <f t="shared" si="1"/>
        <v>-60.380927999999997</v>
      </c>
      <c r="AB22" s="6">
        <f t="shared" si="2"/>
        <v>-52.109568000000003</v>
      </c>
      <c r="AC22" s="6">
        <f t="shared" si="3"/>
        <v>-44.665344000000005</v>
      </c>
      <c r="AD22" s="6">
        <f t="shared" si="4"/>
        <v>-67.064843720799985</v>
      </c>
      <c r="AE22" s="6">
        <f t="shared" si="5"/>
        <v>-48.86785172079999</v>
      </c>
      <c r="AF22" s="6">
        <f t="shared" si="6"/>
        <v>-40.596491720799996</v>
      </c>
      <c r="AG22" s="6">
        <f t="shared" si="7"/>
        <v>-33.152267720799998</v>
      </c>
    </row>
    <row r="23" spans="1:33" x14ac:dyDescent="0.2">
      <c r="A23" s="6" t="s">
        <v>25</v>
      </c>
      <c r="B23" s="6">
        <v>100</v>
      </c>
      <c r="C23" s="6">
        <v>9.6</v>
      </c>
      <c r="D23" s="6">
        <v>100</v>
      </c>
      <c r="E23" s="6">
        <v>1</v>
      </c>
      <c r="F23" s="9">
        <v>-70.306493664900003</v>
      </c>
      <c r="G23" s="6">
        <v>188588.63493599999</v>
      </c>
      <c r="H23" s="9">
        <v>70.261916320746394</v>
      </c>
      <c r="I23" s="9">
        <v>8.046258743000001</v>
      </c>
      <c r="J23" s="10">
        <v>0.1026927388729324</v>
      </c>
      <c r="K23" s="6">
        <v>-82.7136</v>
      </c>
      <c r="L23" s="6">
        <v>-13.831544998945899</v>
      </c>
      <c r="M23" s="6">
        <v>-12.116433419076607</v>
      </c>
      <c r="N23" s="6">
        <v>-21.743968504166027</v>
      </c>
      <c r="O23" s="6">
        <v>-8.480003900557632</v>
      </c>
      <c r="P23" s="6">
        <v>-1.6828591629002421</v>
      </c>
      <c r="Q23" s="6">
        <v>1292.4069099062483</v>
      </c>
      <c r="R23" s="18">
        <v>8.046258743000001E-2</v>
      </c>
      <c r="S23" s="18">
        <v>8.046258743000001E-2</v>
      </c>
      <c r="T23" s="18">
        <v>0.2521798106448338</v>
      </c>
      <c r="U23" s="18">
        <v>0.29477877777852496</v>
      </c>
      <c r="V23" s="18">
        <v>0.39953090310623901</v>
      </c>
      <c r="W23" s="18">
        <v>0.39953090310623901</v>
      </c>
      <c r="X23" s="18">
        <v>1.2521798106448336</v>
      </c>
      <c r="Y23" s="18">
        <v>1.2947787777785202</v>
      </c>
      <c r="Z23" s="6">
        <f t="shared" si="0"/>
        <v>-78.577919999999992</v>
      </c>
      <c r="AA23" s="6">
        <f t="shared" si="1"/>
        <v>-60.380927999999997</v>
      </c>
      <c r="AB23" s="6">
        <f t="shared" si="2"/>
        <v>-52.109568000000003</v>
      </c>
      <c r="AC23" s="6">
        <f t="shared" si="3"/>
        <v>-44.665344000000005</v>
      </c>
      <c r="AD23" s="6">
        <f t="shared" si="4"/>
        <v>-66.17081366490001</v>
      </c>
      <c r="AE23" s="6">
        <f t="shared" si="5"/>
        <v>-47.973821664900015</v>
      </c>
      <c r="AF23" s="6">
        <f t="shared" si="6"/>
        <v>-39.702461664900021</v>
      </c>
      <c r="AG23" s="6">
        <f t="shared" si="7"/>
        <v>-32.258237664900022</v>
      </c>
    </row>
    <row r="24" spans="1:33" x14ac:dyDescent="0.2">
      <c r="A24" s="6" t="s">
        <v>26</v>
      </c>
      <c r="B24" s="6">
        <v>0</v>
      </c>
      <c r="C24" s="6">
        <v>9.6</v>
      </c>
      <c r="D24" s="6">
        <v>0</v>
      </c>
      <c r="E24" s="6"/>
      <c r="F24" s="9">
        <v>-80.294016427900004</v>
      </c>
      <c r="G24" s="6">
        <v>4517.6897160999997</v>
      </c>
      <c r="H24" s="9">
        <v>28.367561990122496</v>
      </c>
      <c r="I24" s="9">
        <v>0</v>
      </c>
      <c r="J24" s="10">
        <v>0</v>
      </c>
      <c r="K24" s="6">
        <v>-82.7136</v>
      </c>
      <c r="L24" s="6">
        <v>-13.831544998945899</v>
      </c>
      <c r="M24" s="6">
        <v>-12.116433419076607</v>
      </c>
      <c r="N24" s="6">
        <v>0</v>
      </c>
      <c r="O24" s="6">
        <v>0</v>
      </c>
      <c r="P24" s="6">
        <v>0</v>
      </c>
      <c r="Q24" s="6">
        <v>252.03995542708211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f t="shared" si="0"/>
        <v>-78.577919999999992</v>
      </c>
      <c r="AA24" s="6">
        <f t="shared" si="1"/>
        <v>-60.380927999999997</v>
      </c>
      <c r="AB24" s="6">
        <f t="shared" si="2"/>
        <v>-52.109568000000003</v>
      </c>
      <c r="AC24" s="6">
        <f t="shared" si="3"/>
        <v>-44.665344000000005</v>
      </c>
      <c r="AD24" s="6">
        <f t="shared" si="4"/>
        <v>-76.158336427899997</v>
      </c>
      <c r="AE24" s="6">
        <f t="shared" si="5"/>
        <v>-57.961344427900009</v>
      </c>
      <c r="AF24" s="6">
        <f t="shared" si="6"/>
        <v>-49.689984427900015</v>
      </c>
      <c r="AG24" s="6">
        <f t="shared" si="7"/>
        <v>-42.245760427900017</v>
      </c>
    </row>
    <row r="25" spans="1:33" x14ac:dyDescent="0.2">
      <c r="A25" s="6" t="s">
        <v>26</v>
      </c>
      <c r="B25" s="6">
        <v>10</v>
      </c>
      <c r="C25" s="6">
        <v>9.6</v>
      </c>
      <c r="D25" s="6">
        <v>10</v>
      </c>
      <c r="E25" s="6">
        <v>1</v>
      </c>
      <c r="F25" s="9">
        <v>-79.938756224999992</v>
      </c>
      <c r="G25" s="6">
        <v>18576.797169099998</v>
      </c>
      <c r="H25" s="9">
        <v>32.325786834134249</v>
      </c>
      <c r="I25" s="9">
        <v>0.35526020290000737</v>
      </c>
      <c r="J25" s="10">
        <v>4.42449162097917E-3</v>
      </c>
      <c r="K25" s="6">
        <v>-82.7136</v>
      </c>
      <c r="L25" s="6">
        <v>-13.831544998945899</v>
      </c>
      <c r="M25" s="6">
        <v>-12.116433419076607</v>
      </c>
      <c r="N25" s="6">
        <v>-2.3841787362442193</v>
      </c>
      <c r="O25" s="6">
        <v>-1.0504999885775008</v>
      </c>
      <c r="P25" s="6">
        <v>-0.16828591629002423</v>
      </c>
      <c r="Q25" s="6">
        <v>289.04622656249973</v>
      </c>
      <c r="R25" s="6">
        <v>3.5526020290000737E-2</v>
      </c>
      <c r="S25" s="6">
        <v>3.5526020290000737E-2</v>
      </c>
      <c r="T25" s="6">
        <v>9.8602189665227172E-2</v>
      </c>
      <c r="U25" s="6">
        <v>9.8602189665228657E-2</v>
      </c>
      <c r="V25" s="6">
        <v>0.39582248440117523</v>
      </c>
      <c r="W25" s="6">
        <v>0.39582248440117523</v>
      </c>
      <c r="X25" s="6">
        <v>1.0986021896652274</v>
      </c>
      <c r="Y25" s="6">
        <v>1.0986021896652274</v>
      </c>
      <c r="Z25" s="6">
        <f t="shared" si="0"/>
        <v>-78.577919999999992</v>
      </c>
      <c r="AA25" s="6">
        <f t="shared" si="1"/>
        <v>-60.380927999999997</v>
      </c>
      <c r="AB25" s="6">
        <f t="shared" si="2"/>
        <v>-52.109568000000003</v>
      </c>
      <c r="AC25" s="6">
        <f t="shared" si="3"/>
        <v>-44.665344000000005</v>
      </c>
      <c r="AD25" s="6">
        <f t="shared" si="4"/>
        <v>-75.803076224999998</v>
      </c>
      <c r="AE25" s="6">
        <f t="shared" si="5"/>
        <v>-57.606084225000004</v>
      </c>
      <c r="AF25" s="6">
        <f t="shared" si="6"/>
        <v>-49.334724225000002</v>
      </c>
      <c r="AG25" s="6">
        <f t="shared" si="7"/>
        <v>-41.890500225000011</v>
      </c>
    </row>
    <row r="26" spans="1:33" x14ac:dyDescent="0.2">
      <c r="A26" s="6" t="s">
        <v>26</v>
      </c>
      <c r="B26" s="6">
        <v>20</v>
      </c>
      <c r="C26" s="6">
        <v>9.6</v>
      </c>
      <c r="D26" s="6">
        <v>20</v>
      </c>
      <c r="E26" s="6">
        <v>1</v>
      </c>
      <c r="F26" s="9">
        <v>-79.315340297399999</v>
      </c>
      <c r="G26" s="6">
        <v>31590.670612400001</v>
      </c>
      <c r="H26" s="9">
        <v>36.290613292086348</v>
      </c>
      <c r="I26" s="9">
        <v>0.97867613050000368</v>
      </c>
      <c r="J26" s="10">
        <v>1.2188655818192951E-2</v>
      </c>
      <c r="K26" s="6">
        <v>-82.7136</v>
      </c>
      <c r="L26" s="6">
        <v>-13.831544998945899</v>
      </c>
      <c r="M26" s="6">
        <v>-12.116433419076607</v>
      </c>
      <c r="N26" s="6">
        <v>-4.6379664866462216</v>
      </c>
      <c r="O26" s="6">
        <v>-1.9698368522375778</v>
      </c>
      <c r="P26" s="6">
        <v>-0.33657183258004847</v>
      </c>
      <c r="Q26" s="6">
        <v>353.98538568749933</v>
      </c>
      <c r="R26" s="6">
        <v>4.8933806525000186E-2</v>
      </c>
      <c r="S26" s="6">
        <v>4.8933806525000186E-2</v>
      </c>
      <c r="T26" s="6">
        <v>0.14093076861999412</v>
      </c>
      <c r="U26" s="6">
        <v>0.18657268298436225</v>
      </c>
      <c r="V26" s="6">
        <v>0.39615256509819263</v>
      </c>
      <c r="W26" s="6">
        <v>0.39615256509819263</v>
      </c>
      <c r="X26" s="6">
        <v>1.1409307686199941</v>
      </c>
      <c r="Y26" s="6">
        <v>1.186572682984363</v>
      </c>
      <c r="Z26" s="6">
        <f t="shared" si="0"/>
        <v>-78.577919999999992</v>
      </c>
      <c r="AA26" s="6">
        <f t="shared" si="1"/>
        <v>-60.380927999999997</v>
      </c>
      <c r="AB26" s="6">
        <f t="shared" si="2"/>
        <v>-52.109568000000003</v>
      </c>
      <c r="AC26" s="6">
        <f t="shared" si="3"/>
        <v>-44.665344000000005</v>
      </c>
      <c r="AD26" s="6">
        <f t="shared" si="4"/>
        <v>-75.179660297400005</v>
      </c>
      <c r="AE26" s="6">
        <f t="shared" si="5"/>
        <v>-56.982668297400004</v>
      </c>
      <c r="AF26" s="6">
        <f t="shared" si="6"/>
        <v>-48.711308297400009</v>
      </c>
      <c r="AG26" s="6">
        <f t="shared" si="7"/>
        <v>-41.267084297400011</v>
      </c>
    </row>
    <row r="27" spans="1:33" x14ac:dyDescent="0.2">
      <c r="A27" s="6" t="s">
        <v>26</v>
      </c>
      <c r="B27" s="6">
        <v>30</v>
      </c>
      <c r="C27" s="6">
        <v>9.6</v>
      </c>
      <c r="D27" s="6">
        <v>30</v>
      </c>
      <c r="E27" s="6">
        <v>1</v>
      </c>
      <c r="F27" s="9">
        <v>-78.622027668400008</v>
      </c>
      <c r="G27" s="6">
        <v>58232.462643899999</v>
      </c>
      <c r="H27" s="9">
        <v>40.234847432650298</v>
      </c>
      <c r="I27" s="9">
        <v>1.6719887594999969</v>
      </c>
      <c r="J27" s="10">
        <v>2.0823329481859446E-2</v>
      </c>
      <c r="K27" s="6">
        <v>-82.7136</v>
      </c>
      <c r="L27" s="6">
        <v>-13.831544998945899</v>
      </c>
      <c r="M27" s="6">
        <v>-12.116433419076607</v>
      </c>
      <c r="N27" s="6">
        <v>-6.845027777275309</v>
      </c>
      <c r="O27" s="6">
        <v>-2.8454111568824252</v>
      </c>
      <c r="P27" s="6">
        <v>-0.50485774887007273</v>
      </c>
      <c r="Q27" s="6">
        <v>426.20545120833094</v>
      </c>
      <c r="R27" s="6">
        <v>5.57329586499999E-2</v>
      </c>
      <c r="S27" s="6">
        <v>5.57329586499999E-2</v>
      </c>
      <c r="T27" s="6">
        <v>0.16399608677238103</v>
      </c>
      <c r="U27" s="6">
        <v>0.21326649275714146</v>
      </c>
      <c r="V27" s="6">
        <v>0.39557618141759338</v>
      </c>
      <c r="W27" s="6">
        <v>0.39557618141759338</v>
      </c>
      <c r="X27" s="6">
        <v>1.1639960867723809</v>
      </c>
      <c r="Y27" s="6">
        <v>1.2132664927571415</v>
      </c>
      <c r="Z27" s="6">
        <f t="shared" si="0"/>
        <v>-78.577919999999992</v>
      </c>
      <c r="AA27" s="6">
        <f t="shared" si="1"/>
        <v>-60.380927999999997</v>
      </c>
      <c r="AB27" s="6">
        <f t="shared" si="2"/>
        <v>-52.109568000000003</v>
      </c>
      <c r="AC27" s="6">
        <f t="shared" si="3"/>
        <v>-44.665344000000005</v>
      </c>
      <c r="AD27" s="6">
        <f t="shared" si="4"/>
        <v>-74.486347668400015</v>
      </c>
      <c r="AE27" s="6">
        <f t="shared" si="5"/>
        <v>-56.28935566840002</v>
      </c>
      <c r="AF27" s="6">
        <f t="shared" si="6"/>
        <v>-48.017995668400026</v>
      </c>
      <c r="AG27" s="6">
        <f t="shared" si="7"/>
        <v>-40.573771668400028</v>
      </c>
    </row>
    <row r="28" spans="1:33" x14ac:dyDescent="0.2">
      <c r="A28" s="6" t="s">
        <v>26</v>
      </c>
      <c r="B28" s="6">
        <v>40</v>
      </c>
      <c r="C28" s="6">
        <v>9.6</v>
      </c>
      <c r="D28" s="6">
        <v>40</v>
      </c>
      <c r="E28" s="6">
        <v>1</v>
      </c>
      <c r="F28" s="9">
        <v>-77.830611916199999</v>
      </c>
      <c r="G28" s="6">
        <v>98549.655170099999</v>
      </c>
      <c r="H28" s="9">
        <v>44.220116460108251</v>
      </c>
      <c r="I28" s="9">
        <v>2.4634045117000043</v>
      </c>
      <c r="J28" s="10">
        <v>3.0679801824486111E-2</v>
      </c>
      <c r="K28" s="6">
        <v>-82.7136</v>
      </c>
      <c r="L28" s="6">
        <v>-13.831544998945899</v>
      </c>
      <c r="M28" s="6">
        <v>-12.116433419076607</v>
      </c>
      <c r="N28" s="6">
        <v>-9.0222820983376462</v>
      </c>
      <c r="O28" s="6">
        <v>-3.6937241947880151</v>
      </c>
      <c r="P28" s="6">
        <v>-0.67314366516009694</v>
      </c>
      <c r="Q28" s="6">
        <v>508.64459206249791</v>
      </c>
      <c r="R28" s="6">
        <v>6.1585112792500105E-2</v>
      </c>
      <c r="S28" s="6">
        <v>6.1585112792500105E-2</v>
      </c>
      <c r="T28" s="6">
        <v>0.18398513119763424</v>
      </c>
      <c r="U28" s="6">
        <v>0.24779339687609511</v>
      </c>
      <c r="V28" s="6">
        <v>0.39631386174964389</v>
      </c>
      <c r="W28" s="6">
        <v>0.39631386174964389</v>
      </c>
      <c r="X28" s="6">
        <v>1.1839851311976337</v>
      </c>
      <c r="Y28" s="6">
        <v>1.2477933968760928</v>
      </c>
      <c r="Z28" s="6">
        <f t="shared" si="0"/>
        <v>-78.577919999999992</v>
      </c>
      <c r="AA28" s="6">
        <f t="shared" si="1"/>
        <v>-60.380927999999997</v>
      </c>
      <c r="AB28" s="6">
        <f t="shared" si="2"/>
        <v>-52.109568000000003</v>
      </c>
      <c r="AC28" s="6">
        <f t="shared" si="3"/>
        <v>-44.665344000000005</v>
      </c>
      <c r="AD28" s="6">
        <f t="shared" si="4"/>
        <v>-73.694931916200005</v>
      </c>
      <c r="AE28" s="6">
        <f t="shared" si="5"/>
        <v>-55.497939916200018</v>
      </c>
      <c r="AF28" s="6">
        <f t="shared" si="6"/>
        <v>-47.226579916200023</v>
      </c>
      <c r="AG28" s="6">
        <f t="shared" si="7"/>
        <v>-39.782355916200025</v>
      </c>
    </row>
    <row r="29" spans="1:33" x14ac:dyDescent="0.2">
      <c r="A29" s="6" t="s">
        <v>26</v>
      </c>
      <c r="B29" s="6">
        <v>50</v>
      </c>
      <c r="C29" s="6">
        <v>9.6</v>
      </c>
      <c r="D29" s="6">
        <v>50</v>
      </c>
      <c r="E29" s="6">
        <v>1</v>
      </c>
      <c r="F29" s="9">
        <v>-77.074664834199993</v>
      </c>
      <c r="G29" s="6">
        <v>73652.348558700003</v>
      </c>
      <c r="H29" s="9">
        <v>48.12830628889251</v>
      </c>
      <c r="I29" s="9">
        <v>3.2193515937000066</v>
      </c>
      <c r="J29" s="10">
        <v>4.0094539256120325E-2</v>
      </c>
      <c r="K29" s="6">
        <v>-82.7136</v>
      </c>
      <c r="L29" s="6">
        <v>-13.831544998945899</v>
      </c>
      <c r="M29" s="6">
        <v>-12.116433419076607</v>
      </c>
      <c r="N29" s="6">
        <v>-11.177637332753559</v>
      </c>
      <c r="O29" s="6">
        <v>-4.5223257908663355</v>
      </c>
      <c r="P29" s="6">
        <v>-0.84142958145012103</v>
      </c>
      <c r="Q29" s="6">
        <v>587.38907977083261</v>
      </c>
      <c r="R29" s="6">
        <v>6.4387031874000134E-2</v>
      </c>
      <c r="S29" s="6">
        <v>6.4387031874000134E-2</v>
      </c>
      <c r="T29" s="6">
        <v>0.19462397460119907</v>
      </c>
      <c r="U29" s="6">
        <v>0.23981245821603703</v>
      </c>
      <c r="V29" s="6">
        <v>0.39521488597540028</v>
      </c>
      <c r="W29" s="6">
        <v>0.39521488597540028</v>
      </c>
      <c r="X29" s="6">
        <v>1.1946239746011984</v>
      </c>
      <c r="Y29" s="6">
        <v>1.2398124582160353</v>
      </c>
      <c r="Z29" s="6">
        <f t="shared" si="0"/>
        <v>-78.577919999999992</v>
      </c>
      <c r="AA29" s="6">
        <f t="shared" si="1"/>
        <v>-60.380927999999997</v>
      </c>
      <c r="AB29" s="6">
        <f t="shared" si="2"/>
        <v>-52.109568000000003</v>
      </c>
      <c r="AC29" s="6">
        <f t="shared" si="3"/>
        <v>-44.665344000000005</v>
      </c>
      <c r="AD29" s="6">
        <f t="shared" si="4"/>
        <v>-72.938984834199999</v>
      </c>
      <c r="AE29" s="6">
        <f t="shared" si="5"/>
        <v>-54.741992834200005</v>
      </c>
      <c r="AF29" s="6">
        <f t="shared" si="6"/>
        <v>-46.470632834200011</v>
      </c>
      <c r="AG29" s="6">
        <f t="shared" si="7"/>
        <v>-39.026408834200012</v>
      </c>
    </row>
    <row r="30" spans="1:33" x14ac:dyDescent="0.2">
      <c r="A30" s="6" t="s">
        <v>26</v>
      </c>
      <c r="B30" s="6">
        <v>60</v>
      </c>
      <c r="C30" s="6">
        <v>9.6</v>
      </c>
      <c r="D30" s="6">
        <v>60</v>
      </c>
      <c r="E30" s="6">
        <v>1</v>
      </c>
      <c r="F30" s="9">
        <v>-76.188424046600005</v>
      </c>
      <c r="G30" s="6">
        <v>105563.030455</v>
      </c>
      <c r="H30" s="9">
        <v>52.134120651104432</v>
      </c>
      <c r="I30" s="9">
        <v>4.1055923813000019</v>
      </c>
      <c r="J30" s="10">
        <v>5.1131984224336548E-2</v>
      </c>
      <c r="K30" s="6">
        <v>-82.7136</v>
      </c>
      <c r="L30" s="6">
        <v>-13.831544998945899</v>
      </c>
      <c r="M30" s="6">
        <v>-12.116433419076607</v>
      </c>
      <c r="N30" s="6">
        <v>-13.315700265482697</v>
      </c>
      <c r="O30" s="6">
        <v>-5.3355505164590964</v>
      </c>
      <c r="P30" s="6">
        <v>-1.0097154977401455</v>
      </c>
      <c r="Q30" s="6">
        <v>679.70582847916535</v>
      </c>
      <c r="R30" s="6">
        <v>6.8426539688333371E-2</v>
      </c>
      <c r="S30" s="6">
        <v>6.8426539688333371E-2</v>
      </c>
      <c r="T30" s="6">
        <v>0.20881946100191465</v>
      </c>
      <c r="U30" s="6">
        <v>0.28409036248174935</v>
      </c>
      <c r="V30" s="6">
        <v>0.3961093110163656</v>
      </c>
      <c r="W30" s="6">
        <v>0.3961093110163656</v>
      </c>
      <c r="X30" s="6">
        <v>1.2088194610019143</v>
      </c>
      <c r="Y30" s="6">
        <v>1.2840903624817528</v>
      </c>
      <c r="Z30" s="6">
        <f t="shared" si="0"/>
        <v>-78.577919999999992</v>
      </c>
      <c r="AA30" s="6">
        <f t="shared" si="1"/>
        <v>-60.380927999999997</v>
      </c>
      <c r="AB30" s="6">
        <f t="shared" si="2"/>
        <v>-52.109568000000003</v>
      </c>
      <c r="AC30" s="6">
        <f t="shared" si="3"/>
        <v>-44.665344000000005</v>
      </c>
      <c r="AD30" s="6">
        <f t="shared" si="4"/>
        <v>-72.052744046599997</v>
      </c>
      <c r="AE30" s="6">
        <f t="shared" si="5"/>
        <v>-53.85575204660001</v>
      </c>
      <c r="AF30" s="6">
        <f t="shared" si="6"/>
        <v>-45.584392046600016</v>
      </c>
      <c r="AG30" s="6">
        <f t="shared" si="7"/>
        <v>-38.140168046600017</v>
      </c>
    </row>
    <row r="31" spans="1:33" x14ac:dyDescent="0.2">
      <c r="A31" s="6" t="s">
        <v>26</v>
      </c>
      <c r="B31" s="6">
        <v>70</v>
      </c>
      <c r="C31" s="6">
        <v>9.6</v>
      </c>
      <c r="D31" s="6">
        <v>70</v>
      </c>
      <c r="E31" s="6">
        <v>1</v>
      </c>
      <c r="F31" s="9">
        <v>-75.324033032800003</v>
      </c>
      <c r="G31" s="6">
        <v>140764.85101099999</v>
      </c>
      <c r="H31" s="9">
        <v>56.091242636032746</v>
      </c>
      <c r="I31" s="9">
        <v>4.9699833950999972</v>
      </c>
      <c r="J31" s="10">
        <v>6.1897307124532661E-2</v>
      </c>
      <c r="K31" s="6">
        <v>-82.7136</v>
      </c>
      <c r="L31" s="6">
        <v>-13.831544998945899</v>
      </c>
      <c r="M31" s="6">
        <v>-12.116433419076607</v>
      </c>
      <c r="N31" s="6">
        <v>-15.439489224623346</v>
      </c>
      <c r="O31" s="6">
        <v>-6.1362066121567453</v>
      </c>
      <c r="P31" s="6">
        <v>-1.1780014140301698</v>
      </c>
      <c r="Q31" s="6">
        <v>769.74655908333079</v>
      </c>
      <c r="R31" s="6">
        <v>7.0999762787142817E-2</v>
      </c>
      <c r="S31" s="6">
        <v>7.0999762787142817E-2</v>
      </c>
      <c r="T31" s="6">
        <v>0.21842531085461356</v>
      </c>
      <c r="U31" s="6">
        <v>0.27949117523295158</v>
      </c>
      <c r="V31" s="6">
        <v>0.39605258065586069</v>
      </c>
      <c r="W31" s="6">
        <v>0.39605258065586069</v>
      </c>
      <c r="X31" s="6">
        <v>1.218425310854613</v>
      </c>
      <c r="Y31" s="6">
        <v>1.2794911752329481</v>
      </c>
      <c r="Z31" s="6">
        <f t="shared" si="0"/>
        <v>-78.577919999999992</v>
      </c>
      <c r="AA31" s="6">
        <f t="shared" si="1"/>
        <v>-60.380927999999997</v>
      </c>
      <c r="AB31" s="6">
        <f t="shared" si="2"/>
        <v>-52.109568000000003</v>
      </c>
      <c r="AC31" s="6">
        <f t="shared" si="3"/>
        <v>-44.665344000000005</v>
      </c>
      <c r="AD31" s="6">
        <f t="shared" si="4"/>
        <v>-71.188353032800023</v>
      </c>
      <c r="AE31" s="6">
        <f t="shared" si="5"/>
        <v>-52.991361032800022</v>
      </c>
      <c r="AF31" s="6">
        <f t="shared" si="6"/>
        <v>-44.720001032800027</v>
      </c>
      <c r="AG31" s="6">
        <f t="shared" si="7"/>
        <v>-37.275777032800029</v>
      </c>
    </row>
    <row r="32" spans="1:33" x14ac:dyDescent="0.2">
      <c r="A32" s="6" t="s">
        <v>26</v>
      </c>
      <c r="B32" s="6">
        <v>80</v>
      </c>
      <c r="C32" s="6">
        <v>9.6</v>
      </c>
      <c r="D32" s="6">
        <v>80</v>
      </c>
      <c r="E32" s="6">
        <v>1</v>
      </c>
      <c r="F32" s="9">
        <v>-74.374765265400001</v>
      </c>
      <c r="G32" s="6">
        <v>116100.987985</v>
      </c>
      <c r="H32" s="9">
        <v>60.110493209372592</v>
      </c>
      <c r="I32" s="9">
        <v>5.9192511624999939</v>
      </c>
      <c r="J32" s="10">
        <v>7.3719704479040291E-2</v>
      </c>
      <c r="K32" s="6">
        <v>-82.7136</v>
      </c>
      <c r="L32" s="6">
        <v>-13.831544998945899</v>
      </c>
      <c r="M32" s="6">
        <v>-12.116433419076607</v>
      </c>
      <c r="N32" s="6">
        <v>-17.551134639794814</v>
      </c>
      <c r="O32" s="6">
        <v>-6.9262580866351087</v>
      </c>
      <c r="P32" s="6">
        <v>-1.3462873303201939</v>
      </c>
      <c r="Q32" s="6">
        <v>868.62861818749639</v>
      </c>
      <c r="R32" s="6">
        <v>7.399063953124993E-2</v>
      </c>
      <c r="S32" s="6">
        <v>7.399063953124993E-2</v>
      </c>
      <c r="T32" s="6">
        <v>0.22921795613529319</v>
      </c>
      <c r="U32" s="6">
        <v>0.30920947360465428</v>
      </c>
      <c r="V32" s="6">
        <v>0.39678664024062621</v>
      </c>
      <c r="W32" s="6">
        <v>0.39678664024062621</v>
      </c>
      <c r="X32" s="6">
        <v>1.2292179561352925</v>
      </c>
      <c r="Y32" s="6">
        <v>1.3092094736046509</v>
      </c>
      <c r="Z32" s="6">
        <f t="shared" si="0"/>
        <v>-78.577919999999992</v>
      </c>
      <c r="AA32" s="6">
        <f t="shared" si="1"/>
        <v>-60.380927999999997</v>
      </c>
      <c r="AB32" s="6">
        <f t="shared" si="2"/>
        <v>-52.109568000000003</v>
      </c>
      <c r="AC32" s="6">
        <f t="shared" si="3"/>
        <v>-44.665344000000005</v>
      </c>
      <c r="AD32" s="6">
        <f t="shared" si="4"/>
        <v>-70.239085265400035</v>
      </c>
      <c r="AE32" s="6">
        <f t="shared" si="5"/>
        <v>-52.042093265400034</v>
      </c>
      <c r="AF32" s="6">
        <f t="shared" si="6"/>
        <v>-43.77073326540004</v>
      </c>
      <c r="AG32" s="6">
        <f t="shared" si="7"/>
        <v>-36.326509265400041</v>
      </c>
    </row>
    <row r="33" spans="1:33" x14ac:dyDescent="0.2">
      <c r="A33" s="6" t="s">
        <v>26</v>
      </c>
      <c r="B33" s="6">
        <v>90</v>
      </c>
      <c r="C33" s="6">
        <v>9.6</v>
      </c>
      <c r="D33" s="6">
        <v>90</v>
      </c>
      <c r="E33" s="6">
        <v>1</v>
      </c>
      <c r="F33" s="9">
        <v>-73.5087967658</v>
      </c>
      <c r="G33" s="6">
        <v>160615.35177400001</v>
      </c>
      <c r="H33" s="9">
        <v>64.026728482900737</v>
      </c>
      <c r="I33" s="9">
        <v>6.785219662100002</v>
      </c>
      <c r="J33" s="10">
        <v>8.4504673747299572E-2</v>
      </c>
      <c r="K33" s="6">
        <v>-82.7136</v>
      </c>
      <c r="L33" s="6">
        <v>-13.831544998945899</v>
      </c>
      <c r="M33" s="6">
        <v>-12.116433419076607</v>
      </c>
      <c r="N33" s="6">
        <v>-19.652220095495011</v>
      </c>
      <c r="O33" s="6">
        <v>-7.7071534885729971</v>
      </c>
      <c r="P33" s="6">
        <v>-1.514573246610218</v>
      </c>
      <c r="Q33" s="6">
        <v>958.83367022916673</v>
      </c>
      <c r="R33" s="6">
        <v>7.5391329578888916E-2</v>
      </c>
      <c r="S33" s="6">
        <v>7.5391329578888916E-2</v>
      </c>
      <c r="T33" s="6">
        <v>0.234994533372583</v>
      </c>
      <c r="U33" s="6">
        <v>0.28389926645163993</v>
      </c>
      <c r="V33" s="6">
        <v>0.39621296103086934</v>
      </c>
      <c r="W33" s="6">
        <v>0.39621296103086934</v>
      </c>
      <c r="X33" s="6">
        <v>1.2349945333725834</v>
      </c>
      <c r="Y33" s="6">
        <v>1.2838992664516504</v>
      </c>
      <c r="Z33" s="6">
        <f t="shared" si="0"/>
        <v>-78.577919999999992</v>
      </c>
      <c r="AA33" s="6">
        <f t="shared" si="1"/>
        <v>-60.380927999999997</v>
      </c>
      <c r="AB33" s="6">
        <f t="shared" si="2"/>
        <v>-52.109568000000003</v>
      </c>
      <c r="AC33" s="6">
        <f t="shared" si="3"/>
        <v>-44.665344000000005</v>
      </c>
      <c r="AD33" s="6">
        <f t="shared" si="4"/>
        <v>-69.373116765799992</v>
      </c>
      <c r="AE33" s="6">
        <f t="shared" si="5"/>
        <v>-51.176124765799997</v>
      </c>
      <c r="AF33" s="6">
        <f t="shared" si="6"/>
        <v>-42.904764765800003</v>
      </c>
      <c r="AG33" s="6">
        <f t="shared" si="7"/>
        <v>-35.460540765800005</v>
      </c>
    </row>
    <row r="34" spans="1:33" x14ac:dyDescent="0.2">
      <c r="A34" s="6" t="s">
        <v>26</v>
      </c>
      <c r="B34" s="6">
        <v>100</v>
      </c>
      <c r="C34" s="6">
        <v>9.6</v>
      </c>
      <c r="D34" s="6">
        <v>100</v>
      </c>
      <c r="E34" s="6">
        <v>1</v>
      </c>
      <c r="F34" s="9">
        <v>-72.596436617799995</v>
      </c>
      <c r="G34" s="6">
        <v>166484.24693600001</v>
      </c>
      <c r="H34" s="9">
        <v>68</v>
      </c>
      <c r="I34" s="9">
        <v>7.6975798101000041</v>
      </c>
      <c r="J34" s="10">
        <v>9.586741518917595E-2</v>
      </c>
      <c r="K34" s="6">
        <v>-82.7136</v>
      </c>
      <c r="L34" s="6">
        <v>-13.831544998945899</v>
      </c>
      <c r="M34" s="6">
        <v>-12.116433419076607</v>
      </c>
      <c r="N34" s="6">
        <v>-21.743968504166027</v>
      </c>
      <c r="O34" s="6">
        <v>-8.480003900557632</v>
      </c>
      <c r="P34" s="6">
        <v>-1.6828591629002421</v>
      </c>
      <c r="Q34" s="21">
        <v>1054</v>
      </c>
      <c r="R34" s="18">
        <v>7.697579810100004E-2</v>
      </c>
      <c r="S34" s="18">
        <v>7.697579810100004E-2</v>
      </c>
      <c r="T34" s="18">
        <v>0.2412517768737274</v>
      </c>
      <c r="U34" s="18">
        <v>0.30082255909230976</v>
      </c>
      <c r="V34" s="18">
        <v>0.39604411377723908</v>
      </c>
      <c r="W34" s="18">
        <v>0.39604411377723908</v>
      </c>
      <c r="X34" s="18">
        <v>1.2412517768737275</v>
      </c>
      <c r="Y34" s="18">
        <v>1.300822559092305</v>
      </c>
      <c r="Z34" s="6">
        <f t="shared" si="0"/>
        <v>-78.577919999999992</v>
      </c>
      <c r="AA34" s="6">
        <f t="shared" si="1"/>
        <v>-60.380927999999997</v>
      </c>
      <c r="AB34" s="6">
        <f t="shared" si="2"/>
        <v>-52.109568000000003</v>
      </c>
      <c r="AC34" s="6">
        <f t="shared" si="3"/>
        <v>-44.665344000000005</v>
      </c>
      <c r="AD34" s="6">
        <f t="shared" si="4"/>
        <v>-68.432729985646404</v>
      </c>
      <c r="AE34" s="6">
        <f t="shared" si="5"/>
        <v>-50.235737985646409</v>
      </c>
      <c r="AF34" s="6">
        <f t="shared" si="6"/>
        <v>-41.964377985646415</v>
      </c>
      <c r="AG34" s="6">
        <f t="shared" si="7"/>
        <v>-34.520153985646417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38F14-87AA-E144-B783-3C7630027DF0}">
  <dimension ref="A1:AG34"/>
  <sheetViews>
    <sheetView topLeftCell="C1" workbookViewId="0">
      <selection activeCell="R34" sqref="A1:AG34"/>
    </sheetView>
  </sheetViews>
  <sheetFormatPr baseColWidth="10" defaultRowHeight="16" x14ac:dyDescent="0.2"/>
  <sheetData>
    <row r="1" spans="1:33" ht="51" x14ac:dyDescent="0.2">
      <c r="A1" s="12" t="s">
        <v>0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35</v>
      </c>
      <c r="H1" s="12" t="s">
        <v>7</v>
      </c>
      <c r="I1" s="12" t="s">
        <v>8</v>
      </c>
      <c r="J1" s="12" t="s">
        <v>1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18</v>
      </c>
      <c r="S1" s="12" t="s">
        <v>20</v>
      </c>
      <c r="T1" s="12" t="s">
        <v>16</v>
      </c>
      <c r="U1" s="12" t="s">
        <v>22</v>
      </c>
      <c r="V1" s="12" t="s">
        <v>19</v>
      </c>
      <c r="W1" s="12" t="s">
        <v>21</v>
      </c>
      <c r="X1" s="12" t="s">
        <v>17</v>
      </c>
      <c r="Y1" s="12" t="s">
        <v>23</v>
      </c>
      <c r="Z1" s="12" t="s">
        <v>27</v>
      </c>
      <c r="AA1" s="12" t="s">
        <v>28</v>
      </c>
      <c r="AB1" s="12" t="s">
        <v>31</v>
      </c>
      <c r="AC1" s="12" t="s">
        <v>32</v>
      </c>
      <c r="AD1" s="12" t="s">
        <v>29</v>
      </c>
      <c r="AE1" s="12" t="s">
        <v>30</v>
      </c>
      <c r="AF1" s="12" t="s">
        <v>33</v>
      </c>
      <c r="AG1" s="12" t="s">
        <v>34</v>
      </c>
    </row>
    <row r="2" spans="1:33" x14ac:dyDescent="0.2">
      <c r="A2" s="13" t="s">
        <v>24</v>
      </c>
      <c r="B2" s="13">
        <v>0</v>
      </c>
      <c r="C2" s="13">
        <v>9.6</v>
      </c>
      <c r="D2" s="13">
        <v>0</v>
      </c>
      <c r="E2" s="13"/>
      <c r="F2" s="14">
        <v>-69.5533613817</v>
      </c>
      <c r="G2" s="13">
        <v>607453.59239699994</v>
      </c>
      <c r="H2" s="14">
        <v>37.27757137469731</v>
      </c>
      <c r="I2" s="14">
        <v>0</v>
      </c>
      <c r="J2" s="15">
        <v>0</v>
      </c>
      <c r="K2" s="13">
        <v>-82.7136</v>
      </c>
      <c r="L2" s="13">
        <v>-12.000899337320705</v>
      </c>
      <c r="M2" s="13">
        <v>-12.116433419076607</v>
      </c>
      <c r="N2" s="13">
        <v>0</v>
      </c>
      <c r="O2" s="13">
        <v>0</v>
      </c>
      <c r="P2" s="13">
        <v>0</v>
      </c>
      <c r="Q2" s="13">
        <v>1370.8581894062499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f t="shared" ref="Z2:Z34" si="0">0.95*K2</f>
        <v>-78.577919999999992</v>
      </c>
      <c r="AA2" s="13">
        <f>0.73*K2</f>
        <v>-60.380927999999997</v>
      </c>
      <c r="AB2" s="13">
        <f>0.63*K2</f>
        <v>-52.109568000000003</v>
      </c>
      <c r="AC2" s="13">
        <f>0.54*K2</f>
        <v>-44.665344000000005</v>
      </c>
      <c r="AD2" s="13">
        <f>SUM(L2:P2)+H2+Z2</f>
        <v>-65.417681381699992</v>
      </c>
      <c r="AE2" s="13">
        <f>AA2+H2+SUM(L2:P2)</f>
        <v>-47.220689381699998</v>
      </c>
      <c r="AF2" s="13">
        <f>SUM(L2:P2)+H2+AB2</f>
        <v>-38.949329381700004</v>
      </c>
      <c r="AG2" s="13">
        <f>SUM(L2:P2)+H2+AC2</f>
        <v>-31.505105381700005</v>
      </c>
    </row>
    <row r="3" spans="1:33" x14ac:dyDescent="0.2">
      <c r="A3" s="13" t="s">
        <v>24</v>
      </c>
      <c r="B3" s="13">
        <v>10</v>
      </c>
      <c r="C3" s="13">
        <v>9.6</v>
      </c>
      <c r="D3" s="13">
        <v>20</v>
      </c>
      <c r="E3" s="13">
        <v>2</v>
      </c>
      <c r="F3" s="14">
        <v>-58.738672744399999</v>
      </c>
      <c r="G3" s="13">
        <v>810439.83585699997</v>
      </c>
      <c r="H3" s="14">
        <v>54.076024040300538</v>
      </c>
      <c r="I3" s="14">
        <v>10.814688637299993</v>
      </c>
      <c r="J3" s="15">
        <v>0.1554876489426637</v>
      </c>
      <c r="K3" s="13">
        <v>-82.7136</v>
      </c>
      <c r="L3" s="13">
        <v>-12.000899337320705</v>
      </c>
      <c r="M3" s="13">
        <v>-12.116433419076607</v>
      </c>
      <c r="N3" s="13">
        <v>-4.6379664866462216</v>
      </c>
      <c r="O3" s="13">
        <v>-1.0504999885775008</v>
      </c>
      <c r="P3" s="13">
        <v>-0.29529755307951749</v>
      </c>
      <c r="Q3" s="13">
        <v>2497.3882557916654</v>
      </c>
      <c r="R3" s="13">
        <v>1.0814688637299992</v>
      </c>
      <c r="S3" s="13">
        <v>0.54073443186499959</v>
      </c>
      <c r="T3" s="13">
        <v>1.8073387563658008</v>
      </c>
      <c r="U3" s="13">
        <v>1.8073387563658021</v>
      </c>
      <c r="V3" s="13">
        <v>1.679845266560323</v>
      </c>
      <c r="W3" s="13">
        <v>0.83992263328016148</v>
      </c>
      <c r="X3" s="13">
        <v>2.8073387563657999</v>
      </c>
      <c r="Y3" s="13">
        <v>2.8073387563657999</v>
      </c>
      <c r="Z3" s="13">
        <f t="shared" si="0"/>
        <v>-78.577919999999992</v>
      </c>
      <c r="AA3" s="13">
        <f t="shared" ref="AA3:AA34" si="1">0.73*K3</f>
        <v>-60.380927999999997</v>
      </c>
      <c r="AB3" s="13">
        <f t="shared" ref="AB3:AB34" si="2">0.63*K3</f>
        <v>-52.109568000000003</v>
      </c>
      <c r="AC3" s="13">
        <f t="shared" ref="AC3:AC34" si="3">0.54*K3</f>
        <v>-44.665344000000005</v>
      </c>
      <c r="AD3" s="13">
        <f t="shared" ref="AD3:AD34" si="4">SUM(L3:P3)+H3+Z3</f>
        <v>-54.602992744399998</v>
      </c>
      <c r="AE3" s="13">
        <f t="shared" ref="AE3:AE34" si="5">AA3+H3+SUM(L3:P3)</f>
        <v>-36.406000744400004</v>
      </c>
      <c r="AF3" s="13">
        <f t="shared" ref="AF3:AF34" si="6">SUM(L3:P3)+H3+AB3</f>
        <v>-28.134640744400013</v>
      </c>
      <c r="AG3" s="13">
        <f t="shared" ref="AG3:AG34" si="7">SUM(L3:P3)+H3+AC3</f>
        <v>-20.690416744400014</v>
      </c>
    </row>
    <row r="4" spans="1:33" x14ac:dyDescent="0.2">
      <c r="A4" s="13" t="s">
        <v>24</v>
      </c>
      <c r="B4" s="13">
        <v>20</v>
      </c>
      <c r="C4" s="13">
        <v>9.6</v>
      </c>
      <c r="D4" s="13">
        <v>40</v>
      </c>
      <c r="E4" s="13">
        <v>2</v>
      </c>
      <c r="F4" s="14">
        <v>-48.185853580100002</v>
      </c>
      <c r="G4" s="13">
        <v>517842.00618199998</v>
      </c>
      <c r="H4" s="14">
        <v>70.227793233031576</v>
      </c>
      <c r="I4" s="14">
        <v>21.367507801599995</v>
      </c>
      <c r="J4" s="15">
        <v>0.30721028253886729</v>
      </c>
      <c r="K4" s="13">
        <v>-82.7136</v>
      </c>
      <c r="L4" s="13">
        <v>-12.000899337320705</v>
      </c>
      <c r="M4" s="13">
        <v>-12.116433419076607</v>
      </c>
      <c r="N4" s="13">
        <v>-9.0222820983376462</v>
      </c>
      <c r="O4" s="13">
        <v>-1.9698368522375778</v>
      </c>
      <c r="P4" s="13">
        <v>-0.59059510615903499</v>
      </c>
      <c r="Q4" s="13">
        <v>3596.640252072918</v>
      </c>
      <c r="R4" s="13">
        <v>1.0683753900799997</v>
      </c>
      <c r="S4" s="13">
        <v>0.53418769503999985</v>
      </c>
      <c r="T4" s="13">
        <v>1.8447755592461335</v>
      </c>
      <c r="U4" s="13">
        <v>1.8847853813150017</v>
      </c>
      <c r="V4" s="13">
        <v>1.6475110929167134</v>
      </c>
      <c r="W4" s="13">
        <v>0.82375554645835669</v>
      </c>
      <c r="X4" s="13">
        <v>2.8447755592461346</v>
      </c>
      <c r="Y4" s="13">
        <v>2.8847853813150057</v>
      </c>
      <c r="Z4" s="13">
        <f t="shared" si="0"/>
        <v>-78.577919999999992</v>
      </c>
      <c r="AA4" s="13">
        <f t="shared" si="1"/>
        <v>-60.380927999999997</v>
      </c>
      <c r="AB4" s="13">
        <f t="shared" si="2"/>
        <v>-52.109568000000003</v>
      </c>
      <c r="AC4" s="13">
        <f t="shared" si="3"/>
        <v>-44.665344000000005</v>
      </c>
      <c r="AD4" s="13">
        <f t="shared" si="4"/>
        <v>-44.050173580099987</v>
      </c>
      <c r="AE4" s="13">
        <f t="shared" si="5"/>
        <v>-25.853181580099992</v>
      </c>
      <c r="AF4" s="13">
        <f t="shared" si="6"/>
        <v>-17.581821580099998</v>
      </c>
      <c r="AG4" s="13">
        <f t="shared" si="7"/>
        <v>-10.1375975801</v>
      </c>
    </row>
    <row r="5" spans="1:33" x14ac:dyDescent="0.2">
      <c r="A5" s="13" t="s">
        <v>24</v>
      </c>
      <c r="B5" s="13">
        <v>30</v>
      </c>
      <c r="C5" s="13">
        <v>9.6</v>
      </c>
      <c r="D5" s="13">
        <v>60</v>
      </c>
      <c r="E5" s="13">
        <v>2</v>
      </c>
      <c r="F5" s="14">
        <v>-37.007613880900003</v>
      </c>
      <c r="G5" s="13">
        <v>618765.05310500006</v>
      </c>
      <c r="H5" s="14">
        <v>86.870322957100953</v>
      </c>
      <c r="I5" s="14">
        <v>32.54574750079999</v>
      </c>
      <c r="J5" s="15">
        <v>0.46792486882399648</v>
      </c>
      <c r="K5" s="13">
        <v>-82.7136</v>
      </c>
      <c r="L5" s="13">
        <v>-12.000899337320705</v>
      </c>
      <c r="M5" s="13">
        <v>-12.116433419076607</v>
      </c>
      <c r="N5" s="13">
        <v>-13.315700265482697</v>
      </c>
      <c r="O5" s="13">
        <v>-2.8454111568824252</v>
      </c>
      <c r="P5" s="13">
        <v>-0.88589265923855232</v>
      </c>
      <c r="Q5" s="13">
        <v>4761.04022073958</v>
      </c>
      <c r="R5" s="13">
        <v>1.0848582500266664</v>
      </c>
      <c r="S5" s="13">
        <v>0.54242912501333318</v>
      </c>
      <c r="T5" s="13">
        <v>1.9091769641752965</v>
      </c>
      <c r="U5" s="13">
        <v>2.0456893115711101</v>
      </c>
      <c r="V5" s="13">
        <v>1.6530917194134547</v>
      </c>
      <c r="W5" s="13">
        <v>0.82654585970672734</v>
      </c>
      <c r="X5" s="13">
        <v>2.9091769641752951</v>
      </c>
      <c r="Y5" s="13">
        <v>3.0456893115711035</v>
      </c>
      <c r="Z5" s="13">
        <f t="shared" si="0"/>
        <v>-78.577919999999992</v>
      </c>
      <c r="AA5" s="13">
        <f t="shared" si="1"/>
        <v>-60.380927999999997</v>
      </c>
      <c r="AB5" s="13">
        <f t="shared" si="2"/>
        <v>-52.109568000000003</v>
      </c>
      <c r="AC5" s="13">
        <f t="shared" si="3"/>
        <v>-44.665344000000005</v>
      </c>
      <c r="AD5" s="13">
        <f t="shared" si="4"/>
        <v>-32.871933880900023</v>
      </c>
      <c r="AE5" s="13">
        <f t="shared" si="5"/>
        <v>-14.674941880900029</v>
      </c>
      <c r="AF5" s="13">
        <f t="shared" si="6"/>
        <v>-6.4035818809000347</v>
      </c>
      <c r="AG5" s="13">
        <f t="shared" si="7"/>
        <v>1.0406421190999637</v>
      </c>
    </row>
    <row r="6" spans="1:33" x14ac:dyDescent="0.2">
      <c r="A6" s="13" t="s">
        <v>24</v>
      </c>
      <c r="B6" s="13">
        <v>40</v>
      </c>
      <c r="C6" s="13">
        <v>9.6</v>
      </c>
      <c r="D6" s="13">
        <v>80</v>
      </c>
      <c r="E6" s="13">
        <v>2</v>
      </c>
      <c r="F6" s="14">
        <v>-25.576937443399999</v>
      </c>
      <c r="G6" s="13">
        <v>714514.29524000001</v>
      </c>
      <c r="H6" s="14">
        <v>103.68004435989819</v>
      </c>
      <c r="I6" s="14">
        <v>43.976423938300002</v>
      </c>
      <c r="J6" s="15">
        <v>0.6322688517807642</v>
      </c>
      <c r="K6" s="13">
        <v>-82.7136</v>
      </c>
      <c r="L6" s="13">
        <v>-12.000899337320705</v>
      </c>
      <c r="M6" s="13">
        <v>-12.116433419076607</v>
      </c>
      <c r="N6" s="13">
        <v>-17.551134639794814</v>
      </c>
      <c r="O6" s="13">
        <v>-3.6937241947880151</v>
      </c>
      <c r="P6" s="13">
        <v>-1.18119021231807</v>
      </c>
      <c r="Q6" s="13">
        <v>5951.7356829791643</v>
      </c>
      <c r="R6" s="13">
        <v>1.0994105984575</v>
      </c>
      <c r="S6" s="13">
        <v>0.54970529922875</v>
      </c>
      <c r="T6" s="13">
        <v>1.9609528118987678</v>
      </c>
      <c r="U6" s="13">
        <v>2.1250382756129995</v>
      </c>
      <c r="V6" s="13">
        <v>1.6600618246300223</v>
      </c>
      <c r="W6" s="13">
        <v>0.83003091231501114</v>
      </c>
      <c r="X6" s="13">
        <v>2.9609528118987671</v>
      </c>
      <c r="Y6" s="13">
        <v>3.1250382756130008</v>
      </c>
      <c r="Z6" s="13">
        <f t="shared" si="0"/>
        <v>-78.577919999999992</v>
      </c>
      <c r="AA6" s="13">
        <f t="shared" si="1"/>
        <v>-60.380927999999997</v>
      </c>
      <c r="AB6" s="13">
        <f t="shared" si="2"/>
        <v>-52.109568000000003</v>
      </c>
      <c r="AC6" s="13">
        <f t="shared" si="3"/>
        <v>-44.665344000000005</v>
      </c>
      <c r="AD6" s="13">
        <f t="shared" si="4"/>
        <v>-21.441257443400019</v>
      </c>
      <c r="AE6" s="13">
        <f t="shared" si="5"/>
        <v>-3.2442654434000247</v>
      </c>
      <c r="AF6" s="13">
        <f t="shared" si="6"/>
        <v>5.0270945565999696</v>
      </c>
      <c r="AG6" s="13">
        <f t="shared" si="7"/>
        <v>12.471318556599968</v>
      </c>
    </row>
    <row r="7" spans="1:33" x14ac:dyDescent="0.2">
      <c r="A7" s="13" t="s">
        <v>24</v>
      </c>
      <c r="B7" s="13">
        <v>50</v>
      </c>
      <c r="C7" s="13">
        <v>9.6</v>
      </c>
      <c r="D7" s="13">
        <v>100</v>
      </c>
      <c r="E7" s="13">
        <v>2</v>
      </c>
      <c r="F7" s="14">
        <v>-14.836547935699999</v>
      </c>
      <c r="G7" s="13">
        <v>1046342.65749</v>
      </c>
      <c r="H7" s="14">
        <v>119.73716688112724</v>
      </c>
      <c r="I7" s="14">
        <v>54.716813445999996</v>
      </c>
      <c r="J7" s="15">
        <v>0.78668826867649266</v>
      </c>
      <c r="K7" s="13">
        <v>-82.7136</v>
      </c>
      <c r="L7" s="13">
        <v>-12.000899337320705</v>
      </c>
      <c r="M7" s="13">
        <v>-12.116433419076607</v>
      </c>
      <c r="N7" s="13">
        <v>-21.743968504166027</v>
      </c>
      <c r="O7" s="13">
        <v>-4.5223257908663355</v>
      </c>
      <c r="P7" s="13">
        <v>-1.4764877653975874</v>
      </c>
      <c r="Q7" s="13">
        <v>7070.5262566979163</v>
      </c>
      <c r="R7" s="13">
        <v>1.09433626892</v>
      </c>
      <c r="S7" s="13">
        <v>0.54716813446000001</v>
      </c>
      <c r="T7" s="13">
        <v>1.9722900654597151</v>
      </c>
      <c r="U7" s="13">
        <v>2.0201107485310663</v>
      </c>
      <c r="V7" s="13">
        <v>1.6491919101285988</v>
      </c>
      <c r="W7" s="13">
        <v>0.82459595506429939</v>
      </c>
      <c r="X7" s="13">
        <v>2.9722900654597146</v>
      </c>
      <c r="Y7" s="13">
        <v>3.0201107485310659</v>
      </c>
      <c r="Z7" s="13">
        <f t="shared" si="0"/>
        <v>-78.577919999999992</v>
      </c>
      <c r="AA7" s="13">
        <f t="shared" si="1"/>
        <v>-60.380927999999997</v>
      </c>
      <c r="AB7" s="13">
        <f t="shared" si="2"/>
        <v>-52.109568000000003</v>
      </c>
      <c r="AC7" s="13">
        <f t="shared" si="3"/>
        <v>-44.665344000000005</v>
      </c>
      <c r="AD7" s="13">
        <f t="shared" si="4"/>
        <v>-10.700867935700003</v>
      </c>
      <c r="AE7" s="13">
        <f t="shared" si="5"/>
        <v>7.496124064299984</v>
      </c>
      <c r="AF7" s="13">
        <f t="shared" si="6"/>
        <v>15.767484064299985</v>
      </c>
      <c r="AG7" s="13">
        <f t="shared" si="7"/>
        <v>23.211708064299984</v>
      </c>
    </row>
    <row r="8" spans="1:33" x14ac:dyDescent="0.2">
      <c r="A8" s="13" t="s">
        <v>24</v>
      </c>
      <c r="B8" s="13">
        <v>60</v>
      </c>
      <c r="C8" s="13">
        <v>9.6</v>
      </c>
      <c r="D8" s="13">
        <v>120</v>
      </c>
      <c r="E8" s="13">
        <v>2</v>
      </c>
      <c r="F8" s="14">
        <v>-3.6613947984600004</v>
      </c>
      <c r="G8" s="13">
        <v>1176847.8262499999</v>
      </c>
      <c r="H8" s="14">
        <v>136.18003727583516</v>
      </c>
      <c r="I8" s="14">
        <v>65.891966583239991</v>
      </c>
      <c r="J8" s="15">
        <v>0.94735847807028717</v>
      </c>
      <c r="K8" s="13">
        <v>-82.7136</v>
      </c>
      <c r="L8" s="13">
        <v>-12.000899337320705</v>
      </c>
      <c r="M8" s="13">
        <v>-12.116433419076607</v>
      </c>
      <c r="N8" s="13">
        <v>-25.903163482961663</v>
      </c>
      <c r="O8" s="13">
        <v>-5.3355505164590964</v>
      </c>
      <c r="P8" s="13">
        <v>-1.7717853184771046</v>
      </c>
      <c r="Q8" s="13">
        <v>8234.6047084937491</v>
      </c>
      <c r="R8" s="13">
        <v>1.0981994430539999</v>
      </c>
      <c r="S8" s="13">
        <v>0.54909972152699993</v>
      </c>
      <c r="T8" s="13">
        <v>1.9960911814355446</v>
      </c>
      <c r="U8" s="13">
        <v>2.1214413361683846</v>
      </c>
      <c r="V8" s="13">
        <v>1.6483744316856308</v>
      </c>
      <c r="W8" s="13">
        <v>0.8241872158428154</v>
      </c>
      <c r="X8" s="13">
        <v>2.9960911814355442</v>
      </c>
      <c r="Y8" s="13">
        <v>3.1214413361683859</v>
      </c>
      <c r="Z8" s="13">
        <f t="shared" si="0"/>
        <v>-78.577919999999992</v>
      </c>
      <c r="AA8" s="13">
        <f t="shared" si="1"/>
        <v>-60.380927999999997</v>
      </c>
      <c r="AB8" s="13">
        <f t="shared" si="2"/>
        <v>-52.109568000000003</v>
      </c>
      <c r="AC8" s="13">
        <f t="shared" si="3"/>
        <v>-44.665344000000005</v>
      </c>
      <c r="AD8" s="13">
        <f t="shared" si="4"/>
        <v>0.47428520153998477</v>
      </c>
      <c r="AE8" s="13">
        <f t="shared" si="5"/>
        <v>18.671277201539986</v>
      </c>
      <c r="AF8" s="13">
        <f t="shared" si="6"/>
        <v>26.942637201539974</v>
      </c>
      <c r="AG8" s="13">
        <f t="shared" si="7"/>
        <v>34.386861201539972</v>
      </c>
    </row>
    <row r="9" spans="1:33" x14ac:dyDescent="0.2">
      <c r="A9" s="13" t="s">
        <v>24</v>
      </c>
      <c r="B9" s="13">
        <v>70</v>
      </c>
      <c r="C9" s="13">
        <v>9.6</v>
      </c>
      <c r="D9" s="13">
        <v>140</v>
      </c>
      <c r="E9" s="13">
        <v>2</v>
      </c>
      <c r="F9" s="14">
        <v>7.9409875051300007</v>
      </c>
      <c r="G9" s="13">
        <v>1166999.7590000001</v>
      </c>
      <c r="H9" s="14">
        <v>153.0098009049378</v>
      </c>
      <c r="I9" s="14">
        <v>77.494348886829997</v>
      </c>
      <c r="J9" s="15">
        <v>1.1141711535917134</v>
      </c>
      <c r="K9" s="13">
        <v>-82.7136</v>
      </c>
      <c r="L9" s="13">
        <v>-12.000899337320705</v>
      </c>
      <c r="M9" s="13">
        <v>-12.116433419076607</v>
      </c>
      <c r="N9" s="13">
        <v>-30.034591159697136</v>
      </c>
      <c r="O9" s="13">
        <v>-6.1362066121567453</v>
      </c>
      <c r="P9" s="13">
        <v>-2.0670828715566225</v>
      </c>
      <c r="Q9" s="13">
        <v>9443.1861984510415</v>
      </c>
      <c r="R9" s="13">
        <v>1.1070621269547143</v>
      </c>
      <c r="S9" s="13">
        <v>0.55353106347735714</v>
      </c>
      <c r="T9" s="13">
        <v>2.0266381813758949</v>
      </c>
      <c r="U9" s="13">
        <v>2.2195400681721225</v>
      </c>
      <c r="V9" s="13">
        <v>1.6533175647177212</v>
      </c>
      <c r="W9" s="13">
        <v>0.82665878235886059</v>
      </c>
      <c r="X9" s="13">
        <v>3.0266381813758945</v>
      </c>
      <c r="Y9" s="13">
        <v>3.2195400681721233</v>
      </c>
      <c r="Z9" s="13">
        <f t="shared" si="0"/>
        <v>-78.577919999999992</v>
      </c>
      <c r="AA9" s="13">
        <f t="shared" si="1"/>
        <v>-60.380927999999997</v>
      </c>
      <c r="AB9" s="13">
        <f t="shared" si="2"/>
        <v>-52.109568000000003</v>
      </c>
      <c r="AC9" s="13">
        <f t="shared" si="3"/>
        <v>-44.665344000000005</v>
      </c>
      <c r="AD9" s="13">
        <f t="shared" si="4"/>
        <v>12.076667505130004</v>
      </c>
      <c r="AE9" s="13">
        <f t="shared" si="5"/>
        <v>30.273659505129991</v>
      </c>
      <c r="AF9" s="13">
        <f t="shared" si="6"/>
        <v>38.545019505129993</v>
      </c>
      <c r="AG9" s="13">
        <f t="shared" si="7"/>
        <v>45.989243505129991</v>
      </c>
    </row>
    <row r="10" spans="1:33" x14ac:dyDescent="0.2">
      <c r="A10" s="13" t="s">
        <v>24</v>
      </c>
      <c r="B10" s="13">
        <v>80</v>
      </c>
      <c r="C10" s="13">
        <v>9.6</v>
      </c>
      <c r="D10" s="13">
        <v>160</v>
      </c>
      <c r="E10" s="13">
        <v>2</v>
      </c>
      <c r="F10" s="14">
        <v>19.901404228300002</v>
      </c>
      <c r="G10" s="13">
        <v>970105.90459599998</v>
      </c>
      <c r="H10" s="14">
        <v>170.16337137615969</v>
      </c>
      <c r="I10" s="14">
        <v>89.454765609999995</v>
      </c>
      <c r="J10" s="15">
        <v>1.2861314512045454</v>
      </c>
      <c r="K10" s="13">
        <v>-82.7136</v>
      </c>
      <c r="L10" s="13">
        <v>-12.000899337320705</v>
      </c>
      <c r="M10" s="13">
        <v>-12.116433419076607</v>
      </c>
      <c r="N10" s="13">
        <v>-34.142395880191131</v>
      </c>
      <c r="O10" s="13">
        <v>-6.9262580866351087</v>
      </c>
      <c r="P10" s="13">
        <v>-2.36238042463614</v>
      </c>
      <c r="Q10" s="13">
        <v>10689.062940447917</v>
      </c>
      <c r="R10" s="13">
        <v>1.1181845701249999</v>
      </c>
      <c r="S10" s="13">
        <v>0.55909228506249997</v>
      </c>
      <c r="T10" s="13">
        <v>2.0596968703003053</v>
      </c>
      <c r="U10" s="13">
        <v>2.3031123866988819</v>
      </c>
      <c r="V10" s="13">
        <v>1.6610725000182796</v>
      </c>
      <c r="W10" s="13">
        <v>0.83053625000913978</v>
      </c>
      <c r="X10" s="13">
        <v>3.0596968703003053</v>
      </c>
      <c r="Y10" s="13">
        <v>3.3031123866988827</v>
      </c>
      <c r="Z10" s="13">
        <f t="shared" si="0"/>
        <v>-78.577919999999992</v>
      </c>
      <c r="AA10" s="13">
        <f t="shared" si="1"/>
        <v>-60.380927999999997</v>
      </c>
      <c r="AB10" s="13">
        <f t="shared" si="2"/>
        <v>-52.109568000000003</v>
      </c>
      <c r="AC10" s="13">
        <f t="shared" si="3"/>
        <v>-44.665344000000005</v>
      </c>
      <c r="AD10" s="13">
        <f t="shared" si="4"/>
        <v>24.037084228300003</v>
      </c>
      <c r="AE10" s="13">
        <f t="shared" si="5"/>
        <v>42.234076228299998</v>
      </c>
      <c r="AF10" s="13">
        <f t="shared" si="6"/>
        <v>50.505436228299992</v>
      </c>
      <c r="AG10" s="13">
        <f t="shared" si="7"/>
        <v>57.94966022829999</v>
      </c>
    </row>
    <row r="11" spans="1:33" x14ac:dyDescent="0.2">
      <c r="A11" s="13" t="s">
        <v>24</v>
      </c>
      <c r="B11" s="13">
        <v>90</v>
      </c>
      <c r="C11" s="13">
        <v>9.6</v>
      </c>
      <c r="D11" s="13">
        <v>270</v>
      </c>
      <c r="E11" s="13">
        <v>3</v>
      </c>
      <c r="F11" s="14">
        <v>30.435662098400002</v>
      </c>
      <c r="G11" s="13">
        <v>1886644.7632299999</v>
      </c>
      <c r="H11" s="14">
        <v>204.976031992081</v>
      </c>
      <c r="I11" s="14">
        <v>99.989023480099988</v>
      </c>
      <c r="J11" s="15">
        <v>1.4375872207149407</v>
      </c>
      <c r="K11" s="13">
        <v>-82.7136</v>
      </c>
      <c r="L11" s="13">
        <v>-12.000899337320705</v>
      </c>
      <c r="M11" s="13">
        <v>-12.116433419076607</v>
      </c>
      <c r="N11" s="13">
        <v>-56.421941188310328</v>
      </c>
      <c r="O11" s="13">
        <v>-7.7071534885729971</v>
      </c>
      <c r="P11" s="13">
        <v>-3.5803424604003959</v>
      </c>
      <c r="Q11" s="13">
        <v>11786.381468583329</v>
      </c>
      <c r="R11" s="13">
        <v>1.1109891497788889</v>
      </c>
      <c r="S11" s="13">
        <v>0.37032971659296293</v>
      </c>
      <c r="T11" s="13">
        <v>1.4767368879077822</v>
      </c>
      <c r="U11" s="13">
        <v>0.43389418902003729</v>
      </c>
      <c r="V11" s="13">
        <v>1.8633162290820411</v>
      </c>
      <c r="W11" s="13">
        <v>0.62110540969401362</v>
      </c>
      <c r="X11" s="13">
        <v>2.4767368879077818</v>
      </c>
      <c r="Y11" s="13">
        <v>1.4338941890200361</v>
      </c>
      <c r="Z11" s="13">
        <f t="shared" si="0"/>
        <v>-78.577919999999992</v>
      </c>
      <c r="AA11" s="13">
        <f t="shared" si="1"/>
        <v>-60.380927999999997</v>
      </c>
      <c r="AB11" s="13">
        <f t="shared" si="2"/>
        <v>-52.109568000000003</v>
      </c>
      <c r="AC11" s="13">
        <f t="shared" si="3"/>
        <v>-44.665344000000005</v>
      </c>
      <c r="AD11" s="13">
        <f t="shared" si="4"/>
        <v>34.571342098399967</v>
      </c>
      <c r="AE11" s="13">
        <f t="shared" si="5"/>
        <v>52.768334098399976</v>
      </c>
      <c r="AF11" s="13">
        <f t="shared" si="6"/>
        <v>61.039694098399956</v>
      </c>
      <c r="AG11" s="13">
        <f t="shared" si="7"/>
        <v>68.483918098399954</v>
      </c>
    </row>
    <row r="12" spans="1:33" x14ac:dyDescent="0.2">
      <c r="A12" s="13" t="s">
        <v>24</v>
      </c>
      <c r="B12" s="13">
        <v>100</v>
      </c>
      <c r="C12" s="13">
        <v>9.6</v>
      </c>
      <c r="D12" s="13">
        <v>200</v>
      </c>
      <c r="E12" s="13">
        <v>2</v>
      </c>
      <c r="F12" s="14">
        <v>41.930638053300001</v>
      </c>
      <c r="G12" s="13">
        <v>1588453.67301</v>
      </c>
      <c r="H12" s="14">
        <v>202.49330732495812</v>
      </c>
      <c r="I12" s="14">
        <v>111.483999435</v>
      </c>
      <c r="J12" s="15">
        <v>1.6028556667907106</v>
      </c>
      <c r="K12" s="13">
        <v>-82.7136</v>
      </c>
      <c r="L12" s="13">
        <v>-12.000899337320705</v>
      </c>
      <c r="M12" s="13">
        <v>-12.116433419076607</v>
      </c>
      <c r="N12" s="13">
        <v>-42.298757083908001</v>
      </c>
      <c r="O12" s="13">
        <v>-8.480003900557632</v>
      </c>
      <c r="P12" s="13">
        <v>-2.9529755307951748</v>
      </c>
      <c r="Q12" s="13">
        <v>12983.77479721875</v>
      </c>
      <c r="R12" s="15">
        <v>1.11483999435</v>
      </c>
      <c r="S12" s="15">
        <v>0.55741999717500001</v>
      </c>
      <c r="T12" s="15">
        <v>2.0748259160270481</v>
      </c>
      <c r="U12" s="15">
        <v>-0.82237960775814567</v>
      </c>
      <c r="V12" s="15">
        <v>1.652157359502608</v>
      </c>
      <c r="W12" s="15">
        <v>0.826078679751304</v>
      </c>
      <c r="X12" s="15">
        <v>3.0748259160270481</v>
      </c>
      <c r="Y12" s="15">
        <v>0.1776203922418513</v>
      </c>
      <c r="Z12" s="13">
        <f t="shared" si="0"/>
        <v>-78.577919999999992</v>
      </c>
      <c r="AA12" s="13">
        <f t="shared" si="1"/>
        <v>-60.380927999999997</v>
      </c>
      <c r="AB12" s="13">
        <f t="shared" si="2"/>
        <v>-52.109568000000003</v>
      </c>
      <c r="AC12" s="13">
        <f t="shared" si="3"/>
        <v>-44.665344000000005</v>
      </c>
      <c r="AD12" s="13">
        <f t="shared" si="4"/>
        <v>46.066318053300009</v>
      </c>
      <c r="AE12" s="13">
        <f t="shared" si="5"/>
        <v>64.263310053299989</v>
      </c>
      <c r="AF12" s="13">
        <f t="shared" si="6"/>
        <v>72.534670053300005</v>
      </c>
      <c r="AG12" s="13">
        <f t="shared" si="7"/>
        <v>79.978894053299996</v>
      </c>
    </row>
    <row r="13" spans="1:33" x14ac:dyDescent="0.2">
      <c r="A13" s="13" t="s">
        <v>25</v>
      </c>
      <c r="B13" s="13">
        <v>0</v>
      </c>
      <c r="C13" s="13">
        <v>9.6</v>
      </c>
      <c r="D13" s="13">
        <v>0</v>
      </c>
      <c r="E13" s="13"/>
      <c r="F13" s="14">
        <v>-76.521206496099992</v>
      </c>
      <c r="G13" s="13">
        <v>4206.5982973800001</v>
      </c>
      <c r="H13" s="14">
        <v>30.309726260297314</v>
      </c>
      <c r="I13" s="14">
        <v>0</v>
      </c>
      <c r="J13" s="15">
        <v>0</v>
      </c>
      <c r="K13" s="13">
        <v>-82.7136</v>
      </c>
      <c r="L13" s="13">
        <v>-12.000899337320705</v>
      </c>
      <c r="M13" s="13">
        <v>-12.116433419076607</v>
      </c>
      <c r="N13" s="13">
        <v>0</v>
      </c>
      <c r="O13" s="13">
        <v>0</v>
      </c>
      <c r="P13" s="13">
        <v>0</v>
      </c>
      <c r="Q13" s="13">
        <v>645.04098998958375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f t="shared" si="0"/>
        <v>-78.577919999999992</v>
      </c>
      <c r="AA13" s="13">
        <f t="shared" si="1"/>
        <v>-60.380927999999997</v>
      </c>
      <c r="AB13" s="13">
        <f t="shared" si="2"/>
        <v>-52.109568000000003</v>
      </c>
      <c r="AC13" s="13">
        <f t="shared" si="3"/>
        <v>-44.665344000000005</v>
      </c>
      <c r="AD13" s="13">
        <f t="shared" si="4"/>
        <v>-72.385526496099985</v>
      </c>
      <c r="AE13" s="13">
        <f t="shared" si="5"/>
        <v>-54.18853449609999</v>
      </c>
      <c r="AF13" s="13">
        <f t="shared" si="6"/>
        <v>-45.917174496100003</v>
      </c>
      <c r="AG13" s="13">
        <f t="shared" si="7"/>
        <v>-38.472950496099998</v>
      </c>
    </row>
    <row r="14" spans="1:33" x14ac:dyDescent="0.2">
      <c r="A14" s="13" t="s">
        <v>25</v>
      </c>
      <c r="B14" s="13">
        <v>10</v>
      </c>
      <c r="C14" s="13">
        <v>9.6</v>
      </c>
      <c r="D14" s="13">
        <v>10</v>
      </c>
      <c r="E14" s="13">
        <v>1</v>
      </c>
      <c r="F14" s="14">
        <v>-76.118199395899993</v>
      </c>
      <c r="G14" s="13">
        <v>21306.8320561</v>
      </c>
      <c r="H14" s="14">
        <v>34.315698001609057</v>
      </c>
      <c r="I14" s="14">
        <v>0.40300710019999741</v>
      </c>
      <c r="J14" s="15">
        <v>5.2666067179761109E-3</v>
      </c>
      <c r="K14" s="13">
        <v>-82.7136</v>
      </c>
      <c r="L14" s="13">
        <v>-12.000899337320705</v>
      </c>
      <c r="M14" s="13">
        <v>-12.116433419076607</v>
      </c>
      <c r="N14" s="13">
        <v>-2.3841787362442193</v>
      </c>
      <c r="O14" s="13">
        <v>-1.0504999885775008</v>
      </c>
      <c r="P14" s="13">
        <v>-0.16828591629002423</v>
      </c>
      <c r="Q14" s="13">
        <v>687.02089626041709</v>
      </c>
      <c r="R14" s="13">
        <v>4.0300710019999741E-2</v>
      </c>
      <c r="S14" s="13">
        <v>4.0300710019999741E-2</v>
      </c>
      <c r="T14" s="13">
        <v>0.11185430342598202</v>
      </c>
      <c r="U14" s="13">
        <v>0.11185430342598272</v>
      </c>
      <c r="V14" s="13">
        <v>0.40059717413117435</v>
      </c>
      <c r="W14" s="13">
        <v>0.40059717413117435</v>
      </c>
      <c r="X14" s="13">
        <v>1.1118543034259825</v>
      </c>
      <c r="Y14" s="13">
        <v>1.1118543034259825</v>
      </c>
      <c r="Z14" s="13">
        <f t="shared" si="0"/>
        <v>-78.577919999999992</v>
      </c>
      <c r="AA14" s="13">
        <f t="shared" si="1"/>
        <v>-60.380927999999997</v>
      </c>
      <c r="AB14" s="13">
        <f t="shared" si="2"/>
        <v>-52.109568000000003</v>
      </c>
      <c r="AC14" s="13">
        <f t="shared" si="3"/>
        <v>-44.665344000000005</v>
      </c>
      <c r="AD14" s="13">
        <f t="shared" si="4"/>
        <v>-71.982519395899985</v>
      </c>
      <c r="AE14" s="13">
        <f t="shared" si="5"/>
        <v>-53.78552739589999</v>
      </c>
      <c r="AF14" s="13">
        <f t="shared" si="6"/>
        <v>-45.514167395900003</v>
      </c>
      <c r="AG14" s="13">
        <f t="shared" si="7"/>
        <v>-38.069943395899998</v>
      </c>
    </row>
    <row r="15" spans="1:33" x14ac:dyDescent="0.2">
      <c r="A15" s="13" t="s">
        <v>25</v>
      </c>
      <c r="B15" s="13">
        <v>20</v>
      </c>
      <c r="C15" s="13">
        <v>9.6</v>
      </c>
      <c r="D15" s="13">
        <v>20</v>
      </c>
      <c r="E15" s="13">
        <v>1</v>
      </c>
      <c r="F15" s="14">
        <v>-75.461617406399995</v>
      </c>
      <c r="G15" s="13">
        <v>40567.980504400002</v>
      </c>
      <c r="H15" s="14">
        <v>38.313690521461162</v>
      </c>
      <c r="I15" s="14">
        <v>1.0595890896999984</v>
      </c>
      <c r="J15" s="15">
        <v>1.3846999259662769E-2</v>
      </c>
      <c r="K15" s="13">
        <v>-82.7136</v>
      </c>
      <c r="L15" s="13">
        <v>-12.000899337320705</v>
      </c>
      <c r="M15" s="13">
        <v>-12.116433419076607</v>
      </c>
      <c r="N15" s="13">
        <v>-4.6379664866462216</v>
      </c>
      <c r="O15" s="13">
        <v>-1.9698368522375778</v>
      </c>
      <c r="P15" s="13">
        <v>-0.33657183258004847</v>
      </c>
      <c r="Q15" s="13">
        <v>755.41485350000062</v>
      </c>
      <c r="R15" s="13">
        <v>5.2979454484999924E-2</v>
      </c>
      <c r="S15" s="13">
        <v>5.2979454484999924E-2</v>
      </c>
      <c r="T15" s="13">
        <v>0.15258235097293008</v>
      </c>
      <c r="U15" s="13">
        <v>0.19649844984202214</v>
      </c>
      <c r="V15" s="13">
        <v>0.40019821305819236</v>
      </c>
      <c r="W15" s="13">
        <v>0.40019821305819236</v>
      </c>
      <c r="X15" s="13">
        <v>1.1525823509729303</v>
      </c>
      <c r="Y15" s="13">
        <v>1.196498449842023</v>
      </c>
      <c r="Z15" s="13">
        <f t="shared" si="0"/>
        <v>-78.577919999999992</v>
      </c>
      <c r="AA15" s="13">
        <f t="shared" si="1"/>
        <v>-60.380927999999997</v>
      </c>
      <c r="AB15" s="13">
        <f t="shared" si="2"/>
        <v>-52.109568000000003</v>
      </c>
      <c r="AC15" s="13">
        <f t="shared" si="3"/>
        <v>-44.665344000000005</v>
      </c>
      <c r="AD15" s="13">
        <f t="shared" si="4"/>
        <v>-71.325937406399987</v>
      </c>
      <c r="AE15" s="13">
        <f t="shared" si="5"/>
        <v>-53.128945406399993</v>
      </c>
      <c r="AF15" s="13">
        <f t="shared" si="6"/>
        <v>-44.857585406399998</v>
      </c>
      <c r="AG15" s="13">
        <f t="shared" si="7"/>
        <v>-37.4133614064</v>
      </c>
    </row>
    <row r="16" spans="1:33" x14ac:dyDescent="0.2">
      <c r="A16" s="13" t="s">
        <v>25</v>
      </c>
      <c r="B16" s="13">
        <v>30</v>
      </c>
      <c r="C16" s="13">
        <v>9.6</v>
      </c>
      <c r="D16" s="13">
        <v>30</v>
      </c>
      <c r="E16" s="13">
        <v>1</v>
      </c>
      <c r="F16" s="14">
        <v>-74.729950352000003</v>
      </c>
      <c r="G16" s="13">
        <v>63730.910921100003</v>
      </c>
      <c r="H16" s="14">
        <v>42.296279087425113</v>
      </c>
      <c r="I16" s="14">
        <v>1.7912561440999955</v>
      </c>
      <c r="J16" s="15">
        <v>2.3408623911219818E-2</v>
      </c>
      <c r="K16" s="13">
        <v>-82.7136</v>
      </c>
      <c r="L16" s="13">
        <v>-12.000899337320705</v>
      </c>
      <c r="M16" s="13">
        <v>-12.116433419076607</v>
      </c>
      <c r="N16" s="13">
        <v>-6.845027777275309</v>
      </c>
      <c r="O16" s="13">
        <v>-2.8454111568824252</v>
      </c>
      <c r="P16" s="13">
        <v>-0.50485774887007273</v>
      </c>
      <c r="Q16" s="13">
        <v>831.63017166666623</v>
      </c>
      <c r="R16" s="13">
        <v>5.9708538136666517E-2</v>
      </c>
      <c r="S16" s="13">
        <v>5.9708538136666517E-2</v>
      </c>
      <c r="T16" s="13">
        <v>0.17569436180135042</v>
      </c>
      <c r="U16" s="13">
        <v>0.22506450918527413</v>
      </c>
      <c r="V16" s="13">
        <v>0.39955176090425998</v>
      </c>
      <c r="W16" s="13">
        <v>0.39955176090425998</v>
      </c>
      <c r="X16" s="13">
        <v>1.17569436180135</v>
      </c>
      <c r="Y16" s="13">
        <v>1.2250645091852741</v>
      </c>
      <c r="Z16" s="13">
        <f t="shared" si="0"/>
        <v>-78.577919999999992</v>
      </c>
      <c r="AA16" s="13">
        <f t="shared" si="1"/>
        <v>-60.380927999999997</v>
      </c>
      <c r="AB16" s="13">
        <f t="shared" si="2"/>
        <v>-52.109568000000003</v>
      </c>
      <c r="AC16" s="13">
        <f t="shared" si="3"/>
        <v>-44.665344000000005</v>
      </c>
      <c r="AD16" s="13">
        <f t="shared" si="4"/>
        <v>-70.594270351999995</v>
      </c>
      <c r="AE16" s="13">
        <f t="shared" si="5"/>
        <v>-52.397278352000001</v>
      </c>
      <c r="AF16" s="13">
        <f t="shared" si="6"/>
        <v>-44.125918352000006</v>
      </c>
      <c r="AG16" s="13">
        <f t="shared" si="7"/>
        <v>-36.681694352000008</v>
      </c>
    </row>
    <row r="17" spans="1:33" x14ac:dyDescent="0.2">
      <c r="A17" s="13" t="s">
        <v>25</v>
      </c>
      <c r="B17" s="13">
        <v>40</v>
      </c>
      <c r="C17" s="13">
        <v>9.6</v>
      </c>
      <c r="D17" s="13">
        <v>40</v>
      </c>
      <c r="E17" s="13">
        <v>1</v>
      </c>
      <c r="F17" s="14">
        <v>-73.886743192899999</v>
      </c>
      <c r="G17" s="13">
        <v>76130.935389599996</v>
      </c>
      <c r="H17" s="14">
        <v>46.333339521783053</v>
      </c>
      <c r="I17" s="14">
        <v>2.6344633031999916</v>
      </c>
      <c r="J17" s="15">
        <v>3.4427885076985298E-2</v>
      </c>
      <c r="K17" s="13">
        <v>-82.7136</v>
      </c>
      <c r="L17" s="13">
        <v>-12.000899337320705</v>
      </c>
      <c r="M17" s="13">
        <v>-12.116433419076607</v>
      </c>
      <c r="N17" s="13">
        <v>-9.0222820983376462</v>
      </c>
      <c r="O17" s="13">
        <v>-3.6937241947880151</v>
      </c>
      <c r="P17" s="13">
        <v>-0.67314366516009694</v>
      </c>
      <c r="Q17" s="13">
        <v>919.46425073958119</v>
      </c>
      <c r="R17" s="13">
        <v>6.5861582579999786E-2</v>
      </c>
      <c r="S17" s="13">
        <v>6.5861582579999786E-2</v>
      </c>
      <c r="T17" s="13">
        <v>0.19676105737912639</v>
      </c>
      <c r="U17" s="13">
        <v>0.26400935998911929</v>
      </c>
      <c r="V17" s="13">
        <v>0.40059033153714346</v>
      </c>
      <c r="W17" s="13">
        <v>0.40059033153714346</v>
      </c>
      <c r="X17" s="13">
        <v>1.1967610573791256</v>
      </c>
      <c r="Y17" s="13">
        <v>1.2640093599891149</v>
      </c>
      <c r="Z17" s="13">
        <f t="shared" si="0"/>
        <v>-78.577919999999992</v>
      </c>
      <c r="AA17" s="13">
        <f t="shared" si="1"/>
        <v>-60.380927999999997</v>
      </c>
      <c r="AB17" s="13">
        <f t="shared" si="2"/>
        <v>-52.109568000000003</v>
      </c>
      <c r="AC17" s="13">
        <f t="shared" si="3"/>
        <v>-44.665344000000005</v>
      </c>
      <c r="AD17" s="13">
        <f t="shared" si="4"/>
        <v>-69.751063192900006</v>
      </c>
      <c r="AE17" s="13">
        <f t="shared" si="5"/>
        <v>-51.554071192900018</v>
      </c>
      <c r="AF17" s="13">
        <f t="shared" si="6"/>
        <v>-43.282711192900024</v>
      </c>
      <c r="AG17" s="13">
        <f t="shared" si="7"/>
        <v>-35.838487192900025</v>
      </c>
    </row>
    <row r="18" spans="1:33" x14ac:dyDescent="0.2">
      <c r="A18" s="13" t="s">
        <v>25</v>
      </c>
      <c r="B18" s="13">
        <v>50</v>
      </c>
      <c r="C18" s="13">
        <v>9.6</v>
      </c>
      <c r="D18" s="13">
        <v>50</v>
      </c>
      <c r="E18" s="13">
        <v>1</v>
      </c>
      <c r="F18" s="14">
        <v>-73.047773007200007</v>
      </c>
      <c r="G18" s="13">
        <v>109769.970334</v>
      </c>
      <c r="H18" s="14">
        <v>50.324552454267305</v>
      </c>
      <c r="I18" s="14">
        <v>3.4734334888999907</v>
      </c>
      <c r="J18" s="15">
        <v>4.539177631859502E-2</v>
      </c>
      <c r="K18" s="13">
        <v>-82.7136</v>
      </c>
      <c r="L18" s="13">
        <v>-12.000899337320705</v>
      </c>
      <c r="M18" s="13">
        <v>-12.116433419076607</v>
      </c>
      <c r="N18" s="13">
        <v>-11.177637332753559</v>
      </c>
      <c r="O18" s="13">
        <v>-4.5223257908663355</v>
      </c>
      <c r="P18" s="13">
        <v>-0.84142958145012103</v>
      </c>
      <c r="Q18" s="13">
        <v>1006.8569784166652</v>
      </c>
      <c r="R18" s="13">
        <v>6.9468669777999814E-2</v>
      </c>
      <c r="S18" s="13">
        <v>6.9468669777999814E-2</v>
      </c>
      <c r="T18" s="13">
        <v>0.20998434356953308</v>
      </c>
      <c r="U18" s="13">
        <v>0.26615024701250006</v>
      </c>
      <c r="V18" s="13">
        <v>0.40029652387939985</v>
      </c>
      <c r="W18" s="13">
        <v>0.40029652387939985</v>
      </c>
      <c r="X18" s="13">
        <v>1.2099843435695321</v>
      </c>
      <c r="Y18" s="13">
        <v>1.2661502470125006</v>
      </c>
      <c r="Z18" s="13">
        <f t="shared" si="0"/>
        <v>-78.577919999999992</v>
      </c>
      <c r="AA18" s="13">
        <f t="shared" si="1"/>
        <v>-60.380927999999997</v>
      </c>
      <c r="AB18" s="13">
        <f t="shared" si="2"/>
        <v>-52.109568000000003</v>
      </c>
      <c r="AC18" s="13">
        <f t="shared" si="3"/>
        <v>-44.665344000000005</v>
      </c>
      <c r="AD18" s="13">
        <f t="shared" si="4"/>
        <v>-68.912093007200014</v>
      </c>
      <c r="AE18" s="13">
        <f t="shared" si="5"/>
        <v>-50.715101007200012</v>
      </c>
      <c r="AF18" s="13">
        <f t="shared" si="6"/>
        <v>-42.443741007200018</v>
      </c>
      <c r="AG18" s="13">
        <f t="shared" si="7"/>
        <v>-34.999517007200019</v>
      </c>
    </row>
    <row r="19" spans="1:33" x14ac:dyDescent="0.2">
      <c r="A19" s="13" t="s">
        <v>25</v>
      </c>
      <c r="B19" s="13">
        <v>60</v>
      </c>
      <c r="C19" s="13">
        <v>9.6</v>
      </c>
      <c r="D19" s="13">
        <v>60</v>
      </c>
      <c r="E19" s="13">
        <v>1</v>
      </c>
      <c r="F19" s="14">
        <v>-72.174442508300004</v>
      </c>
      <c r="G19" s="13">
        <v>130528.633114</v>
      </c>
      <c r="H19" s="14">
        <v>54.317456527779235</v>
      </c>
      <c r="I19" s="14">
        <v>4.3467639877999869</v>
      </c>
      <c r="J19" s="15">
        <v>5.6804697505932894E-2</v>
      </c>
      <c r="K19" s="13">
        <v>-82.7136</v>
      </c>
      <c r="L19" s="13">
        <v>-12.000899337320705</v>
      </c>
      <c r="M19" s="13">
        <v>-12.116433419076607</v>
      </c>
      <c r="N19" s="13">
        <v>-13.315700265482697</v>
      </c>
      <c r="O19" s="13">
        <v>-5.3355505164590964</v>
      </c>
      <c r="P19" s="13">
        <v>-1.0097154977401455</v>
      </c>
      <c r="Q19" s="13">
        <v>1097.8289053854155</v>
      </c>
      <c r="R19" s="13">
        <v>7.2446066463333111E-2</v>
      </c>
      <c r="S19" s="13">
        <v>7.2446066463333111E-2</v>
      </c>
      <c r="T19" s="13">
        <v>0.22108597949695</v>
      </c>
      <c r="U19" s="13">
        <v>0.27995188381112185</v>
      </c>
      <c r="V19" s="13">
        <v>0.40012883779136538</v>
      </c>
      <c r="W19" s="13">
        <v>0.40012883779136538</v>
      </c>
      <c r="X19" s="13">
        <v>1.2210859794969497</v>
      </c>
      <c r="Y19" s="13">
        <v>1.279951883811123</v>
      </c>
      <c r="Z19" s="13">
        <f t="shared" si="0"/>
        <v>-78.577919999999992</v>
      </c>
      <c r="AA19" s="13">
        <f t="shared" si="1"/>
        <v>-60.380927999999997</v>
      </c>
      <c r="AB19" s="13">
        <f t="shared" si="2"/>
        <v>-52.109568000000003</v>
      </c>
      <c r="AC19" s="13">
        <f t="shared" si="3"/>
        <v>-44.665344000000005</v>
      </c>
      <c r="AD19" s="13">
        <f t="shared" si="4"/>
        <v>-68.03876250830001</v>
      </c>
      <c r="AE19" s="13">
        <f t="shared" si="5"/>
        <v>-49.841770508300009</v>
      </c>
      <c r="AF19" s="13">
        <f t="shared" si="6"/>
        <v>-41.570410508300014</v>
      </c>
      <c r="AG19" s="13">
        <f t="shared" si="7"/>
        <v>-34.126186508300016</v>
      </c>
    </row>
    <row r="20" spans="1:33" x14ac:dyDescent="0.2">
      <c r="A20" s="13" t="s">
        <v>25</v>
      </c>
      <c r="B20" s="13">
        <v>70</v>
      </c>
      <c r="C20" s="13">
        <v>9.6</v>
      </c>
      <c r="D20" s="13">
        <v>70</v>
      </c>
      <c r="E20" s="13">
        <v>1</v>
      </c>
      <c r="F20" s="14">
        <v>-71.241684222900005</v>
      </c>
      <c r="G20" s="13">
        <v>174706.265702</v>
      </c>
      <c r="H20" s="14">
        <v>58.342945784307567</v>
      </c>
      <c r="I20" s="14">
        <v>5.2795222731999907</v>
      </c>
      <c r="J20" s="15">
        <v>6.8994237218006599E-2</v>
      </c>
      <c r="K20" s="13">
        <v>-82.7136</v>
      </c>
      <c r="L20" s="13">
        <v>-12.000899337320705</v>
      </c>
      <c r="M20" s="13">
        <v>-12.116433419076607</v>
      </c>
      <c r="N20" s="13">
        <v>-15.439489224623346</v>
      </c>
      <c r="O20" s="13">
        <v>-6.1362066121567453</v>
      </c>
      <c r="P20" s="13">
        <v>-1.1780014140301698</v>
      </c>
      <c r="Q20" s="13">
        <v>1194.9912267812497</v>
      </c>
      <c r="R20" s="13">
        <v>7.5421746759999866E-2</v>
      </c>
      <c r="S20" s="13">
        <v>7.5421746759999866E-2</v>
      </c>
      <c r="T20" s="13">
        <v>0.23202920452903478</v>
      </c>
      <c r="U20" s="13">
        <v>0.30159696853932949</v>
      </c>
      <c r="V20" s="13">
        <v>0.40047456462871789</v>
      </c>
      <c r="W20" s="13">
        <v>0.40047456462871789</v>
      </c>
      <c r="X20" s="13">
        <v>1.2320292045290349</v>
      </c>
      <c r="Y20" s="13">
        <v>1.3015969685393329</v>
      </c>
      <c r="Z20" s="13">
        <f t="shared" si="0"/>
        <v>-78.577919999999992</v>
      </c>
      <c r="AA20" s="13">
        <f t="shared" si="1"/>
        <v>-60.380927999999997</v>
      </c>
      <c r="AB20" s="13">
        <f t="shared" si="2"/>
        <v>-52.109568000000003</v>
      </c>
      <c r="AC20" s="13">
        <f t="shared" si="3"/>
        <v>-44.665344000000005</v>
      </c>
      <c r="AD20" s="13">
        <f t="shared" si="4"/>
        <v>-67.106004222899998</v>
      </c>
      <c r="AE20" s="13">
        <f t="shared" si="5"/>
        <v>-48.909012222900003</v>
      </c>
      <c r="AF20" s="13">
        <f t="shared" si="6"/>
        <v>-40.637652222900009</v>
      </c>
      <c r="AG20" s="13">
        <f t="shared" si="7"/>
        <v>-33.19342822290001</v>
      </c>
    </row>
    <row r="21" spans="1:33" x14ac:dyDescent="0.2">
      <c r="A21" s="13" t="s">
        <v>25</v>
      </c>
      <c r="B21" s="13">
        <v>80</v>
      </c>
      <c r="C21" s="13">
        <v>9.6</v>
      </c>
      <c r="D21" s="13">
        <v>80</v>
      </c>
      <c r="E21" s="13">
        <v>1</v>
      </c>
      <c r="F21" s="14">
        <v>-70.350441827500006</v>
      </c>
      <c r="G21" s="13">
        <v>153815.79255300001</v>
      </c>
      <c r="H21" s="14">
        <v>62.304170985647424</v>
      </c>
      <c r="I21" s="14">
        <v>6.1707646685999933</v>
      </c>
      <c r="J21" s="15">
        <v>8.0641235954826376E-2</v>
      </c>
      <c r="K21" s="13">
        <v>-82.7136</v>
      </c>
      <c r="L21" s="13">
        <v>-12.000899337320705</v>
      </c>
      <c r="M21" s="13">
        <v>-12.116433419076607</v>
      </c>
      <c r="N21" s="13">
        <v>-17.551134639794814</v>
      </c>
      <c r="O21" s="13">
        <v>-6.9262580866351087</v>
      </c>
      <c r="P21" s="13">
        <v>-1.3462873303201939</v>
      </c>
      <c r="Q21" s="13">
        <v>1287.8289763020828</v>
      </c>
      <c r="R21" s="13">
        <v>7.7134558357499911E-2</v>
      </c>
      <c r="S21" s="13">
        <v>7.7134558357499911E-2</v>
      </c>
      <c r="T21" s="13">
        <v>0.23895760228747884</v>
      </c>
      <c r="U21" s="13">
        <v>0.29030859510861368</v>
      </c>
      <c r="V21" s="13">
        <v>0.39993055906687636</v>
      </c>
      <c r="W21" s="13">
        <v>0.39993055906687636</v>
      </c>
      <c r="X21" s="13">
        <v>1.2389576022874789</v>
      </c>
      <c r="Y21" s="13">
        <v>1.2903085951086148</v>
      </c>
      <c r="Z21" s="13">
        <f t="shared" si="0"/>
        <v>-78.577919999999992</v>
      </c>
      <c r="AA21" s="13">
        <f t="shared" si="1"/>
        <v>-60.380927999999997</v>
      </c>
      <c r="AB21" s="13">
        <f t="shared" si="2"/>
        <v>-52.109568000000003</v>
      </c>
      <c r="AC21" s="13">
        <f t="shared" si="3"/>
        <v>-44.665344000000005</v>
      </c>
      <c r="AD21" s="13">
        <f t="shared" si="4"/>
        <v>-66.214761827499999</v>
      </c>
      <c r="AE21" s="13">
        <f t="shared" si="5"/>
        <v>-48.017769827500004</v>
      </c>
      <c r="AF21" s="13">
        <f t="shared" si="6"/>
        <v>-39.74640982750001</v>
      </c>
      <c r="AG21" s="13">
        <f t="shared" si="7"/>
        <v>-32.302185827500011</v>
      </c>
    </row>
    <row r="22" spans="1:33" x14ac:dyDescent="0.2">
      <c r="A22" s="13" t="s">
        <v>25</v>
      </c>
      <c r="B22" s="13">
        <v>90</v>
      </c>
      <c r="C22" s="13">
        <v>9.6</v>
      </c>
      <c r="D22" s="13">
        <v>90</v>
      </c>
      <c r="E22" s="13">
        <v>1</v>
      </c>
      <c r="F22" s="14">
        <v>-69.330791961599999</v>
      </c>
      <c r="G22" s="13">
        <v>176106.36962099999</v>
      </c>
      <c r="H22" s="14">
        <v>66.374087625475525</v>
      </c>
      <c r="I22" s="14">
        <v>7.1904145344999879</v>
      </c>
      <c r="J22" s="15">
        <v>9.3966298543220916E-2</v>
      </c>
      <c r="K22" s="13">
        <v>-82.7136</v>
      </c>
      <c r="L22" s="13">
        <v>-12.000899337320705</v>
      </c>
      <c r="M22" s="13">
        <v>-12.116433419076607</v>
      </c>
      <c r="N22" s="13">
        <v>-19.652220095495011</v>
      </c>
      <c r="O22" s="13">
        <v>-7.7071534885729971</v>
      </c>
      <c r="P22" s="13">
        <v>-1.514573246610218</v>
      </c>
      <c r="Q22" s="13">
        <v>1394.0425039999989</v>
      </c>
      <c r="R22" s="13">
        <v>7.9893494827777647E-2</v>
      </c>
      <c r="S22" s="13">
        <v>7.9893494827777647E-2</v>
      </c>
      <c r="T22" s="13">
        <v>0.24902776806599425</v>
      </c>
      <c r="U22" s="13">
        <v>0.33428219282830446</v>
      </c>
      <c r="V22" s="13">
        <v>0.40071512627975792</v>
      </c>
      <c r="W22" s="13">
        <v>0.40071512627975792</v>
      </c>
      <c r="X22" s="13">
        <v>1.2490277680659942</v>
      </c>
      <c r="Y22" s="13">
        <v>1.3342821928282986</v>
      </c>
      <c r="Z22" s="13">
        <f t="shared" si="0"/>
        <v>-78.577919999999992</v>
      </c>
      <c r="AA22" s="13">
        <f t="shared" si="1"/>
        <v>-60.380927999999997</v>
      </c>
      <c r="AB22" s="13">
        <f t="shared" si="2"/>
        <v>-52.109568000000003</v>
      </c>
      <c r="AC22" s="13">
        <f t="shared" si="3"/>
        <v>-44.665344000000005</v>
      </c>
      <c r="AD22" s="13">
        <f t="shared" si="4"/>
        <v>-65.195111961600006</v>
      </c>
      <c r="AE22" s="13">
        <f t="shared" si="5"/>
        <v>-46.998119961600011</v>
      </c>
      <c r="AF22" s="13">
        <f t="shared" si="6"/>
        <v>-38.726759961600017</v>
      </c>
      <c r="AG22" s="13">
        <f t="shared" si="7"/>
        <v>-31.282535961600018</v>
      </c>
    </row>
    <row r="23" spans="1:33" x14ac:dyDescent="0.2">
      <c r="A23" s="13" t="s">
        <v>25</v>
      </c>
      <c r="B23" s="13">
        <v>100</v>
      </c>
      <c r="C23" s="13">
        <v>9.6</v>
      </c>
      <c r="D23" s="13">
        <v>100</v>
      </c>
      <c r="E23" s="13">
        <v>1</v>
      </c>
      <c r="F23" s="14">
        <v>-68.404457403699993</v>
      </c>
      <c r="G23" s="13">
        <v>231428.86098600001</v>
      </c>
      <c r="H23" s="14">
        <v>70.333306920321192</v>
      </c>
      <c r="I23" s="14">
        <v>8.1167490923999992</v>
      </c>
      <c r="J23" s="15">
        <v>0.10607189123205579</v>
      </c>
      <c r="K23" s="13">
        <v>-82.7136</v>
      </c>
      <c r="L23" s="13">
        <v>-12.000899337320705</v>
      </c>
      <c r="M23" s="13">
        <v>-12.116433419076607</v>
      </c>
      <c r="N23" s="13">
        <v>-21.743968504166027</v>
      </c>
      <c r="O23" s="13">
        <v>-8.480003900557632</v>
      </c>
      <c r="P23" s="13">
        <v>-1.6828591629002421</v>
      </c>
      <c r="Q23" s="13">
        <v>1490.5356871145812</v>
      </c>
      <c r="R23" s="15">
        <v>8.1167490923999996E-2</v>
      </c>
      <c r="S23" s="15">
        <v>8.1167490923999996E-2</v>
      </c>
      <c r="T23" s="15">
        <v>0.25438906634139519</v>
      </c>
      <c r="U23" s="15">
        <v>0.30543018882837236</v>
      </c>
      <c r="V23" s="15">
        <v>0.40023580660023883</v>
      </c>
      <c r="W23" s="15">
        <v>0.40023580660023883</v>
      </c>
      <c r="X23" s="15">
        <v>1.2543890663413946</v>
      </c>
      <c r="Y23" s="15">
        <v>1.3054301888283677</v>
      </c>
      <c r="Z23" s="13">
        <f t="shared" si="0"/>
        <v>-78.577919999999992</v>
      </c>
      <c r="AA23" s="13">
        <f t="shared" si="1"/>
        <v>-60.380927999999997</v>
      </c>
      <c r="AB23" s="13">
        <f t="shared" si="2"/>
        <v>-52.109568000000003</v>
      </c>
      <c r="AC23" s="13">
        <f t="shared" si="3"/>
        <v>-44.665344000000005</v>
      </c>
      <c r="AD23" s="13">
        <f t="shared" si="4"/>
        <v>-64.268777403700014</v>
      </c>
      <c r="AE23" s="13">
        <f t="shared" si="5"/>
        <v>-46.071785403700019</v>
      </c>
      <c r="AF23" s="13">
        <f t="shared" si="6"/>
        <v>-37.800425403700025</v>
      </c>
      <c r="AG23" s="13">
        <f t="shared" si="7"/>
        <v>-30.356201403700027</v>
      </c>
    </row>
    <row r="24" spans="1:33" x14ac:dyDescent="0.2">
      <c r="A24" s="13" t="s">
        <v>26</v>
      </c>
      <c r="B24" s="13">
        <v>0</v>
      </c>
      <c r="C24" s="13">
        <v>9.6</v>
      </c>
      <c r="D24" s="13">
        <v>0</v>
      </c>
      <c r="E24" s="13"/>
      <c r="F24" s="14">
        <v>-78.464298897899994</v>
      </c>
      <c r="G24" s="13">
        <v>3592.4923152299998</v>
      </c>
      <c r="H24" s="14">
        <v>28.366633858497305</v>
      </c>
      <c r="I24" s="14">
        <v>0</v>
      </c>
      <c r="J24" s="15">
        <v>0</v>
      </c>
      <c r="K24" s="13">
        <v>-82.7136</v>
      </c>
      <c r="L24" s="13">
        <v>-12.000899337320705</v>
      </c>
      <c r="M24" s="13">
        <v>-12.116433419076607</v>
      </c>
      <c r="N24" s="13">
        <v>0</v>
      </c>
      <c r="O24" s="13">
        <v>0</v>
      </c>
      <c r="P24" s="13">
        <v>0</v>
      </c>
      <c r="Q24" s="13">
        <v>442.63553146874949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f t="shared" si="0"/>
        <v>-78.577919999999992</v>
      </c>
      <c r="AA24" s="13">
        <f t="shared" si="1"/>
        <v>-60.380927999999997</v>
      </c>
      <c r="AB24" s="13">
        <f t="shared" si="2"/>
        <v>-52.109568000000003</v>
      </c>
      <c r="AC24" s="13">
        <f t="shared" si="3"/>
        <v>-44.665344000000005</v>
      </c>
      <c r="AD24" s="13">
        <f t="shared" si="4"/>
        <v>-74.3286188979</v>
      </c>
      <c r="AE24" s="13">
        <f t="shared" si="5"/>
        <v>-56.131626897899999</v>
      </c>
      <c r="AF24" s="13">
        <f t="shared" si="6"/>
        <v>-47.860266897900004</v>
      </c>
      <c r="AG24" s="13">
        <f t="shared" si="7"/>
        <v>-40.416042897900013</v>
      </c>
    </row>
    <row r="25" spans="1:33" x14ac:dyDescent="0.2">
      <c r="A25" s="13" t="s">
        <v>26</v>
      </c>
      <c r="B25" s="13">
        <v>10</v>
      </c>
      <c r="C25" s="13">
        <v>9.6</v>
      </c>
      <c r="D25" s="13">
        <v>10</v>
      </c>
      <c r="E25" s="13">
        <v>1</v>
      </c>
      <c r="F25" s="14">
        <v>-78.110657878599994</v>
      </c>
      <c r="G25" s="13">
        <v>24004.768523800001</v>
      </c>
      <c r="H25" s="14">
        <v>32.323239518909055</v>
      </c>
      <c r="I25" s="14">
        <v>0.35364101929999886</v>
      </c>
      <c r="J25" s="15">
        <v>4.5070308951612086E-3</v>
      </c>
      <c r="K25" s="13">
        <v>-82.7136</v>
      </c>
      <c r="L25" s="13">
        <v>-12.000899337320705</v>
      </c>
      <c r="M25" s="13">
        <v>-12.116433419076607</v>
      </c>
      <c r="N25" s="13">
        <v>-2.3841787362442193</v>
      </c>
      <c r="O25" s="13">
        <v>-1.0504999885775008</v>
      </c>
      <c r="P25" s="13">
        <v>-0.16828591629002423</v>
      </c>
      <c r="Q25" s="13">
        <v>479.4731376458335</v>
      </c>
      <c r="R25" s="13">
        <v>3.5364101929999885E-2</v>
      </c>
      <c r="S25" s="13">
        <v>3.5364101929999885E-2</v>
      </c>
      <c r="T25" s="13">
        <v>9.8152786531615271E-2</v>
      </c>
      <c r="U25" s="13">
        <v>9.8152786531615438E-2</v>
      </c>
      <c r="V25" s="13">
        <v>0.395660566041175</v>
      </c>
      <c r="W25" s="13">
        <v>0.395660566041175</v>
      </c>
      <c r="X25" s="13">
        <v>1.0981527865316172</v>
      </c>
      <c r="Y25" s="13">
        <v>1.0981527865316172</v>
      </c>
      <c r="Z25" s="13">
        <f t="shared" si="0"/>
        <v>-78.577919999999992</v>
      </c>
      <c r="AA25" s="13">
        <f t="shared" si="1"/>
        <v>-60.380927999999997</v>
      </c>
      <c r="AB25" s="13">
        <f t="shared" si="2"/>
        <v>-52.109568000000003</v>
      </c>
      <c r="AC25" s="13">
        <f t="shared" si="3"/>
        <v>-44.665344000000005</v>
      </c>
      <c r="AD25" s="13">
        <f t="shared" si="4"/>
        <v>-73.974977878599987</v>
      </c>
      <c r="AE25" s="13">
        <f t="shared" si="5"/>
        <v>-55.777985878599992</v>
      </c>
      <c r="AF25" s="13">
        <f t="shared" si="6"/>
        <v>-47.506625878600005</v>
      </c>
      <c r="AG25" s="13">
        <f t="shared" si="7"/>
        <v>-40.062401878599999</v>
      </c>
    </row>
    <row r="26" spans="1:33" x14ac:dyDescent="0.2">
      <c r="A26" s="13" t="s">
        <v>26</v>
      </c>
      <c r="B26" s="13">
        <v>20</v>
      </c>
      <c r="C26" s="13">
        <v>9.6</v>
      </c>
      <c r="D26" s="13">
        <v>20</v>
      </c>
      <c r="E26" s="13">
        <v>1</v>
      </c>
      <c r="F26" s="14">
        <v>-77.497061194600008</v>
      </c>
      <c r="G26" s="13">
        <v>40379.230715400001</v>
      </c>
      <c r="H26" s="14">
        <v>36.278246733261156</v>
      </c>
      <c r="I26" s="14">
        <v>0.96723770329999925</v>
      </c>
      <c r="J26" s="15">
        <v>1.2327105663157671E-2</v>
      </c>
      <c r="K26" s="13">
        <v>-82.7136</v>
      </c>
      <c r="L26" s="13">
        <v>-12.000899337320705</v>
      </c>
      <c r="M26" s="13">
        <v>-12.116433419076607</v>
      </c>
      <c r="N26" s="13">
        <v>-4.6379664866462216</v>
      </c>
      <c r="O26" s="13">
        <v>-1.9698368522375778</v>
      </c>
      <c r="P26" s="13">
        <v>-0.33657183258004847</v>
      </c>
      <c r="Q26" s="13">
        <v>543.38945889583317</v>
      </c>
      <c r="R26" s="13">
        <v>4.8361885164999965E-2</v>
      </c>
      <c r="S26" s="13">
        <v>4.8361885164999965E-2</v>
      </c>
      <c r="T26" s="13">
        <v>0.13928361867236347</v>
      </c>
      <c r="U26" s="13">
        <v>0.18363403072633772</v>
      </c>
      <c r="V26" s="13">
        <v>0.39558064373819252</v>
      </c>
      <c r="W26" s="13">
        <v>0.39558064373819252</v>
      </c>
      <c r="X26" s="13">
        <v>1.1392836186723638</v>
      </c>
      <c r="Y26" s="13">
        <v>1.1836340307263407</v>
      </c>
      <c r="Z26" s="13">
        <f t="shared" si="0"/>
        <v>-78.577919999999992</v>
      </c>
      <c r="AA26" s="13">
        <f t="shared" si="1"/>
        <v>-60.380927999999997</v>
      </c>
      <c r="AB26" s="13">
        <f t="shared" si="2"/>
        <v>-52.109568000000003</v>
      </c>
      <c r="AC26" s="13">
        <f t="shared" si="3"/>
        <v>-44.665344000000005</v>
      </c>
      <c r="AD26" s="13">
        <f t="shared" si="4"/>
        <v>-73.3613811946</v>
      </c>
      <c r="AE26" s="13">
        <f t="shared" si="5"/>
        <v>-55.164389194599998</v>
      </c>
      <c r="AF26" s="13">
        <f t="shared" si="6"/>
        <v>-46.893029194600004</v>
      </c>
      <c r="AG26" s="13">
        <f t="shared" si="7"/>
        <v>-39.448805194600006</v>
      </c>
    </row>
    <row r="27" spans="1:33" x14ac:dyDescent="0.2">
      <c r="A27" s="13" t="s">
        <v>26</v>
      </c>
      <c r="B27" s="13">
        <v>30</v>
      </c>
      <c r="C27" s="13">
        <v>9.6</v>
      </c>
      <c r="D27" s="13">
        <v>30</v>
      </c>
      <c r="E27" s="13">
        <v>1</v>
      </c>
      <c r="F27" s="14">
        <v>-76.786882510299989</v>
      </c>
      <c r="G27" s="13">
        <v>51663.3547941</v>
      </c>
      <c r="H27" s="14">
        <v>40.239346929125112</v>
      </c>
      <c r="I27" s="14">
        <v>1.6774163876000048</v>
      </c>
      <c r="J27" s="15">
        <v>2.1378084188105818E-2</v>
      </c>
      <c r="K27" s="13">
        <v>-82.7136</v>
      </c>
      <c r="L27" s="13">
        <v>-12.000899337320705</v>
      </c>
      <c r="M27" s="13">
        <v>-12.116433419076607</v>
      </c>
      <c r="N27" s="13">
        <v>-6.845027777275309</v>
      </c>
      <c r="O27" s="13">
        <v>-2.8454111568824252</v>
      </c>
      <c r="P27" s="13">
        <v>-0.50485774887007273</v>
      </c>
      <c r="Q27" s="13">
        <v>617.36640517708292</v>
      </c>
      <c r="R27" s="13">
        <v>5.5913879586666826E-2</v>
      </c>
      <c r="S27" s="13">
        <v>5.5913879586666826E-2</v>
      </c>
      <c r="T27" s="13">
        <v>0.16452845265331154</v>
      </c>
      <c r="U27" s="13">
        <v>0.21845457719413361</v>
      </c>
      <c r="V27" s="13">
        <v>0.3957571023542602</v>
      </c>
      <c r="W27" s="13">
        <v>0.3957571023542602</v>
      </c>
      <c r="X27" s="13">
        <v>1.1645284526533111</v>
      </c>
      <c r="Y27" s="13">
        <v>1.2184545771941271</v>
      </c>
      <c r="Z27" s="13">
        <f t="shared" si="0"/>
        <v>-78.577919999999992</v>
      </c>
      <c r="AA27" s="13">
        <f t="shared" si="1"/>
        <v>-60.380927999999997</v>
      </c>
      <c r="AB27" s="13">
        <f t="shared" si="2"/>
        <v>-52.109568000000003</v>
      </c>
      <c r="AC27" s="13">
        <f t="shared" si="3"/>
        <v>-44.665344000000005</v>
      </c>
      <c r="AD27" s="13">
        <f t="shared" si="4"/>
        <v>-72.651202510299996</v>
      </c>
      <c r="AE27" s="13">
        <f t="shared" si="5"/>
        <v>-54.454210510300001</v>
      </c>
      <c r="AF27" s="13">
        <f t="shared" si="6"/>
        <v>-46.182850510300007</v>
      </c>
      <c r="AG27" s="13">
        <f t="shared" si="7"/>
        <v>-38.738626510300008</v>
      </c>
    </row>
    <row r="28" spans="1:33" x14ac:dyDescent="0.2">
      <c r="A28" s="13" t="s">
        <v>26</v>
      </c>
      <c r="B28" s="13">
        <v>40</v>
      </c>
      <c r="C28" s="13">
        <v>9.6</v>
      </c>
      <c r="D28" s="13">
        <v>40</v>
      </c>
      <c r="E28" s="13">
        <v>1</v>
      </c>
      <c r="F28" s="14">
        <v>-76.006617755799994</v>
      </c>
      <c r="G28" s="13">
        <v>100687.028489</v>
      </c>
      <c r="H28" s="14">
        <v>44.213464958883065</v>
      </c>
      <c r="I28" s="14">
        <v>2.4576811421000064</v>
      </c>
      <c r="J28" s="15">
        <v>3.1322285123556788E-2</v>
      </c>
      <c r="K28" s="13">
        <v>-82.7136</v>
      </c>
      <c r="L28" s="13">
        <v>-12.000899337320705</v>
      </c>
      <c r="M28" s="13">
        <v>-12.116433419076607</v>
      </c>
      <c r="N28" s="13">
        <v>-9.0222820983376462</v>
      </c>
      <c r="O28" s="13">
        <v>-3.6937241947880151</v>
      </c>
      <c r="P28" s="13">
        <v>-0.67314366516009694</v>
      </c>
      <c r="Q28" s="13">
        <v>698.64398377083251</v>
      </c>
      <c r="R28" s="13">
        <v>6.1442028552500159E-2</v>
      </c>
      <c r="S28" s="13">
        <v>6.1442028552500159E-2</v>
      </c>
      <c r="T28" s="13">
        <v>0.18355766794434117</v>
      </c>
      <c r="U28" s="13">
        <v>0.24430200364698276</v>
      </c>
      <c r="V28" s="13">
        <v>0.39617077750964402</v>
      </c>
      <c r="W28" s="13">
        <v>0.39617077750964402</v>
      </c>
      <c r="X28" s="13">
        <v>1.1835576679443409</v>
      </c>
      <c r="Y28" s="13">
        <v>1.244302003646985</v>
      </c>
      <c r="Z28" s="13">
        <f t="shared" si="0"/>
        <v>-78.577919999999992</v>
      </c>
      <c r="AA28" s="13">
        <f t="shared" si="1"/>
        <v>-60.380927999999997</v>
      </c>
      <c r="AB28" s="13">
        <f t="shared" si="2"/>
        <v>-52.109568000000003</v>
      </c>
      <c r="AC28" s="13">
        <f t="shared" si="3"/>
        <v>-44.665344000000005</v>
      </c>
      <c r="AD28" s="13">
        <f t="shared" si="4"/>
        <v>-71.8709377558</v>
      </c>
      <c r="AE28" s="13">
        <f t="shared" si="5"/>
        <v>-53.673945755800005</v>
      </c>
      <c r="AF28" s="13">
        <f t="shared" si="6"/>
        <v>-45.402585755800011</v>
      </c>
      <c r="AG28" s="13">
        <f t="shared" si="7"/>
        <v>-37.958361755800013</v>
      </c>
    </row>
    <row r="29" spans="1:33" x14ac:dyDescent="0.2">
      <c r="A29" s="13" t="s">
        <v>26</v>
      </c>
      <c r="B29" s="13">
        <v>50</v>
      </c>
      <c r="C29" s="13">
        <v>9.6</v>
      </c>
      <c r="D29" s="13">
        <v>50</v>
      </c>
      <c r="E29" s="13">
        <v>1</v>
      </c>
      <c r="F29" s="14">
        <v>-75.244003622299999</v>
      </c>
      <c r="G29" s="13">
        <v>88398.021359699997</v>
      </c>
      <c r="H29" s="14">
        <v>48.128321839167313</v>
      </c>
      <c r="I29" s="14">
        <v>3.2202952756000012</v>
      </c>
      <c r="J29" s="15">
        <v>4.1041535078142254E-2</v>
      </c>
      <c r="K29" s="13">
        <v>-82.7136</v>
      </c>
      <c r="L29" s="13">
        <v>-12.000899337320705</v>
      </c>
      <c r="M29" s="13">
        <v>-12.116433419076607</v>
      </c>
      <c r="N29" s="13">
        <v>-11.177637332753559</v>
      </c>
      <c r="O29" s="13">
        <v>-4.5223257908663355</v>
      </c>
      <c r="P29" s="13">
        <v>-0.84142958145012103</v>
      </c>
      <c r="Q29" s="13">
        <v>778.08295601041596</v>
      </c>
      <c r="R29" s="13">
        <v>6.4405905512000025E-2</v>
      </c>
      <c r="S29" s="13">
        <v>6.4405905512000025E-2</v>
      </c>
      <c r="T29" s="13">
        <v>0.19468102432590004</v>
      </c>
      <c r="U29" s="13">
        <v>0.24192747664435757</v>
      </c>
      <c r="V29" s="13">
        <v>0.39523375961340013</v>
      </c>
      <c r="W29" s="13">
        <v>0.39523375961340013</v>
      </c>
      <c r="X29" s="13">
        <v>1.1946810243258994</v>
      </c>
      <c r="Y29" s="13">
        <v>1.241927476644356</v>
      </c>
      <c r="Z29" s="13">
        <f t="shared" si="0"/>
        <v>-78.577919999999992</v>
      </c>
      <c r="AA29" s="13">
        <f t="shared" si="1"/>
        <v>-60.380927999999997</v>
      </c>
      <c r="AB29" s="13">
        <f t="shared" si="2"/>
        <v>-52.109568000000003</v>
      </c>
      <c r="AC29" s="13">
        <f t="shared" si="3"/>
        <v>-44.665344000000005</v>
      </c>
      <c r="AD29" s="13">
        <f t="shared" si="4"/>
        <v>-71.108323622299991</v>
      </c>
      <c r="AE29" s="13">
        <f t="shared" si="5"/>
        <v>-52.911331622300004</v>
      </c>
      <c r="AF29" s="13">
        <f t="shared" si="6"/>
        <v>-44.63997162230001</v>
      </c>
      <c r="AG29" s="13">
        <f t="shared" si="7"/>
        <v>-37.195747622300011</v>
      </c>
    </row>
    <row r="30" spans="1:33" x14ac:dyDescent="0.2">
      <c r="A30" s="13" t="s">
        <v>26</v>
      </c>
      <c r="B30" s="13">
        <v>60</v>
      </c>
      <c r="C30" s="13">
        <v>9.6</v>
      </c>
      <c r="D30" s="13">
        <v>60</v>
      </c>
      <c r="E30" s="13">
        <v>1</v>
      </c>
      <c r="F30" s="14">
        <v>-74.357160063400002</v>
      </c>
      <c r="G30" s="13">
        <v>95163.998403599995</v>
      </c>
      <c r="H30" s="14">
        <v>52.134738972679244</v>
      </c>
      <c r="I30" s="14">
        <v>4.1071388344999997</v>
      </c>
      <c r="J30" s="15">
        <v>5.2344045536484397E-2</v>
      </c>
      <c r="K30" s="13">
        <v>-82.7136</v>
      </c>
      <c r="L30" s="13">
        <v>-12.000899337320705</v>
      </c>
      <c r="M30" s="13">
        <v>-12.116433419076607</v>
      </c>
      <c r="N30" s="13">
        <v>-13.315700265482697</v>
      </c>
      <c r="O30" s="13">
        <v>-5.3355505164590964</v>
      </c>
      <c r="P30" s="13">
        <v>-1.0097154977401455</v>
      </c>
      <c r="Q30" s="13">
        <v>870.46249339583312</v>
      </c>
      <c r="R30" s="13">
        <v>6.8452313908333326E-2</v>
      </c>
      <c r="S30" s="13">
        <v>6.8452313908333326E-2</v>
      </c>
      <c r="T30" s="13">
        <v>0.20889811701393354</v>
      </c>
      <c r="U30" s="13">
        <v>0.28428358481986471</v>
      </c>
      <c r="V30" s="13">
        <v>0.39613508523636565</v>
      </c>
      <c r="W30" s="13">
        <v>0.39613508523636565</v>
      </c>
      <c r="X30" s="13">
        <v>1.2088981170139335</v>
      </c>
      <c r="Y30" s="13">
        <v>1.2842835848198682</v>
      </c>
      <c r="Z30" s="13">
        <f t="shared" si="0"/>
        <v>-78.577919999999992</v>
      </c>
      <c r="AA30" s="13">
        <f t="shared" si="1"/>
        <v>-60.380927999999997</v>
      </c>
      <c r="AB30" s="13">
        <f t="shared" si="2"/>
        <v>-52.109568000000003</v>
      </c>
      <c r="AC30" s="13">
        <f t="shared" si="3"/>
        <v>-44.665344000000005</v>
      </c>
      <c r="AD30" s="13">
        <f t="shared" si="4"/>
        <v>-70.221480063399994</v>
      </c>
      <c r="AE30" s="13">
        <f t="shared" si="5"/>
        <v>-52.0244880634</v>
      </c>
      <c r="AF30" s="13">
        <f t="shared" si="6"/>
        <v>-43.753128063400005</v>
      </c>
      <c r="AG30" s="13">
        <f t="shared" si="7"/>
        <v>-36.308904063400007</v>
      </c>
    </row>
    <row r="31" spans="1:33" x14ac:dyDescent="0.2">
      <c r="A31" s="13" t="s">
        <v>26</v>
      </c>
      <c r="B31" s="13">
        <v>70</v>
      </c>
      <c r="C31" s="13">
        <v>9.6</v>
      </c>
      <c r="D31" s="13">
        <v>70</v>
      </c>
      <c r="E31" s="13">
        <v>1</v>
      </c>
      <c r="F31" s="14">
        <v>-73.440867819199994</v>
      </c>
      <c r="G31" s="13">
        <v>140710.258493</v>
      </c>
      <c r="H31" s="14">
        <v>56.143762188007578</v>
      </c>
      <c r="I31" s="14">
        <v>5.023431078700006</v>
      </c>
      <c r="J31" s="15">
        <v>6.4021869171820914E-2</v>
      </c>
      <c r="K31" s="13">
        <v>-82.7136</v>
      </c>
      <c r="L31" s="13">
        <v>-12.000899337320705</v>
      </c>
      <c r="M31" s="13">
        <v>-12.116433419076607</v>
      </c>
      <c r="N31" s="13">
        <v>-15.439489224623346</v>
      </c>
      <c r="O31" s="13">
        <v>-6.1362066121567453</v>
      </c>
      <c r="P31" s="13">
        <v>-1.1780014140301698</v>
      </c>
      <c r="Q31" s="13">
        <v>965.90960216666724</v>
      </c>
      <c r="R31" s="13">
        <v>7.1763301124285805E-2</v>
      </c>
      <c r="S31" s="13">
        <v>7.1763301124285805E-2</v>
      </c>
      <c r="T31" s="13">
        <v>0.22077427783834652</v>
      </c>
      <c r="U31" s="13">
        <v>0.29627285811598314</v>
      </c>
      <c r="V31" s="13">
        <v>0.3968161189930039</v>
      </c>
      <c r="W31" s="13">
        <v>0.3968161189930039</v>
      </c>
      <c r="X31" s="13">
        <v>1.2207742778383468</v>
      </c>
      <c r="Y31" s="13">
        <v>1.2962728581159844</v>
      </c>
      <c r="Z31" s="13">
        <f t="shared" si="0"/>
        <v>-78.577919999999992</v>
      </c>
      <c r="AA31" s="13">
        <f t="shared" si="1"/>
        <v>-60.380927999999997</v>
      </c>
      <c r="AB31" s="13">
        <f t="shared" si="2"/>
        <v>-52.109568000000003</v>
      </c>
      <c r="AC31" s="13">
        <f t="shared" si="3"/>
        <v>-44.665344000000005</v>
      </c>
      <c r="AD31" s="13">
        <f t="shared" si="4"/>
        <v>-69.305187819199986</v>
      </c>
      <c r="AE31" s="13">
        <f t="shared" si="5"/>
        <v>-51.108195819199992</v>
      </c>
      <c r="AF31" s="13">
        <f t="shared" si="6"/>
        <v>-42.836835819199997</v>
      </c>
      <c r="AG31" s="13">
        <f t="shared" si="7"/>
        <v>-35.392611819199999</v>
      </c>
    </row>
    <row r="32" spans="1:33" x14ac:dyDescent="0.2">
      <c r="A32" s="13" t="s">
        <v>26</v>
      </c>
      <c r="B32" s="13">
        <v>80</v>
      </c>
      <c r="C32" s="13">
        <v>9.6</v>
      </c>
      <c r="D32" s="13">
        <v>80</v>
      </c>
      <c r="E32" s="13">
        <v>1</v>
      </c>
      <c r="F32" s="14">
        <v>-72.6306569865</v>
      </c>
      <c r="G32" s="13">
        <v>204104.520881</v>
      </c>
      <c r="H32" s="14">
        <v>60.02395582664743</v>
      </c>
      <c r="I32" s="14">
        <v>5.8336419114000053</v>
      </c>
      <c r="J32" s="15">
        <v>7.4347722382518286E-2</v>
      </c>
      <c r="K32" s="13">
        <v>-82.7136</v>
      </c>
      <c r="L32" s="13">
        <v>-12.000899337320705</v>
      </c>
      <c r="M32" s="13">
        <v>-12.116433419076607</v>
      </c>
      <c r="N32" s="13">
        <v>-17.551134639794814</v>
      </c>
      <c r="O32" s="13">
        <v>-6.9262580866351087</v>
      </c>
      <c r="P32" s="13">
        <v>-1.3462873303201939</v>
      </c>
      <c r="Q32" s="13">
        <v>1050.3065639062502</v>
      </c>
      <c r="R32" s="13">
        <v>7.2920523892500061E-2</v>
      </c>
      <c r="S32" s="13">
        <v>7.2920523892500061E-2</v>
      </c>
      <c r="T32" s="13">
        <v>0.22590281085344902</v>
      </c>
      <c r="U32" s="13">
        <v>0.26391380144943621</v>
      </c>
      <c r="V32" s="13">
        <v>0.39571652460187656</v>
      </c>
      <c r="W32" s="13">
        <v>0.39571652460187656</v>
      </c>
      <c r="X32" s="13">
        <v>1.2259028108534491</v>
      </c>
      <c r="Y32" s="13">
        <v>1.2639138014494373</v>
      </c>
      <c r="Z32" s="13">
        <f t="shared" si="0"/>
        <v>-78.577919999999992</v>
      </c>
      <c r="AA32" s="13">
        <f t="shared" si="1"/>
        <v>-60.380927999999997</v>
      </c>
      <c r="AB32" s="13">
        <f t="shared" si="2"/>
        <v>-52.109568000000003</v>
      </c>
      <c r="AC32" s="13">
        <f t="shared" si="3"/>
        <v>-44.665344000000005</v>
      </c>
      <c r="AD32" s="13">
        <f t="shared" si="4"/>
        <v>-68.494976986499992</v>
      </c>
      <c r="AE32" s="13">
        <f t="shared" si="5"/>
        <v>-50.297984986499998</v>
      </c>
      <c r="AF32" s="13">
        <f t="shared" si="6"/>
        <v>-42.026624986500003</v>
      </c>
      <c r="AG32" s="13">
        <f t="shared" si="7"/>
        <v>-34.582400986500005</v>
      </c>
    </row>
    <row r="33" spans="1:33" x14ac:dyDescent="0.2">
      <c r="A33" s="13" t="s">
        <v>26</v>
      </c>
      <c r="B33" s="13">
        <v>90</v>
      </c>
      <c r="C33" s="13">
        <v>9.6</v>
      </c>
      <c r="D33" s="13">
        <v>90</v>
      </c>
      <c r="E33" s="13">
        <v>1</v>
      </c>
      <c r="F33" s="14">
        <v>-71.739230451899999</v>
      </c>
      <c r="G33" s="13">
        <v>170252.93554400001</v>
      </c>
      <c r="H33" s="14">
        <v>63.965649135175525</v>
      </c>
      <c r="I33" s="14">
        <v>6.7250684459999945</v>
      </c>
      <c r="J33" s="15">
        <v>8.5708641260541271E-2</v>
      </c>
      <c r="K33" s="13">
        <v>-82.7136</v>
      </c>
      <c r="L33" s="13">
        <v>-12.000899337320705</v>
      </c>
      <c r="M33" s="13">
        <v>-12.116433419076607</v>
      </c>
      <c r="N33" s="13">
        <v>-19.652220095495011</v>
      </c>
      <c r="O33" s="13">
        <v>-7.7071534885729971</v>
      </c>
      <c r="P33" s="13">
        <v>-1.514573246610218</v>
      </c>
      <c r="Q33" s="13">
        <v>1143.1634945937485</v>
      </c>
      <c r="R33" s="13">
        <v>7.4722982733333276E-2</v>
      </c>
      <c r="S33" s="13">
        <v>7.4722982733333276E-2</v>
      </c>
      <c r="T33" s="13">
        <v>0.23291129839079319</v>
      </c>
      <c r="U33" s="13">
        <v>0.29224543315994228</v>
      </c>
      <c r="V33" s="13">
        <v>0.3955446141853135</v>
      </c>
      <c r="W33" s="13">
        <v>0.3955446141853135</v>
      </c>
      <c r="X33" s="13">
        <v>1.2329112983907931</v>
      </c>
      <c r="Y33" s="13">
        <v>1.2922454331599365</v>
      </c>
      <c r="Z33" s="13">
        <f t="shared" si="0"/>
        <v>-78.577919999999992</v>
      </c>
      <c r="AA33" s="13">
        <f t="shared" si="1"/>
        <v>-60.380927999999997</v>
      </c>
      <c r="AB33" s="13">
        <f t="shared" si="2"/>
        <v>-52.109568000000003</v>
      </c>
      <c r="AC33" s="13">
        <f t="shared" si="3"/>
        <v>-44.665344000000005</v>
      </c>
      <c r="AD33" s="13">
        <f t="shared" si="4"/>
        <v>-67.603550451900006</v>
      </c>
      <c r="AE33" s="13">
        <f t="shared" si="5"/>
        <v>-49.406558451900011</v>
      </c>
      <c r="AF33" s="13">
        <f t="shared" si="6"/>
        <v>-41.135198451900017</v>
      </c>
      <c r="AG33" s="13">
        <f t="shared" si="7"/>
        <v>-33.690974451900018</v>
      </c>
    </row>
    <row r="34" spans="1:33" x14ac:dyDescent="0.2">
      <c r="A34" s="13" t="s">
        <v>26</v>
      </c>
      <c r="B34" s="13">
        <v>100</v>
      </c>
      <c r="C34" s="13">
        <v>9.6</v>
      </c>
      <c r="D34" s="13">
        <v>100</v>
      </c>
      <c r="E34" s="13">
        <v>1</v>
      </c>
      <c r="F34" s="14">
        <v>-70.771594568299989</v>
      </c>
      <c r="G34" s="13">
        <v>210183.959157</v>
      </c>
      <c r="H34" s="14">
        <v>67.966169755721197</v>
      </c>
      <c r="I34" s="14">
        <v>7.6927043296000059</v>
      </c>
      <c r="J34" s="15">
        <v>9.804082159212274E-2</v>
      </c>
      <c r="K34" s="13">
        <v>-82.7136</v>
      </c>
      <c r="L34" s="13">
        <v>-12.000899337320705</v>
      </c>
      <c r="M34" s="13">
        <v>-12.116433419076607</v>
      </c>
      <c r="N34" s="13">
        <v>-21.743968504166027</v>
      </c>
      <c r="O34" s="13">
        <v>-8.480003900557632</v>
      </c>
      <c r="P34" s="13">
        <v>-1.6828591629002421</v>
      </c>
      <c r="Q34" s="13">
        <v>1243.9588991354149</v>
      </c>
      <c r="R34" s="15">
        <v>7.6927043296000058E-2</v>
      </c>
      <c r="S34" s="15">
        <v>7.6927043296000058E-2</v>
      </c>
      <c r="T34" s="15">
        <v>0.24109897321819473</v>
      </c>
      <c r="U34" s="15">
        <v>0.31904802441469859</v>
      </c>
      <c r="V34" s="15">
        <v>0.39599535897223886</v>
      </c>
      <c r="W34" s="15">
        <v>0.39599535897223886</v>
      </c>
      <c r="X34" s="15">
        <v>1.2410989732181941</v>
      </c>
      <c r="Y34" s="15">
        <v>1.3190480244146938</v>
      </c>
      <c r="Z34" s="13">
        <f t="shared" si="0"/>
        <v>-78.577919999999992</v>
      </c>
      <c r="AA34" s="13">
        <f t="shared" si="1"/>
        <v>-60.380927999999997</v>
      </c>
      <c r="AB34" s="13">
        <f t="shared" si="2"/>
        <v>-52.109568000000003</v>
      </c>
      <c r="AC34" s="13">
        <f t="shared" si="3"/>
        <v>-44.665344000000005</v>
      </c>
      <c r="AD34" s="13">
        <f t="shared" si="4"/>
        <v>-66.635914568300009</v>
      </c>
      <c r="AE34" s="13">
        <f t="shared" si="5"/>
        <v>-48.438922568300015</v>
      </c>
      <c r="AF34" s="13">
        <f t="shared" si="6"/>
        <v>-40.167562568300021</v>
      </c>
      <c r="AG34" s="13">
        <f t="shared" si="7"/>
        <v>-32.723338568300022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79EC-EFE5-AE41-8D62-AC80F84E1A8A}">
  <dimension ref="A1:AF20"/>
  <sheetViews>
    <sheetView topLeftCell="D1" workbookViewId="0">
      <selection activeCell="Q12" sqref="Q12:X16"/>
    </sheetView>
  </sheetViews>
  <sheetFormatPr baseColWidth="10" defaultRowHeight="16" x14ac:dyDescent="0.2"/>
  <cols>
    <col min="1" max="16" width="10.83203125" style="13"/>
    <col min="17" max="19" width="11" style="13" bestFit="1" customWidth="1"/>
    <col min="20" max="20" width="11.33203125" style="13" bestFit="1" customWidth="1"/>
    <col min="21" max="24" width="11" style="13" bestFit="1" customWidth="1"/>
    <col min="25" max="16384" width="10.83203125" style="13"/>
  </cols>
  <sheetData>
    <row r="1" spans="1:32" ht="51" x14ac:dyDescent="0.2">
      <c r="A1" s="12" t="s">
        <v>0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1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18</v>
      </c>
      <c r="R1" s="12" t="s">
        <v>20</v>
      </c>
      <c r="S1" s="12" t="s">
        <v>16</v>
      </c>
      <c r="T1" s="12" t="s">
        <v>22</v>
      </c>
      <c r="U1" s="12" t="s">
        <v>19</v>
      </c>
      <c r="V1" s="12" t="s">
        <v>21</v>
      </c>
      <c r="W1" s="12" t="s">
        <v>17</v>
      </c>
      <c r="X1" s="12" t="s">
        <v>23</v>
      </c>
      <c r="Y1" s="12" t="s">
        <v>27</v>
      </c>
      <c r="Z1" s="12" t="s">
        <v>28</v>
      </c>
      <c r="AA1" s="12" t="s">
        <v>31</v>
      </c>
      <c r="AB1" s="12" t="s">
        <v>32</v>
      </c>
      <c r="AC1" s="12" t="s">
        <v>29</v>
      </c>
      <c r="AD1" s="12" t="s">
        <v>30</v>
      </c>
      <c r="AE1" s="12" t="s">
        <v>33</v>
      </c>
      <c r="AF1" s="12" t="s">
        <v>34</v>
      </c>
    </row>
    <row r="2" spans="1:32" x14ac:dyDescent="0.2">
      <c r="A2" s="13" t="s">
        <v>24</v>
      </c>
      <c r="B2" s="13">
        <v>0</v>
      </c>
      <c r="C2" s="13">
        <v>9.6</v>
      </c>
      <c r="D2" s="13">
        <v>0</v>
      </c>
      <c r="F2" s="14">
        <v>-69.961040096700003</v>
      </c>
      <c r="G2" s="14">
        <v>38.700538321322497</v>
      </c>
      <c r="H2" s="14">
        <v>0</v>
      </c>
      <c r="I2" s="15">
        <v>0</v>
      </c>
      <c r="J2" s="13">
        <v>-82.7136</v>
      </c>
      <c r="K2" s="13">
        <v>-13.831544998945899</v>
      </c>
      <c r="L2" s="13">
        <v>-12.116433419076607</v>
      </c>
      <c r="M2" s="13">
        <v>0</v>
      </c>
      <c r="N2" s="13">
        <v>0</v>
      </c>
      <c r="O2" s="13">
        <v>0</v>
      </c>
      <c r="P2" s="13">
        <v>1328.3916565937488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f t="shared" ref="Y2" si="0">0.95*J2</f>
        <v>-78.577919999999992</v>
      </c>
      <c r="Z2" s="13">
        <f>0.73*J2</f>
        <v>-60.380927999999997</v>
      </c>
      <c r="AA2" s="13">
        <f>0.63*J2</f>
        <v>-52.109568000000003</v>
      </c>
      <c r="AB2" s="13">
        <f>0.54*J2</f>
        <v>-44.665344000000005</v>
      </c>
      <c r="AC2" s="13">
        <f>SUM(K2:O2)+G2+Y2</f>
        <v>-65.825360096699995</v>
      </c>
      <c r="AD2" s="13">
        <f>Z2+G2+SUM(K2:O2)</f>
        <v>-47.628368096700008</v>
      </c>
      <c r="AE2" s="13">
        <f>SUM(K2:O2)+G2+AA2</f>
        <v>-39.357008096700014</v>
      </c>
      <c r="AF2" s="13">
        <f>SUM(K2:O2)+G2+AB2</f>
        <v>-31.912784096700015</v>
      </c>
    </row>
    <row r="3" spans="1:32" x14ac:dyDescent="0.2">
      <c r="A3" s="13" t="s">
        <v>24</v>
      </c>
      <c r="B3" s="13">
        <v>10</v>
      </c>
      <c r="C3" s="13">
        <v>9.6</v>
      </c>
      <c r="D3" s="13">
        <v>30</v>
      </c>
      <c r="E3" s="13">
        <v>3</v>
      </c>
      <c r="F3" s="14">
        <v>-59.926785964899999</v>
      </c>
      <c r="G3" s="14">
        <v>57.028136047908681</v>
      </c>
      <c r="H3" s="14">
        <v>9.6265754167999926</v>
      </c>
      <c r="I3" s="15">
        <v>0.1384056101037385</v>
      </c>
      <c r="J3" s="13">
        <v>-82.7136</v>
      </c>
      <c r="K3" s="13">
        <v>-13.831544998945899</v>
      </c>
      <c r="L3" s="13">
        <v>-12.116433419076607</v>
      </c>
      <c r="M3" s="13">
        <v>-6.845027777275309</v>
      </c>
      <c r="N3" s="13">
        <v>-1.0504999885775008</v>
      </c>
      <c r="O3" s="13">
        <v>-0.39781582893337736</v>
      </c>
      <c r="P3" s="13">
        <v>2373.6264619895819</v>
      </c>
      <c r="Q3" s="13">
        <v>0.96265754167999928</v>
      </c>
      <c r="R3" s="13">
        <v>0.32088584722666641</v>
      </c>
      <c r="S3" s="13">
        <v>1.1607592651595884</v>
      </c>
      <c r="T3" s="13">
        <v>1.1607592651595895</v>
      </c>
      <c r="U3" s="13">
        <v>1.9750564673211373</v>
      </c>
      <c r="V3" s="13">
        <v>0.65835215577371242</v>
      </c>
      <c r="W3" s="13">
        <v>2.3814960091160393</v>
      </c>
      <c r="X3" s="13">
        <v>2.3814960091160393</v>
      </c>
      <c r="Y3" s="13">
        <f t="shared" ref="Y3:Y16" si="1">0.95*J3</f>
        <v>-78.577919999999992</v>
      </c>
      <c r="Z3" s="13">
        <f t="shared" ref="Z3:Z16" si="2">0.73*J3</f>
        <v>-60.380927999999997</v>
      </c>
      <c r="AA3" s="13">
        <f t="shared" ref="AA3:AA16" si="3">0.63*J3</f>
        <v>-52.109568000000003</v>
      </c>
      <c r="AB3" s="13">
        <f t="shared" ref="AB3:AB16" si="4">0.54*J3</f>
        <v>-44.665344000000005</v>
      </c>
      <c r="AC3" s="13">
        <f t="shared" ref="AC3:AC16" si="5">SUM(K3:O3)+G3+Y3</f>
        <v>-55.791105964900005</v>
      </c>
      <c r="AD3" s="13">
        <f t="shared" ref="AD3:AD16" si="6">Z3+G3+SUM(K3:O3)</f>
        <v>-37.594113964900011</v>
      </c>
      <c r="AE3" s="13">
        <f t="shared" ref="AE3:AE16" si="7">SUM(K3:O3)+G3+AA3</f>
        <v>-29.322753964900016</v>
      </c>
      <c r="AF3" s="13">
        <f t="shared" ref="AF3:AF16" si="8">SUM(K3:O3)+G3+AB3</f>
        <v>-21.878529964900018</v>
      </c>
    </row>
    <row r="4" spans="1:32" x14ac:dyDescent="0.2">
      <c r="A4" s="13" t="s">
        <v>24</v>
      </c>
      <c r="B4" s="13">
        <v>20</v>
      </c>
      <c r="C4" s="13">
        <v>9.6</v>
      </c>
      <c r="D4" s="13">
        <v>40</v>
      </c>
      <c r="E4" s="13">
        <v>2</v>
      </c>
      <c r="F4" s="14">
        <v>-47.769716350000003</v>
      </c>
      <c r="G4" s="14">
        <v>72.474576124756751</v>
      </c>
      <c r="H4" s="14">
        <v>21.783645031699994</v>
      </c>
      <c r="I4" s="15">
        <v>0.31319327490376953</v>
      </c>
      <c r="J4" s="13">
        <v>-82.7136</v>
      </c>
      <c r="K4" s="13">
        <v>-13.831544998945899</v>
      </c>
      <c r="L4" s="13">
        <v>-12.116433419076607</v>
      </c>
      <c r="M4" s="13">
        <v>-9.0222820983376462</v>
      </c>
      <c r="N4" s="13">
        <v>-1.9698368522375778</v>
      </c>
      <c r="O4" s="13">
        <v>-0.59059510615903499</v>
      </c>
      <c r="P4" s="13">
        <v>3639.9878802083317</v>
      </c>
      <c r="Q4" s="13">
        <v>1.0891822515849996</v>
      </c>
      <c r="R4" s="13">
        <v>0.5445911257924998</v>
      </c>
      <c r="S4" s="13">
        <v>1.880702996292553</v>
      </c>
      <c r="T4" s="13">
        <v>3.6958651375802112</v>
      </c>
      <c r="U4" s="13">
        <v>1.7598502375029721</v>
      </c>
      <c r="V4" s="13">
        <v>0.87992511875148605</v>
      </c>
      <c r="W4" s="13">
        <v>3.0387527981488667</v>
      </c>
      <c r="X4" s="13">
        <v>4.6958651375802116</v>
      </c>
      <c r="Y4" s="13">
        <f t="shared" si="1"/>
        <v>-78.577919999999992</v>
      </c>
      <c r="Z4" s="13">
        <f t="shared" si="2"/>
        <v>-60.380927999999997</v>
      </c>
      <c r="AA4" s="13">
        <f t="shared" si="3"/>
        <v>-52.109568000000003</v>
      </c>
      <c r="AB4" s="13">
        <f t="shared" si="4"/>
        <v>-44.665344000000005</v>
      </c>
      <c r="AC4" s="13">
        <f t="shared" si="5"/>
        <v>-43.634036350000009</v>
      </c>
      <c r="AD4" s="13">
        <f t="shared" si="6"/>
        <v>-25.437044350000015</v>
      </c>
      <c r="AE4" s="13">
        <f t="shared" si="7"/>
        <v>-17.165684350000021</v>
      </c>
      <c r="AF4" s="13">
        <f t="shared" si="8"/>
        <v>-9.7214603500000223</v>
      </c>
    </row>
    <row r="5" spans="1:32" x14ac:dyDescent="0.2">
      <c r="A5" s="13" t="s">
        <v>24</v>
      </c>
      <c r="B5" s="13">
        <v>30</v>
      </c>
      <c r="C5" s="13">
        <v>9.6</v>
      </c>
      <c r="D5" s="13">
        <v>90</v>
      </c>
      <c r="E5" s="13">
        <v>3</v>
      </c>
      <c r="F5" s="14">
        <v>-24.275050649799997</v>
      </c>
      <c r="G5" s="14">
        <v>108.07760650740006</v>
      </c>
      <c r="H5" s="14">
        <v>45.278310731899992</v>
      </c>
      <c r="I5" s="15">
        <v>0.65098666451817311</v>
      </c>
      <c r="J5" s="13">
        <v>-82.7136</v>
      </c>
      <c r="K5" s="13">
        <v>-13.831544998945899</v>
      </c>
      <c r="L5" s="13">
        <v>-12.116433419076607</v>
      </c>
      <c r="M5" s="13">
        <v>-19.652220095495011</v>
      </c>
      <c r="N5" s="13">
        <v>-2.8454111568824252</v>
      </c>
      <c r="O5" s="13">
        <v>-1.1934474868001321</v>
      </c>
      <c r="P5" s="13">
        <v>6087.3488906458315</v>
      </c>
      <c r="Q5" s="13">
        <v>1.5092770243966664</v>
      </c>
      <c r="R5" s="13">
        <v>0.50309234146555548</v>
      </c>
      <c r="S5" s="13">
        <v>1.9111966673355383</v>
      </c>
      <c r="T5" s="13">
        <v>1.9403665413436404</v>
      </c>
      <c r="U5" s="13">
        <v>2.3600011710900919</v>
      </c>
      <c r="V5" s="13">
        <v>0.7866670570300307</v>
      </c>
      <c r="W5" s="13">
        <v>2.9884681872092997</v>
      </c>
      <c r="X5" s="13">
        <v>2.9403665413436402</v>
      </c>
      <c r="Y5" s="13">
        <f t="shared" si="1"/>
        <v>-78.577919999999992</v>
      </c>
      <c r="Z5" s="13">
        <f t="shared" si="2"/>
        <v>-60.380927999999997</v>
      </c>
      <c r="AA5" s="13">
        <f t="shared" si="3"/>
        <v>-52.109568000000003</v>
      </c>
      <c r="AB5" s="13">
        <f t="shared" si="4"/>
        <v>-44.665344000000005</v>
      </c>
      <c r="AC5" s="13">
        <f t="shared" si="5"/>
        <v>-20.139370649800007</v>
      </c>
      <c r="AD5" s="13">
        <f t="shared" si="6"/>
        <v>-1.9423786498000126</v>
      </c>
      <c r="AE5" s="13">
        <f t="shared" si="7"/>
        <v>6.3289813501999816</v>
      </c>
      <c r="AF5" s="13">
        <f t="shared" si="8"/>
        <v>13.77320535019998</v>
      </c>
    </row>
    <row r="6" spans="1:32" x14ac:dyDescent="0.2">
      <c r="A6" s="13" t="s">
        <v>24</v>
      </c>
      <c r="B6" s="13">
        <v>40</v>
      </c>
      <c r="C6" s="13">
        <v>9.6</v>
      </c>
      <c r="D6" s="13">
        <v>120</v>
      </c>
      <c r="E6" s="13">
        <v>3</v>
      </c>
      <c r="F6" s="14">
        <v>-23.558778006800001</v>
      </c>
      <c r="G6" s="14">
        <v>116.29095140470571</v>
      </c>
      <c r="H6" s="14">
        <v>45.994583374899996</v>
      </c>
      <c r="I6" s="15">
        <v>0.66128483888057654</v>
      </c>
      <c r="J6" s="13">
        <v>-82.7136</v>
      </c>
      <c r="K6" s="13">
        <v>-13.831544998945899</v>
      </c>
      <c r="L6" s="13">
        <v>-12.116433419076607</v>
      </c>
      <c r="M6" s="13">
        <v>-25.903163482961663</v>
      </c>
      <c r="N6" s="13">
        <v>-3.6937241947880151</v>
      </c>
      <c r="O6" s="13">
        <v>-1.5912633157335094</v>
      </c>
      <c r="P6" s="13">
        <v>6161.960624291668</v>
      </c>
      <c r="Q6" s="13">
        <v>1.1498645843724999</v>
      </c>
      <c r="R6" s="13">
        <v>0.38328819479083331</v>
      </c>
      <c r="S6" s="13">
        <v>1.4747454372819548</v>
      </c>
      <c r="T6" s="13">
        <v>9.5540314766025633E-2</v>
      </c>
      <c r="U6" s="13">
        <v>1.9753345007502099</v>
      </c>
      <c r="V6" s="13">
        <v>0.65844483358340322</v>
      </c>
      <c r="W6" s="13">
        <v>2.5334422693579484</v>
      </c>
      <c r="X6" s="13">
        <v>1.0955403147660294</v>
      </c>
      <c r="Y6" s="13">
        <f t="shared" si="1"/>
        <v>-78.577919999999992</v>
      </c>
      <c r="Z6" s="13">
        <f t="shared" si="2"/>
        <v>-60.380927999999997</v>
      </c>
      <c r="AA6" s="13">
        <f t="shared" si="3"/>
        <v>-52.109568000000003</v>
      </c>
      <c r="AB6" s="13">
        <f t="shared" si="4"/>
        <v>-44.665344000000005</v>
      </c>
      <c r="AC6" s="13">
        <f t="shared" si="5"/>
        <v>-19.423098006799982</v>
      </c>
      <c r="AD6" s="13">
        <f t="shared" si="6"/>
        <v>-1.2261060067999878</v>
      </c>
      <c r="AE6" s="13">
        <f t="shared" si="7"/>
        <v>7.0452539932000064</v>
      </c>
      <c r="AF6" s="13">
        <f t="shared" si="8"/>
        <v>14.489477993200005</v>
      </c>
    </row>
    <row r="7" spans="1:32" x14ac:dyDescent="0.2">
      <c r="A7" s="13" t="s">
        <v>24</v>
      </c>
      <c r="B7" s="13">
        <v>50</v>
      </c>
      <c r="C7" s="13">
        <v>9.6</v>
      </c>
      <c r="D7" s="13">
        <v>100</v>
      </c>
      <c r="E7" s="13">
        <v>2</v>
      </c>
      <c r="F7" s="14">
        <v>-11.054758553699999</v>
      </c>
      <c r="G7" s="14">
        <v>125.34960192475245</v>
      </c>
      <c r="H7" s="14">
        <v>58.498602827999996</v>
      </c>
      <c r="I7" s="15">
        <v>0.84106075775356293</v>
      </c>
      <c r="J7" s="13">
        <v>-82.7136</v>
      </c>
      <c r="K7" s="13">
        <v>-13.831544998945899</v>
      </c>
      <c r="L7" s="13">
        <v>-12.116433419076607</v>
      </c>
      <c r="M7" s="13">
        <v>-21.743968504166027</v>
      </c>
      <c r="N7" s="13">
        <v>-4.5223257908663355</v>
      </c>
      <c r="O7" s="13">
        <v>-1.4764877653975874</v>
      </c>
      <c r="P7" s="13">
        <v>7464.4626506562481</v>
      </c>
      <c r="Q7" s="13">
        <v>1.1699720565599998</v>
      </c>
      <c r="R7" s="13">
        <v>0.5849860282799999</v>
      </c>
      <c r="S7" s="13">
        <v>2.1086062205505214</v>
      </c>
      <c r="T7" s="13">
        <v>-3.6292251123362607</v>
      </c>
      <c r="U7" s="13">
        <v>1.7614406110011027</v>
      </c>
      <c r="V7" s="13">
        <v>0.88072030550055136</v>
      </c>
      <c r="W7" s="13">
        <v>3.1745925970299109</v>
      </c>
      <c r="X7" s="13">
        <v>-2.629225112336254</v>
      </c>
      <c r="Y7" s="13">
        <f t="shared" si="1"/>
        <v>-78.577919999999992</v>
      </c>
      <c r="Z7" s="13">
        <f t="shared" si="2"/>
        <v>-60.380927999999997</v>
      </c>
      <c r="AA7" s="13">
        <f t="shared" si="3"/>
        <v>-52.109568000000003</v>
      </c>
      <c r="AB7" s="13">
        <f t="shared" si="4"/>
        <v>-44.665344000000005</v>
      </c>
      <c r="AC7" s="13">
        <f t="shared" si="5"/>
        <v>-6.9190785537000039</v>
      </c>
      <c r="AD7" s="13">
        <f t="shared" si="6"/>
        <v>11.277913446299998</v>
      </c>
      <c r="AE7" s="13">
        <f t="shared" si="7"/>
        <v>19.549273446299985</v>
      </c>
      <c r="AF7" s="13">
        <f t="shared" si="8"/>
        <v>26.993497446299983</v>
      </c>
    </row>
    <row r="8" spans="1:32" x14ac:dyDescent="0.2">
      <c r="A8" s="13" t="s">
        <v>24</v>
      </c>
      <c r="B8" s="13">
        <v>60</v>
      </c>
      <c r="C8" s="13">
        <v>9.6</v>
      </c>
      <c r="D8" s="13">
        <v>120</v>
      </c>
      <c r="E8" s="13">
        <v>2</v>
      </c>
      <c r="F8" s="14">
        <v>0.83484767498400003</v>
      </c>
      <c r="G8" s="14">
        <v>142.50692541090439</v>
      </c>
      <c r="H8" s="14">
        <v>70.388209056683991</v>
      </c>
      <c r="I8" s="15">
        <v>1.0120029809976034</v>
      </c>
      <c r="J8" s="13">
        <v>-82.7136</v>
      </c>
      <c r="K8" s="13">
        <v>-13.831544998945899</v>
      </c>
      <c r="L8" s="13">
        <v>-12.116433419076607</v>
      </c>
      <c r="M8" s="13">
        <v>-25.903163482961663</v>
      </c>
      <c r="N8" s="13">
        <v>-5.3355505164590964</v>
      </c>
      <c r="O8" s="13">
        <v>-1.7717853184771046</v>
      </c>
      <c r="P8" s="13">
        <v>8702.963299477502</v>
      </c>
      <c r="Q8" s="13">
        <v>1.1731368176113999</v>
      </c>
      <c r="R8" s="13">
        <v>0.58656840880569994</v>
      </c>
      <c r="S8" s="13">
        <v>2.132297617761886</v>
      </c>
      <c r="T8" s="13">
        <v>2.2570699313499381</v>
      </c>
      <c r="U8" s="13">
        <v>1.7538225672701178</v>
      </c>
      <c r="V8" s="13">
        <v>0.87691128363505888</v>
      </c>
      <c r="W8" s="13">
        <v>3.1877540846270409</v>
      </c>
      <c r="X8" s="13">
        <v>3.257069931349942</v>
      </c>
      <c r="Y8" s="13">
        <f t="shared" si="1"/>
        <v>-78.577919999999992</v>
      </c>
      <c r="Z8" s="13">
        <f t="shared" si="2"/>
        <v>-60.380927999999997</v>
      </c>
      <c r="AA8" s="13">
        <f t="shared" si="3"/>
        <v>-52.109568000000003</v>
      </c>
      <c r="AB8" s="13">
        <f t="shared" si="4"/>
        <v>-44.665344000000005</v>
      </c>
      <c r="AC8" s="13">
        <f t="shared" si="5"/>
        <v>4.9705276749840124</v>
      </c>
      <c r="AD8" s="13">
        <f t="shared" si="6"/>
        <v>23.167519674984014</v>
      </c>
      <c r="AE8" s="13">
        <f t="shared" si="7"/>
        <v>31.438879674984001</v>
      </c>
      <c r="AF8" s="13">
        <f t="shared" si="8"/>
        <v>38.883103674984</v>
      </c>
    </row>
    <row r="9" spans="1:32" x14ac:dyDescent="0.2">
      <c r="A9" s="13" t="s">
        <v>24</v>
      </c>
      <c r="B9" s="13">
        <v>70</v>
      </c>
      <c r="C9" s="13">
        <v>9.6</v>
      </c>
      <c r="D9" s="13">
        <v>210</v>
      </c>
      <c r="E9" s="13">
        <v>3</v>
      </c>
      <c r="F9" s="14">
        <v>13.451985885399999</v>
      </c>
      <c r="G9" s="14">
        <v>175.36158312325855</v>
      </c>
      <c r="H9" s="14">
        <v>83.005347267099992</v>
      </c>
      <c r="I9" s="15">
        <v>1.1934052591876503</v>
      </c>
      <c r="J9" s="13">
        <v>-82.7136</v>
      </c>
      <c r="K9" s="13">
        <v>-13.831544998945899</v>
      </c>
      <c r="L9" s="13">
        <v>-12.116433419076607</v>
      </c>
      <c r="M9" s="13">
        <v>-44.32710140514569</v>
      </c>
      <c r="N9" s="13">
        <v>-6.1362066121567453</v>
      </c>
      <c r="O9" s="13">
        <v>-2.7847108025336409</v>
      </c>
      <c r="P9" s="13">
        <v>10017.248529729166</v>
      </c>
      <c r="Q9" s="13">
        <v>1.1857906752442855</v>
      </c>
      <c r="R9" s="13">
        <v>0.39526355841476185</v>
      </c>
      <c r="S9" s="13">
        <v>1.5588438613640709</v>
      </c>
      <c r="T9" s="13">
        <v>0.62345280058693053</v>
      </c>
      <c r="U9" s="13">
        <v>1.9726287392651605</v>
      </c>
      <c r="V9" s="13">
        <v>0.65754291308838686</v>
      </c>
      <c r="W9" s="13">
        <v>2.5932234627501645</v>
      </c>
      <c r="X9" s="13">
        <v>1.6234528005869284</v>
      </c>
      <c r="Y9" s="13">
        <f t="shared" si="1"/>
        <v>-78.577919999999992</v>
      </c>
      <c r="Z9" s="13">
        <f t="shared" si="2"/>
        <v>-60.380927999999997</v>
      </c>
      <c r="AA9" s="13">
        <f t="shared" si="3"/>
        <v>-52.109568000000003</v>
      </c>
      <c r="AB9" s="13">
        <f t="shared" si="4"/>
        <v>-44.665344000000005</v>
      </c>
      <c r="AC9" s="13">
        <f t="shared" si="5"/>
        <v>17.587665885399986</v>
      </c>
      <c r="AD9" s="13">
        <f t="shared" si="6"/>
        <v>35.78465788539998</v>
      </c>
      <c r="AE9" s="13">
        <f t="shared" si="7"/>
        <v>44.056017885399974</v>
      </c>
      <c r="AF9" s="13">
        <f t="shared" si="8"/>
        <v>51.500241885399973</v>
      </c>
    </row>
    <row r="10" spans="1:32" x14ac:dyDescent="0.2">
      <c r="A10" s="13" t="s">
        <v>24</v>
      </c>
      <c r="B10" s="13">
        <v>80</v>
      </c>
      <c r="C10" s="13">
        <v>9.6</v>
      </c>
      <c r="D10" s="13">
        <v>160</v>
      </c>
      <c r="E10" s="13">
        <v>2</v>
      </c>
      <c r="F10" s="14">
        <v>26.312454911699998</v>
      </c>
      <c r="G10" s="14">
        <v>178.40506772118488</v>
      </c>
      <c r="H10" s="14">
        <v>95.865816293399988</v>
      </c>
      <c r="I10" s="15">
        <v>1.3783060141019008</v>
      </c>
      <c r="J10" s="13">
        <v>-82.7136</v>
      </c>
      <c r="K10" s="13">
        <v>-13.831544998945899</v>
      </c>
      <c r="L10" s="13">
        <v>-12.116433419076607</v>
      </c>
      <c r="M10" s="13">
        <v>-34.142395880191131</v>
      </c>
      <c r="N10" s="13">
        <v>-6.9262580866351087</v>
      </c>
      <c r="O10" s="13">
        <v>-2.36238042463614</v>
      </c>
      <c r="P10" s="13">
        <v>11356.880719968747</v>
      </c>
      <c r="Q10" s="13">
        <v>1.1983227036674999</v>
      </c>
      <c r="R10" s="13">
        <v>0.59916135183374997</v>
      </c>
      <c r="S10" s="13">
        <v>2.2073113762228322</v>
      </c>
      <c r="T10" s="13">
        <v>-1.3100223515817979</v>
      </c>
      <c r="U10" s="13">
        <v>1.7640937043310945</v>
      </c>
      <c r="V10" s="13">
        <v>0.88204685216554723</v>
      </c>
      <c r="W10" s="13">
        <v>3.2494620108387338</v>
      </c>
      <c r="X10" s="13">
        <v>-0.3100223515817998</v>
      </c>
      <c r="Y10" s="13">
        <f t="shared" si="1"/>
        <v>-78.577919999999992</v>
      </c>
      <c r="Z10" s="13">
        <f t="shared" si="2"/>
        <v>-60.380927999999997</v>
      </c>
      <c r="AA10" s="13">
        <f t="shared" si="3"/>
        <v>-52.109568000000003</v>
      </c>
      <c r="AB10" s="13">
        <f t="shared" si="4"/>
        <v>-44.665344000000005</v>
      </c>
      <c r="AC10" s="13">
        <f t="shared" si="5"/>
        <v>30.448134911699995</v>
      </c>
      <c r="AD10" s="13">
        <f t="shared" si="6"/>
        <v>48.64512691169999</v>
      </c>
      <c r="AE10" s="13">
        <f t="shared" si="7"/>
        <v>56.916486911699984</v>
      </c>
      <c r="AF10" s="13">
        <f t="shared" si="8"/>
        <v>64.360710911699982</v>
      </c>
    </row>
    <row r="11" spans="1:32" x14ac:dyDescent="0.2">
      <c r="A11" s="13" t="s">
        <v>24</v>
      </c>
      <c r="B11" s="13">
        <v>90</v>
      </c>
      <c r="C11" s="13">
        <v>9.6</v>
      </c>
      <c r="D11" s="13">
        <v>180</v>
      </c>
      <c r="E11" s="13">
        <v>2</v>
      </c>
      <c r="F11" s="14">
        <v>38.525037838199999</v>
      </c>
      <c r="G11" s="14">
        <v>195.78110592954786</v>
      </c>
      <c r="H11" s="14">
        <v>108.07839921989999</v>
      </c>
      <c r="I11" s="15">
        <v>1.553891818783272</v>
      </c>
      <c r="J11" s="13">
        <v>-82.7136</v>
      </c>
      <c r="K11" s="13">
        <v>-13.831544998945899</v>
      </c>
      <c r="L11" s="13">
        <v>-12.116433419076607</v>
      </c>
      <c r="M11" s="13">
        <v>-38.229658207036728</v>
      </c>
      <c r="N11" s="13">
        <v>-7.7071534885729971</v>
      </c>
      <c r="O11" s="13">
        <v>-2.6576779777156569</v>
      </c>
      <c r="P11" s="13">
        <v>12629.024774812497</v>
      </c>
      <c r="Q11" s="13">
        <v>1.2008711024433332</v>
      </c>
      <c r="R11" s="13">
        <v>0.60043555122166659</v>
      </c>
      <c r="S11" s="13">
        <v>2.2240875446260047</v>
      </c>
      <c r="T11" s="13">
        <v>2.3651958349281257</v>
      </c>
      <c r="U11" s="13">
        <v>1.7611503839427838</v>
      </c>
      <c r="V11" s="13">
        <v>0.88057519197139189</v>
      </c>
      <c r="W11" s="13">
        <v>3.2617594221152348</v>
      </c>
      <c r="X11" s="13">
        <v>3.3651958349281221</v>
      </c>
      <c r="Y11" s="13">
        <f t="shared" si="1"/>
        <v>-78.577919999999992</v>
      </c>
      <c r="Z11" s="13">
        <f t="shared" si="2"/>
        <v>-60.380927999999997</v>
      </c>
      <c r="AA11" s="13">
        <f t="shared" si="3"/>
        <v>-52.109568000000003</v>
      </c>
      <c r="AB11" s="13">
        <f t="shared" si="4"/>
        <v>-44.665344000000005</v>
      </c>
      <c r="AC11" s="13">
        <f t="shared" si="5"/>
        <v>42.660717838199986</v>
      </c>
      <c r="AD11" s="13">
        <f t="shared" si="6"/>
        <v>60.857709838199966</v>
      </c>
      <c r="AE11" s="13">
        <f t="shared" si="7"/>
        <v>69.129069838199968</v>
      </c>
      <c r="AF11" s="13">
        <f t="shared" si="8"/>
        <v>76.573293838199973</v>
      </c>
    </row>
    <row r="12" spans="1:32" x14ac:dyDescent="0.2">
      <c r="A12" s="13" t="s">
        <v>24</v>
      </c>
      <c r="B12" s="13">
        <v>100</v>
      </c>
      <c r="C12" s="13">
        <v>9.6</v>
      </c>
      <c r="D12" s="13">
        <v>300</v>
      </c>
      <c r="E12" s="13">
        <v>2</v>
      </c>
      <c r="F12" s="14">
        <v>51.272638065800002</v>
      </c>
      <c r="G12" s="14">
        <f>F12-SUM(J12:O12)</f>
        <v>234.81977395938765</v>
      </c>
      <c r="H12" s="14">
        <v>120.8259994475</v>
      </c>
      <c r="I12" s="15">
        <v>1.7371698081480531</v>
      </c>
      <c r="J12" s="13">
        <v>-82.7136</v>
      </c>
      <c r="K12" s="13">
        <v>-13.831544998945899</v>
      </c>
      <c r="L12" s="13">
        <v>-12.116433419076607</v>
      </c>
      <c r="M12" s="13">
        <v>-62.427395285673718</v>
      </c>
      <c r="N12" s="13">
        <v>-8.480003900557632</v>
      </c>
      <c r="O12" s="13">
        <v>-3.9781582893337735</v>
      </c>
      <c r="P12" s="13">
        <v>13956.899798520835</v>
      </c>
      <c r="Q12" s="19">
        <v>1.2082599944749999</v>
      </c>
      <c r="R12" s="19">
        <v>0.40275333149166664</v>
      </c>
      <c r="S12" s="19">
        <v>1.6134753284960863</v>
      </c>
      <c r="T12" s="19">
        <v>2.481406990908273</v>
      </c>
      <c r="U12" s="19">
        <v>1.9754220258469031</v>
      </c>
      <c r="V12" s="19">
        <v>0.65847400861563432</v>
      </c>
      <c r="W12" s="19">
        <v>2.6379212393410785</v>
      </c>
      <c r="X12" s="19">
        <v>3.4814069909082841</v>
      </c>
      <c r="Y12" s="13">
        <f t="shared" si="1"/>
        <v>-78.577919999999992</v>
      </c>
      <c r="Z12" s="13">
        <f t="shared" si="2"/>
        <v>-60.380927999999997</v>
      </c>
      <c r="AA12" s="13">
        <f t="shared" si="3"/>
        <v>-52.109568000000003</v>
      </c>
      <c r="AB12" s="13">
        <f t="shared" si="4"/>
        <v>-44.665344000000005</v>
      </c>
      <c r="AC12" s="13">
        <f t="shared" si="5"/>
        <v>55.408318065800032</v>
      </c>
      <c r="AD12" s="13">
        <f t="shared" si="6"/>
        <v>73.605310065800026</v>
      </c>
      <c r="AE12" s="13">
        <f t="shared" si="7"/>
        <v>81.876670065800027</v>
      </c>
      <c r="AF12" s="13">
        <f t="shared" si="8"/>
        <v>89.320894065800019</v>
      </c>
    </row>
    <row r="13" spans="1:32" x14ac:dyDescent="0.2">
      <c r="A13" s="13" t="s">
        <v>25</v>
      </c>
      <c r="B13" s="13">
        <v>0</v>
      </c>
      <c r="C13" s="13">
        <v>9.6</v>
      </c>
      <c r="D13" s="13">
        <v>0</v>
      </c>
      <c r="F13" s="14">
        <v>-78.352752407899999</v>
      </c>
      <c r="G13" s="14">
        <v>30.308826010122495</v>
      </c>
      <c r="H13" s="14">
        <v>0</v>
      </c>
      <c r="I13" s="15">
        <v>0</v>
      </c>
      <c r="J13" s="13">
        <v>-82.7136</v>
      </c>
      <c r="K13" s="13">
        <v>-13.831544998945899</v>
      </c>
      <c r="L13" s="13">
        <v>-12.116433419076607</v>
      </c>
      <c r="M13" s="13">
        <v>0</v>
      </c>
      <c r="N13" s="13">
        <v>0</v>
      </c>
      <c r="O13" s="13">
        <v>0</v>
      </c>
      <c r="P13" s="13">
        <v>454.25495751041535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3">
        <f t="shared" si="1"/>
        <v>-78.577919999999992</v>
      </c>
      <c r="Z13" s="13">
        <f t="shared" si="2"/>
        <v>-60.380927999999997</v>
      </c>
      <c r="AA13" s="13">
        <f t="shared" si="3"/>
        <v>-52.109568000000003</v>
      </c>
      <c r="AB13" s="13">
        <f t="shared" si="4"/>
        <v>-44.665344000000005</v>
      </c>
      <c r="AC13" s="13">
        <f t="shared" si="5"/>
        <v>-74.217072407900005</v>
      </c>
      <c r="AD13" s="13">
        <f t="shared" si="6"/>
        <v>-56.020080407900011</v>
      </c>
      <c r="AE13" s="13">
        <f t="shared" si="7"/>
        <v>-47.748720407900016</v>
      </c>
      <c r="AF13" s="13">
        <f t="shared" si="8"/>
        <v>-40.304496407900018</v>
      </c>
    </row>
    <row r="14" spans="1:32" x14ac:dyDescent="0.2">
      <c r="A14" s="13" t="s">
        <v>25</v>
      </c>
      <c r="B14" s="13">
        <v>100</v>
      </c>
      <c r="C14" s="13">
        <v>9.6</v>
      </c>
      <c r="D14" s="13">
        <v>100</v>
      </c>
      <c r="E14" s="13">
        <v>1</v>
      </c>
      <c r="F14" s="14">
        <v>-63.775394583699999</v>
      </c>
      <c r="G14" s="14">
        <v>76.793015401946391</v>
      </c>
      <c r="H14" s="14">
        <v>12.745811912399992</v>
      </c>
      <c r="I14" s="15">
        <v>0.16656574688285397</v>
      </c>
      <c r="J14" s="13">
        <v>-82.7136</v>
      </c>
      <c r="K14" s="13">
        <v>-13.831544998945899</v>
      </c>
      <c r="L14" s="13">
        <v>-12.116433419076607</v>
      </c>
      <c r="M14" s="13">
        <v>-21.743968504166027</v>
      </c>
      <c r="N14" s="13">
        <v>-8.480003900557632</v>
      </c>
      <c r="O14" s="13">
        <v>-1.6828591629002421</v>
      </c>
      <c r="P14" s="13">
        <v>1972.7297308645814</v>
      </c>
      <c r="Q14" s="19">
        <v>0.12745811912399993</v>
      </c>
      <c r="R14" s="19">
        <v>0.12745811912399993</v>
      </c>
      <c r="S14" s="19">
        <v>0.39946968364396485</v>
      </c>
      <c r="T14" s="19">
        <v>-5.4314594680541499E-2</v>
      </c>
      <c r="U14" s="19">
        <v>0.46483289141649081</v>
      </c>
      <c r="V14" s="19">
        <v>0.46483289141649081</v>
      </c>
      <c r="W14" s="19">
        <v>1.456844407854524</v>
      </c>
      <c r="X14" s="19">
        <v>0.94568540531945378</v>
      </c>
      <c r="Y14" s="13">
        <f t="shared" si="1"/>
        <v>-78.577919999999992</v>
      </c>
      <c r="Z14" s="13">
        <f t="shared" si="2"/>
        <v>-60.380927999999997</v>
      </c>
      <c r="AA14" s="13">
        <f t="shared" si="3"/>
        <v>-52.109568000000003</v>
      </c>
      <c r="AB14" s="13">
        <f t="shared" si="4"/>
        <v>-44.665344000000005</v>
      </c>
      <c r="AC14" s="13">
        <f t="shared" si="5"/>
        <v>-59.639714583700012</v>
      </c>
      <c r="AD14" s="13">
        <f t="shared" si="6"/>
        <v>-41.442722583700018</v>
      </c>
      <c r="AE14" s="13">
        <f t="shared" si="7"/>
        <v>-33.171362583700024</v>
      </c>
      <c r="AF14" s="13">
        <f t="shared" si="8"/>
        <v>-25.727138583700025</v>
      </c>
    </row>
    <row r="15" spans="1:32" x14ac:dyDescent="0.2">
      <c r="A15" s="13" t="s">
        <v>26</v>
      </c>
      <c r="B15" s="13">
        <v>0</v>
      </c>
      <c r="C15" s="13">
        <v>9.6</v>
      </c>
      <c r="D15" s="13">
        <v>0</v>
      </c>
      <c r="F15" s="14">
        <v>-80.294016427900004</v>
      </c>
      <c r="G15" s="14">
        <v>28.367561990122496</v>
      </c>
      <c r="H15" s="14">
        <v>0</v>
      </c>
      <c r="I15" s="15">
        <v>0</v>
      </c>
      <c r="J15" s="13">
        <v>-82.7136</v>
      </c>
      <c r="K15" s="13">
        <v>-13.831544998945899</v>
      </c>
      <c r="L15" s="13">
        <v>-12.116433419076607</v>
      </c>
      <c r="M15" s="13">
        <v>0</v>
      </c>
      <c r="N15" s="13">
        <v>0</v>
      </c>
      <c r="O15" s="13">
        <v>0</v>
      </c>
      <c r="P15" s="13">
        <v>252.03995542708211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3">
        <f t="shared" si="1"/>
        <v>-78.577919999999992</v>
      </c>
      <c r="Z15" s="13">
        <f t="shared" si="2"/>
        <v>-60.380927999999997</v>
      </c>
      <c r="AA15" s="13">
        <f t="shared" si="3"/>
        <v>-52.109568000000003</v>
      </c>
      <c r="AB15" s="13">
        <f t="shared" si="4"/>
        <v>-44.665344000000005</v>
      </c>
      <c r="AC15" s="13">
        <f t="shared" si="5"/>
        <v>-76.158336427899997</v>
      </c>
      <c r="AD15" s="13">
        <f t="shared" si="6"/>
        <v>-57.961344427900009</v>
      </c>
      <c r="AE15" s="13">
        <f t="shared" si="7"/>
        <v>-49.689984427900015</v>
      </c>
      <c r="AF15" s="13">
        <f t="shared" si="8"/>
        <v>-42.245760427900017</v>
      </c>
    </row>
    <row r="16" spans="1:32" x14ac:dyDescent="0.2">
      <c r="A16" s="13" t="s">
        <v>26</v>
      </c>
      <c r="B16" s="13">
        <v>100</v>
      </c>
      <c r="C16" s="13">
        <v>9.6</v>
      </c>
      <c r="D16" s="13">
        <v>100</v>
      </c>
      <c r="E16" s="13">
        <v>1</v>
      </c>
      <c r="F16" s="14">
        <v>-66.536649061899993</v>
      </c>
      <c r="G16" s="14">
        <v>74.031760923746404</v>
      </c>
      <c r="H16" s="14">
        <v>11.927649836000002</v>
      </c>
      <c r="I16" s="15">
        <v>0.15201371838574132</v>
      </c>
      <c r="J16" s="13">
        <v>-82.7136</v>
      </c>
      <c r="K16" s="13">
        <v>-13.831544998945899</v>
      </c>
      <c r="L16" s="13">
        <v>-12.116433419076607</v>
      </c>
      <c r="M16" s="13">
        <v>-21.743968504166027</v>
      </c>
      <c r="N16" s="13">
        <v>-8.480003900557632</v>
      </c>
      <c r="O16" s="13">
        <v>-1.6828591629002421</v>
      </c>
      <c r="P16" s="13">
        <v>1685.0990560520825</v>
      </c>
      <c r="Q16" s="19">
        <v>0.11927649836000002</v>
      </c>
      <c r="R16" s="19">
        <v>0.11927649836000002</v>
      </c>
      <c r="S16" s="19">
        <v>0.37382746107899589</v>
      </c>
      <c r="T16" s="19">
        <v>-0.11289438155331948</v>
      </c>
      <c r="U16" s="19">
        <v>0.45665127065249095</v>
      </c>
      <c r="V16" s="19">
        <v>0.45665127065249095</v>
      </c>
      <c r="W16" s="19">
        <v>1.4312021852895551</v>
      </c>
      <c r="X16" s="19">
        <v>0.88710561844667113</v>
      </c>
      <c r="Y16" s="13">
        <f t="shared" si="1"/>
        <v>-78.577919999999992</v>
      </c>
      <c r="Z16" s="13">
        <f t="shared" si="2"/>
        <v>-60.380927999999997</v>
      </c>
      <c r="AA16" s="13">
        <f t="shared" si="3"/>
        <v>-52.109568000000003</v>
      </c>
      <c r="AB16" s="13">
        <f t="shared" si="4"/>
        <v>-44.665344000000005</v>
      </c>
      <c r="AC16" s="13">
        <f t="shared" si="5"/>
        <v>-62.4009690619</v>
      </c>
      <c r="AD16" s="13">
        <f t="shared" si="6"/>
        <v>-44.203977061900005</v>
      </c>
      <c r="AE16" s="13">
        <f t="shared" si="7"/>
        <v>-35.932617061900011</v>
      </c>
      <c r="AF16" s="13">
        <f t="shared" si="8"/>
        <v>-28.488393061900013</v>
      </c>
    </row>
    <row r="17" spans="9:24" x14ac:dyDescent="0.2">
      <c r="Q17" s="15"/>
      <c r="R17" s="15"/>
      <c r="S17" s="15"/>
      <c r="T17" s="15"/>
      <c r="U17" s="15"/>
      <c r="V17" s="15"/>
      <c r="W17" s="15"/>
      <c r="X17" s="15"/>
    </row>
    <row r="20" spans="9:24" x14ac:dyDescent="0.2">
      <c r="I20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AD3C4-A622-B44B-BE2D-EC6EBBA6E89D}">
  <dimension ref="A1:AG37"/>
  <sheetViews>
    <sheetView topLeftCell="C20" workbookViewId="0">
      <selection activeCell="R34" sqref="R34:Y34"/>
    </sheetView>
  </sheetViews>
  <sheetFormatPr baseColWidth="10" defaultRowHeight="16" x14ac:dyDescent="0.2"/>
  <cols>
    <col min="1" max="17" width="10.83203125" style="13"/>
    <col min="18" max="25" width="11.6640625" style="13" bestFit="1" customWidth="1"/>
    <col min="26" max="16384" width="10.83203125" style="13"/>
  </cols>
  <sheetData>
    <row r="1" spans="1:33" ht="51" x14ac:dyDescent="0.2">
      <c r="A1" s="12" t="s">
        <v>0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36</v>
      </c>
      <c r="H1" s="12" t="s">
        <v>7</v>
      </c>
      <c r="I1" s="12" t="s">
        <v>8</v>
      </c>
      <c r="J1" s="12" t="s">
        <v>1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18</v>
      </c>
      <c r="S1" s="12" t="s">
        <v>20</v>
      </c>
      <c r="T1" s="12" t="s">
        <v>16</v>
      </c>
      <c r="U1" s="12" t="s">
        <v>22</v>
      </c>
      <c r="V1" s="12" t="s">
        <v>19</v>
      </c>
      <c r="W1" s="12" t="s">
        <v>21</v>
      </c>
      <c r="X1" s="12" t="s">
        <v>17</v>
      </c>
      <c r="Y1" s="12" t="s">
        <v>23</v>
      </c>
      <c r="Z1" s="12" t="s">
        <v>27</v>
      </c>
      <c r="AA1" s="12" t="s">
        <v>28</v>
      </c>
      <c r="AB1" s="12" t="s">
        <v>31</v>
      </c>
      <c r="AC1" s="12" t="s">
        <v>32</v>
      </c>
      <c r="AD1" s="12" t="s">
        <v>29</v>
      </c>
      <c r="AE1" s="12" t="s">
        <v>30</v>
      </c>
      <c r="AF1" s="12" t="s">
        <v>33</v>
      </c>
      <c r="AG1" s="12" t="s">
        <v>34</v>
      </c>
    </row>
    <row r="2" spans="1:33" x14ac:dyDescent="0.2">
      <c r="A2" s="13" t="s">
        <v>24</v>
      </c>
      <c r="B2" s="13">
        <v>0</v>
      </c>
      <c r="C2" s="13">
        <v>9.6</v>
      </c>
      <c r="D2" s="13">
        <v>0</v>
      </c>
      <c r="F2" s="14">
        <v>-69.5533613817</v>
      </c>
      <c r="G2" s="13">
        <v>607453.59239699994</v>
      </c>
      <c r="H2" s="14">
        <v>37.27757137469731</v>
      </c>
      <c r="I2" s="14">
        <v>0</v>
      </c>
      <c r="J2" s="15">
        <v>0</v>
      </c>
      <c r="K2" s="13">
        <v>-82.7136</v>
      </c>
      <c r="L2" s="13">
        <v>-12.000899337320705</v>
      </c>
      <c r="M2" s="13">
        <v>-12.116433419076607</v>
      </c>
      <c r="N2" s="13">
        <v>0</v>
      </c>
      <c r="O2" s="13">
        <v>0</v>
      </c>
      <c r="P2" s="13">
        <v>0</v>
      </c>
      <c r="Q2" s="13">
        <v>1370.8581894062499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f t="shared" ref="Z2:Z34" si="0">0.95*K2</f>
        <v>-78.577919999999992</v>
      </c>
      <c r="AA2" s="13">
        <f>0.73*K2</f>
        <v>-60.380927999999997</v>
      </c>
      <c r="AB2" s="13">
        <f>0.63*K2</f>
        <v>-52.109568000000003</v>
      </c>
      <c r="AC2" s="13">
        <f>0.54*K2</f>
        <v>-44.665344000000005</v>
      </c>
      <c r="AD2" s="13">
        <f>SUM(L2:P2)+H2+Z2</f>
        <v>-65.417681381699992</v>
      </c>
      <c r="AE2" s="13">
        <f>AA2+H2+SUM(L2:P2)</f>
        <v>-47.220689381699998</v>
      </c>
      <c r="AF2" s="13">
        <f>SUM(L2:P2)+H2+AB2</f>
        <v>-38.949329381700004</v>
      </c>
      <c r="AG2" s="13">
        <f>SUM(L2:P2)+H2+AC2</f>
        <v>-31.505105381700005</v>
      </c>
    </row>
    <row r="3" spans="1:33" x14ac:dyDescent="0.2">
      <c r="A3" s="13" t="s">
        <v>24</v>
      </c>
      <c r="B3" s="13">
        <v>10</v>
      </c>
      <c r="C3" s="13">
        <v>9.6</v>
      </c>
      <c r="D3" s="13">
        <v>20</v>
      </c>
      <c r="E3" s="13">
        <v>2</v>
      </c>
      <c r="F3" s="14">
        <v>-57.769457552299997</v>
      </c>
      <c r="G3" s="13">
        <v>725235.33041599998</v>
      </c>
      <c r="H3" s="14">
        <v>55.045239232400547</v>
      </c>
      <c r="I3" s="14">
        <v>11.783903829399996</v>
      </c>
      <c r="J3" s="15">
        <v>0.16942249224636938</v>
      </c>
      <c r="K3" s="13">
        <v>-82.7136</v>
      </c>
      <c r="L3" s="13">
        <v>-12.000899337320705</v>
      </c>
      <c r="M3" s="13">
        <v>-12.116433419076607</v>
      </c>
      <c r="N3" s="13">
        <v>-4.6379664866462216</v>
      </c>
      <c r="O3" s="13">
        <v>-1.0504999885775008</v>
      </c>
      <c r="P3" s="13">
        <v>-0.29529755307951749</v>
      </c>
      <c r="Q3" s="13">
        <v>2598.3481716354163</v>
      </c>
      <c r="R3" s="13">
        <v>1.1783903829399995</v>
      </c>
      <c r="S3" s="13">
        <v>0.58919519146999977</v>
      </c>
      <c r="T3" s="13">
        <v>1.9693129230467743</v>
      </c>
      <c r="U3" s="13">
        <v>1.9693129230467756</v>
      </c>
      <c r="V3" s="13">
        <v>1.7767667857703238</v>
      </c>
      <c r="W3" s="13">
        <v>0.88838339288516188</v>
      </c>
      <c r="X3" s="13">
        <v>2.9693129230467745</v>
      </c>
      <c r="Y3" s="13">
        <v>2.9693129230467745</v>
      </c>
      <c r="Z3" s="13">
        <f t="shared" si="0"/>
        <v>-78.577919999999992</v>
      </c>
      <c r="AA3" s="13">
        <f t="shared" ref="AA3:AA34" si="1">0.73*K3</f>
        <v>-60.380927999999997</v>
      </c>
      <c r="AB3" s="13">
        <f t="shared" ref="AB3:AB34" si="2">0.63*K3</f>
        <v>-52.109568000000003</v>
      </c>
      <c r="AC3" s="13">
        <f t="shared" ref="AC3:AC34" si="3">0.54*K3</f>
        <v>-44.665344000000005</v>
      </c>
      <c r="AD3" s="13">
        <f t="shared" ref="AD3:AD34" si="4">SUM(L3:P3)+H3+Z3</f>
        <v>-53.633777552299989</v>
      </c>
      <c r="AE3" s="13">
        <f t="shared" ref="AE3:AE34" si="5">AA3+H3+SUM(L3:P3)</f>
        <v>-35.436785552299995</v>
      </c>
      <c r="AF3" s="13">
        <f t="shared" ref="AF3:AF34" si="6">SUM(L3:P3)+H3+AB3</f>
        <v>-27.165425552300004</v>
      </c>
      <c r="AG3" s="13">
        <f t="shared" ref="AG3:AG34" si="7">SUM(L3:P3)+H3+AC3</f>
        <v>-19.721201552300005</v>
      </c>
    </row>
    <row r="4" spans="1:33" x14ac:dyDescent="0.2">
      <c r="A4" s="13" t="s">
        <v>24</v>
      </c>
      <c r="B4" s="13">
        <v>20</v>
      </c>
      <c r="C4" s="13">
        <v>9.6</v>
      </c>
      <c r="D4" s="13">
        <v>40</v>
      </c>
      <c r="E4" s="13">
        <v>2</v>
      </c>
      <c r="F4" s="14">
        <v>-45.8488166287</v>
      </c>
      <c r="G4" s="13">
        <v>622741.23421899998</v>
      </c>
      <c r="H4" s="14">
        <v>72.564830184431571</v>
      </c>
      <c r="I4" s="14">
        <v>23.70454475299999</v>
      </c>
      <c r="J4" s="15">
        <v>0.34081091527571855</v>
      </c>
      <c r="K4" s="13">
        <v>-82.7136</v>
      </c>
      <c r="L4" s="13">
        <v>-12.000899337320705</v>
      </c>
      <c r="M4" s="13">
        <v>-12.116433419076607</v>
      </c>
      <c r="N4" s="13">
        <v>-9.0222820983376462</v>
      </c>
      <c r="O4" s="13">
        <v>-1.9698368522375778</v>
      </c>
      <c r="P4" s="13">
        <v>-0.59059510615903499</v>
      </c>
      <c r="Q4" s="13">
        <v>3840.0816011770835</v>
      </c>
      <c r="R4" s="13">
        <v>1.1852272376499995</v>
      </c>
      <c r="S4" s="13">
        <v>0.59261361882499974</v>
      </c>
      <c r="T4" s="13">
        <v>2.0465449321196032</v>
      </c>
      <c r="U4" s="13">
        <v>2.129085071855962</v>
      </c>
      <c r="V4" s="13">
        <v>1.7643629404867132</v>
      </c>
      <c r="W4" s="13">
        <v>0.88218147024335658</v>
      </c>
      <c r="X4" s="13">
        <v>3.0465449321196045</v>
      </c>
      <c r="Y4" s="13">
        <v>3.1290850718559637</v>
      </c>
      <c r="Z4" s="13">
        <f t="shared" si="0"/>
        <v>-78.577919999999992</v>
      </c>
      <c r="AA4" s="13">
        <f t="shared" si="1"/>
        <v>-60.380927999999997</v>
      </c>
      <c r="AB4" s="13">
        <f t="shared" si="2"/>
        <v>-52.109568000000003</v>
      </c>
      <c r="AC4" s="13">
        <f t="shared" si="3"/>
        <v>-44.665344000000005</v>
      </c>
      <c r="AD4" s="13">
        <f t="shared" si="4"/>
        <v>-41.713136628699992</v>
      </c>
      <c r="AE4" s="13">
        <f t="shared" si="5"/>
        <v>-23.516144628699998</v>
      </c>
      <c r="AF4" s="13">
        <f t="shared" si="6"/>
        <v>-15.244784628700003</v>
      </c>
      <c r="AG4" s="13">
        <f t="shared" si="7"/>
        <v>-7.8005606287000049</v>
      </c>
    </row>
    <row r="5" spans="1:33" x14ac:dyDescent="0.2">
      <c r="A5" s="13" t="s">
        <v>24</v>
      </c>
      <c r="B5" s="13">
        <v>30</v>
      </c>
      <c r="C5" s="13">
        <v>9.6</v>
      </c>
      <c r="D5" s="13">
        <v>60</v>
      </c>
      <c r="E5" s="13">
        <v>2</v>
      </c>
      <c r="F5" s="14">
        <v>-34.0184272017</v>
      </c>
      <c r="G5" s="13">
        <v>579550.49073199998</v>
      </c>
      <c r="H5" s="14">
        <v>89.85950963630097</v>
      </c>
      <c r="I5" s="14">
        <v>35.534934179999993</v>
      </c>
      <c r="J5" s="15">
        <v>0.51090175189361153</v>
      </c>
      <c r="K5" s="13">
        <v>-82.7136</v>
      </c>
      <c r="L5" s="13">
        <v>-12.000899337320705</v>
      </c>
      <c r="M5" s="13">
        <v>-12.116433419076607</v>
      </c>
      <c r="N5" s="13">
        <v>-13.315700265482697</v>
      </c>
      <c r="O5" s="13">
        <v>-2.8454111568824252</v>
      </c>
      <c r="P5" s="13">
        <v>-0.88589265923855232</v>
      </c>
      <c r="Q5" s="13">
        <v>5072.4138331562481</v>
      </c>
      <c r="R5" s="13">
        <v>1.1844978059999998</v>
      </c>
      <c r="S5" s="13">
        <v>0.59224890299999988</v>
      </c>
      <c r="T5" s="13">
        <v>2.0845266423293478</v>
      </c>
      <c r="U5" s="13">
        <v>2.1650368800259137</v>
      </c>
      <c r="V5" s="13">
        <v>1.7527312753867887</v>
      </c>
      <c r="W5" s="13">
        <v>0.87636563769339437</v>
      </c>
      <c r="X5" s="13">
        <v>3.0845266423293474</v>
      </c>
      <c r="Y5" s="13">
        <v>3.1650368800259105</v>
      </c>
      <c r="Z5" s="13">
        <f t="shared" si="0"/>
        <v>-78.577919999999992</v>
      </c>
      <c r="AA5" s="13">
        <f t="shared" si="1"/>
        <v>-60.380927999999997</v>
      </c>
      <c r="AB5" s="13">
        <f t="shared" si="2"/>
        <v>-52.109568000000003</v>
      </c>
      <c r="AC5" s="13">
        <f t="shared" si="3"/>
        <v>-44.665344000000005</v>
      </c>
      <c r="AD5" s="13">
        <f t="shared" si="4"/>
        <v>-29.882747201700006</v>
      </c>
      <c r="AE5" s="13">
        <f t="shared" si="5"/>
        <v>-11.685755201700012</v>
      </c>
      <c r="AF5" s="13">
        <f t="shared" si="6"/>
        <v>-3.4143952017000174</v>
      </c>
      <c r="AG5" s="13">
        <f t="shared" si="7"/>
        <v>4.029828798299981</v>
      </c>
    </row>
    <row r="6" spans="1:33" x14ac:dyDescent="0.2">
      <c r="A6" s="13" t="s">
        <v>24</v>
      </c>
      <c r="B6" s="13">
        <v>40</v>
      </c>
      <c r="C6" s="13">
        <v>9.6</v>
      </c>
      <c r="D6" s="13">
        <v>80</v>
      </c>
      <c r="E6" s="13">
        <v>2</v>
      </c>
      <c r="F6" s="14">
        <v>-21.725176590799997</v>
      </c>
      <c r="G6" s="13">
        <v>755630.25299800001</v>
      </c>
      <c r="H6" s="14">
        <v>107.53180521249818</v>
      </c>
      <c r="I6" s="14">
        <v>47.828184790899989</v>
      </c>
      <c r="J6" s="15">
        <v>0.68764735220236162</v>
      </c>
      <c r="K6" s="13">
        <v>-82.7136</v>
      </c>
      <c r="L6" s="13">
        <v>-12.000899337320705</v>
      </c>
      <c r="M6" s="13">
        <v>-12.116433419076607</v>
      </c>
      <c r="N6" s="13">
        <v>-17.551134639794814</v>
      </c>
      <c r="O6" s="13">
        <v>-3.6937241947880151</v>
      </c>
      <c r="P6" s="13">
        <v>-1.18119021231807</v>
      </c>
      <c r="Q6" s="13">
        <v>6352.9607717916633</v>
      </c>
      <c r="R6" s="13">
        <v>1.1957046197724996</v>
      </c>
      <c r="S6" s="13">
        <v>0.59785230988624982</v>
      </c>
      <c r="T6" s="13">
        <v>2.132706688140837</v>
      </c>
      <c r="U6" s="13">
        <v>2.2853965137323824</v>
      </c>
      <c r="V6" s="13">
        <v>1.7563558459450221</v>
      </c>
      <c r="W6" s="13">
        <v>0.87817792297251107</v>
      </c>
      <c r="X6" s="13">
        <v>3.1327066881408365</v>
      </c>
      <c r="Y6" s="13">
        <v>3.2853965137323797</v>
      </c>
      <c r="Z6" s="13">
        <f t="shared" si="0"/>
        <v>-78.577919999999992</v>
      </c>
      <c r="AA6" s="13">
        <f t="shared" si="1"/>
        <v>-60.380927999999997</v>
      </c>
      <c r="AB6" s="13">
        <f t="shared" si="2"/>
        <v>-52.109568000000003</v>
      </c>
      <c r="AC6" s="13">
        <f t="shared" si="3"/>
        <v>-44.665344000000005</v>
      </c>
      <c r="AD6" s="13">
        <f t="shared" si="4"/>
        <v>-17.589496590800024</v>
      </c>
      <c r="AE6" s="13">
        <f t="shared" si="5"/>
        <v>0.60749540919997003</v>
      </c>
      <c r="AF6" s="13">
        <f t="shared" si="6"/>
        <v>8.8788554091999643</v>
      </c>
      <c r="AG6" s="13">
        <f t="shared" si="7"/>
        <v>16.323079409199963</v>
      </c>
    </row>
    <row r="7" spans="1:33" x14ac:dyDescent="0.2">
      <c r="A7" s="13" t="s">
        <v>24</v>
      </c>
      <c r="B7" s="13">
        <v>50</v>
      </c>
      <c r="C7" s="13">
        <v>9.6</v>
      </c>
      <c r="D7" s="13">
        <v>100</v>
      </c>
      <c r="E7" s="13">
        <v>2</v>
      </c>
      <c r="F7" s="14">
        <v>-9.3400945995499995</v>
      </c>
      <c r="G7" s="13">
        <v>867335.605813</v>
      </c>
      <c r="H7" s="14">
        <v>125.23362021727725</v>
      </c>
      <c r="I7" s="14">
        <v>60.213266782149994</v>
      </c>
      <c r="J7" s="15">
        <v>0.86571325362274365</v>
      </c>
      <c r="K7" s="13">
        <v>-82.7136</v>
      </c>
      <c r="L7" s="13">
        <v>-12.000899337320705</v>
      </c>
      <c r="M7" s="13">
        <v>-12.116433419076607</v>
      </c>
      <c r="N7" s="13">
        <v>-21.743968504166027</v>
      </c>
      <c r="O7" s="13">
        <v>-4.5223257908663355</v>
      </c>
      <c r="P7" s="13">
        <v>-1.4764877653975874</v>
      </c>
      <c r="Q7" s="13">
        <v>7643.0734792135436</v>
      </c>
      <c r="R7" s="13">
        <v>1.204265335643</v>
      </c>
      <c r="S7" s="13">
        <v>0.60213266782149999</v>
      </c>
      <c r="T7" s="13">
        <v>2.1704119886387785</v>
      </c>
      <c r="U7" s="13">
        <v>2.3294534368633344</v>
      </c>
      <c r="V7" s="13">
        <v>1.759120976851599</v>
      </c>
      <c r="W7" s="13">
        <v>0.87956048842579948</v>
      </c>
      <c r="X7" s="13">
        <v>3.1704119886387785</v>
      </c>
      <c r="Y7" s="13">
        <v>3.3294534368633379</v>
      </c>
      <c r="Z7" s="13">
        <f t="shared" si="0"/>
        <v>-78.577919999999992</v>
      </c>
      <c r="AA7" s="13">
        <f t="shared" si="1"/>
        <v>-60.380927999999997</v>
      </c>
      <c r="AB7" s="13">
        <f t="shared" si="2"/>
        <v>-52.109568000000003</v>
      </c>
      <c r="AC7" s="13">
        <f t="shared" si="3"/>
        <v>-44.665344000000005</v>
      </c>
      <c r="AD7" s="13">
        <f t="shared" si="4"/>
        <v>-5.2044145995499917</v>
      </c>
      <c r="AE7" s="13">
        <f t="shared" si="5"/>
        <v>12.992577400449996</v>
      </c>
      <c r="AF7" s="13">
        <f t="shared" si="6"/>
        <v>21.263937400449997</v>
      </c>
      <c r="AG7" s="13">
        <f t="shared" si="7"/>
        <v>28.708161400449995</v>
      </c>
    </row>
    <row r="8" spans="1:33" x14ac:dyDescent="0.2">
      <c r="A8" s="13" t="s">
        <v>24</v>
      </c>
      <c r="B8" s="13">
        <v>60</v>
      </c>
      <c r="C8" s="13">
        <v>9.6</v>
      </c>
      <c r="D8" s="13">
        <v>120</v>
      </c>
      <c r="E8" s="13">
        <v>2</v>
      </c>
      <c r="F8" s="14">
        <v>2.8891548040099999</v>
      </c>
      <c r="G8" s="13">
        <v>1159822.6307999999</v>
      </c>
      <c r="H8" s="14">
        <v>142.73058687830516</v>
      </c>
      <c r="I8" s="14">
        <v>72.442516185710005</v>
      </c>
      <c r="J8" s="15">
        <v>1.0415386797505686</v>
      </c>
      <c r="K8" s="13">
        <v>-82.7136</v>
      </c>
      <c r="L8" s="13">
        <v>-12.000899337320705</v>
      </c>
      <c r="M8" s="13">
        <v>-12.116433419076607</v>
      </c>
      <c r="N8" s="13">
        <v>-25.903163482961663</v>
      </c>
      <c r="O8" s="13">
        <v>-5.3355505164590964</v>
      </c>
      <c r="P8" s="13">
        <v>-1.7717853184771046</v>
      </c>
      <c r="Q8" s="13">
        <v>8916.9536254177074</v>
      </c>
      <c r="R8" s="13">
        <v>1.2073752697618334</v>
      </c>
      <c r="S8" s="13">
        <v>0.6036876348809167</v>
      </c>
      <c r="T8" s="13">
        <v>2.19452954916173</v>
      </c>
      <c r="U8" s="13">
        <v>2.3215462800747102</v>
      </c>
      <c r="V8" s="13">
        <v>1.7575502583934641</v>
      </c>
      <c r="W8" s="13">
        <v>0.87877512919673206</v>
      </c>
      <c r="X8" s="13">
        <v>3.1945295491617292</v>
      </c>
      <c r="Y8" s="13">
        <v>3.3215462800747089</v>
      </c>
      <c r="Z8" s="13">
        <f t="shared" si="0"/>
        <v>-78.577919999999992</v>
      </c>
      <c r="AA8" s="13">
        <f t="shared" si="1"/>
        <v>-60.380927999999997</v>
      </c>
      <c r="AB8" s="13">
        <f t="shared" si="2"/>
        <v>-52.109568000000003</v>
      </c>
      <c r="AC8" s="13">
        <f t="shared" si="3"/>
        <v>-44.665344000000005</v>
      </c>
      <c r="AD8" s="13">
        <f t="shared" si="4"/>
        <v>7.0248348040099842</v>
      </c>
      <c r="AE8" s="13">
        <f t="shared" si="5"/>
        <v>25.221826804009986</v>
      </c>
      <c r="AF8" s="13">
        <f t="shared" si="6"/>
        <v>33.493186804009973</v>
      </c>
      <c r="AG8" s="13">
        <f t="shared" si="7"/>
        <v>40.937410804009971</v>
      </c>
    </row>
    <row r="9" spans="1:33" x14ac:dyDescent="0.2">
      <c r="A9" s="13" t="s">
        <v>24</v>
      </c>
      <c r="B9" s="13">
        <v>70</v>
      </c>
      <c r="C9" s="13">
        <v>9.6</v>
      </c>
      <c r="D9" s="13">
        <v>140</v>
      </c>
      <c r="E9" s="13">
        <v>2</v>
      </c>
      <c r="F9" s="14">
        <v>15.5490988906</v>
      </c>
      <c r="G9" s="13">
        <v>1308158.97477</v>
      </c>
      <c r="H9" s="14">
        <v>160.61791229040782</v>
      </c>
      <c r="I9" s="14">
        <v>85.102460272299993</v>
      </c>
      <c r="J9" s="15">
        <v>1.2235563973000316</v>
      </c>
      <c r="K9" s="13">
        <v>-82.7136</v>
      </c>
      <c r="L9" s="13">
        <v>-12.000899337320705</v>
      </c>
      <c r="M9" s="13">
        <v>-12.116433419076607</v>
      </c>
      <c r="N9" s="13">
        <v>-30.034591159697136</v>
      </c>
      <c r="O9" s="13">
        <v>-6.1362066121567453</v>
      </c>
      <c r="P9" s="13">
        <v>-2.0670828715566225</v>
      </c>
      <c r="Q9" s="13">
        <v>10235.697801104168</v>
      </c>
      <c r="R9" s="13">
        <v>1.2157494324614284</v>
      </c>
      <c r="S9" s="13">
        <v>0.60787471623071421</v>
      </c>
      <c r="T9" s="13">
        <v>2.2256060963714948</v>
      </c>
      <c r="U9" s="13">
        <v>2.4218520322598556</v>
      </c>
      <c r="V9" s="13">
        <v>1.7620048702244357</v>
      </c>
      <c r="W9" s="13">
        <v>0.88100243511221787</v>
      </c>
      <c r="X9" s="13">
        <v>3.2256060963714948</v>
      </c>
      <c r="Y9" s="13">
        <v>3.4218520322598587</v>
      </c>
      <c r="Z9" s="13">
        <f t="shared" si="0"/>
        <v>-78.577919999999992</v>
      </c>
      <c r="AA9" s="13">
        <f t="shared" si="1"/>
        <v>-60.380927999999997</v>
      </c>
      <c r="AB9" s="13">
        <f t="shared" si="2"/>
        <v>-52.109568000000003</v>
      </c>
      <c r="AC9" s="13">
        <f t="shared" si="3"/>
        <v>-44.665344000000005</v>
      </c>
      <c r="AD9" s="13">
        <f t="shared" si="4"/>
        <v>19.684778890600015</v>
      </c>
      <c r="AE9" s="13">
        <f t="shared" si="5"/>
        <v>37.881770890600002</v>
      </c>
      <c r="AF9" s="13">
        <f t="shared" si="6"/>
        <v>46.153130890600004</v>
      </c>
      <c r="AG9" s="13">
        <f t="shared" si="7"/>
        <v>53.597354890600002</v>
      </c>
    </row>
    <row r="10" spans="1:33" x14ac:dyDescent="0.2">
      <c r="A10" s="13" t="s">
        <v>24</v>
      </c>
      <c r="B10" s="13">
        <v>80</v>
      </c>
      <c r="C10" s="13">
        <v>9.6</v>
      </c>
      <c r="D10" s="13">
        <v>240</v>
      </c>
      <c r="E10" s="13">
        <v>3</v>
      </c>
      <c r="F10" s="14">
        <v>28.139900306600001</v>
      </c>
      <c r="G10" s="13">
        <v>1105591.1013</v>
      </c>
      <c r="H10" s="14">
        <v>195.46929801176327</v>
      </c>
      <c r="I10" s="14">
        <v>97.693261688299998</v>
      </c>
      <c r="J10" s="15">
        <v>1.4045800195359619</v>
      </c>
      <c r="K10" s="13">
        <v>-82.7136</v>
      </c>
      <c r="L10" s="13">
        <v>-12.000899337320705</v>
      </c>
      <c r="M10" s="13">
        <v>-12.116433419076607</v>
      </c>
      <c r="N10" s="13">
        <v>-50.389680230663821</v>
      </c>
      <c r="O10" s="13">
        <v>-6.9262580866351087</v>
      </c>
      <c r="P10" s="13">
        <v>-3.1825266314670189</v>
      </c>
      <c r="Q10" s="13">
        <v>11547.239615270835</v>
      </c>
      <c r="R10" s="13">
        <v>1.22116577110375</v>
      </c>
      <c r="S10" s="13">
        <v>0.40705525703458334</v>
      </c>
      <c r="T10" s="13">
        <v>1.6148056280606959</v>
      </c>
      <c r="U10" s="13">
        <v>0.56560965531218832</v>
      </c>
      <c r="V10" s="13">
        <v>1.9773965829633244</v>
      </c>
      <c r="W10" s="13">
        <v>0.65913219432110814</v>
      </c>
      <c r="X10" s="13">
        <v>2.6148056280606959</v>
      </c>
      <c r="Y10" s="13">
        <v>1.5656096553121888</v>
      </c>
      <c r="Z10" s="13">
        <f t="shared" si="0"/>
        <v>-78.577919999999992</v>
      </c>
      <c r="AA10" s="13">
        <f t="shared" si="1"/>
        <v>-60.380927999999997</v>
      </c>
      <c r="AB10" s="13">
        <f t="shared" si="2"/>
        <v>-52.109568000000003</v>
      </c>
      <c r="AC10" s="13">
        <f t="shared" si="3"/>
        <v>-44.665344000000005</v>
      </c>
      <c r="AD10" s="13">
        <f t="shared" si="4"/>
        <v>32.275580306600034</v>
      </c>
      <c r="AE10" s="13">
        <f t="shared" si="5"/>
        <v>50.472572306600043</v>
      </c>
      <c r="AF10" s="13">
        <f t="shared" si="6"/>
        <v>58.743932306600023</v>
      </c>
      <c r="AG10" s="13">
        <f t="shared" si="7"/>
        <v>66.188156306600021</v>
      </c>
    </row>
    <row r="11" spans="1:33" x14ac:dyDescent="0.2">
      <c r="A11" s="13" t="s">
        <v>24</v>
      </c>
      <c r="B11" s="13">
        <v>90</v>
      </c>
      <c r="C11" s="13">
        <v>9.6</v>
      </c>
      <c r="D11" s="13">
        <v>270</v>
      </c>
      <c r="E11" s="13">
        <v>3</v>
      </c>
      <c r="F11" s="14">
        <v>40.209469399999996</v>
      </c>
      <c r="G11" s="13">
        <v>1622398.32</v>
      </c>
      <c r="H11" s="14">
        <v>214.74983929368102</v>
      </c>
      <c r="I11" s="14">
        <v>109.76283078169999</v>
      </c>
      <c r="J11" s="15">
        <v>1.5781096499324532</v>
      </c>
      <c r="K11" s="13">
        <v>-82.7136</v>
      </c>
      <c r="L11" s="13">
        <v>-12.000899337320705</v>
      </c>
      <c r="M11" s="13">
        <v>-12.116433419076607</v>
      </c>
      <c r="N11" s="13">
        <v>-56.421941188310328</v>
      </c>
      <c r="O11" s="13">
        <v>-7.7071534885729971</v>
      </c>
      <c r="P11" s="13">
        <v>-3.5803424604003959</v>
      </c>
      <c r="Q11" s="13">
        <v>12804.486395833332</v>
      </c>
      <c r="R11" s="13">
        <v>1.2195870086855554</v>
      </c>
      <c r="S11" s="13">
        <v>0.40652900289518512</v>
      </c>
      <c r="T11" s="13">
        <v>1.6210861502090357</v>
      </c>
      <c r="U11" s="13">
        <v>1.6737783447034629</v>
      </c>
      <c r="V11" s="13">
        <v>1.9719140879887078</v>
      </c>
      <c r="W11" s="13">
        <v>0.65730469599623598</v>
      </c>
      <c r="X11" s="13">
        <v>2.6210861502090355</v>
      </c>
      <c r="Y11" s="13">
        <v>2.6737783447034595</v>
      </c>
      <c r="Z11" s="13">
        <f t="shared" si="0"/>
        <v>-78.577919999999992</v>
      </c>
      <c r="AA11" s="13">
        <f t="shared" si="1"/>
        <v>-60.380927999999997</v>
      </c>
      <c r="AB11" s="13">
        <f t="shared" si="2"/>
        <v>-52.109568000000003</v>
      </c>
      <c r="AC11" s="13">
        <f t="shared" si="3"/>
        <v>-44.665344000000005</v>
      </c>
      <c r="AD11" s="13">
        <f t="shared" si="4"/>
        <v>44.345149399999983</v>
      </c>
      <c r="AE11" s="13">
        <f t="shared" si="5"/>
        <v>62.542141399999991</v>
      </c>
      <c r="AF11" s="13">
        <f t="shared" si="6"/>
        <v>70.813501399999979</v>
      </c>
      <c r="AG11" s="13">
        <f t="shared" si="7"/>
        <v>78.25772539999997</v>
      </c>
    </row>
    <row r="12" spans="1:33" x14ac:dyDescent="0.2">
      <c r="A12" s="13" t="s">
        <v>24</v>
      </c>
      <c r="B12" s="13">
        <v>100</v>
      </c>
      <c r="C12" s="13">
        <v>9.6</v>
      </c>
      <c r="D12" s="13">
        <v>200</v>
      </c>
      <c r="E12" s="13">
        <v>2</v>
      </c>
      <c r="F12" s="14">
        <v>52.583421940800001</v>
      </c>
      <c r="G12" s="13">
        <v>1866794.1790499999</v>
      </c>
      <c r="H12" s="14">
        <v>213.14609121245815</v>
      </c>
      <c r="I12" s="14">
        <v>122.13678332249999</v>
      </c>
      <c r="J12" s="15">
        <v>1.7560155382315583</v>
      </c>
      <c r="K12" s="13">
        <v>-82.7136</v>
      </c>
      <c r="L12" s="13">
        <v>-12.000899337320705</v>
      </c>
      <c r="M12" s="13">
        <v>-12.116433419076607</v>
      </c>
      <c r="N12" s="13">
        <v>-42.298757083908001</v>
      </c>
      <c r="O12" s="13">
        <v>-8.480003900557632</v>
      </c>
      <c r="P12" s="13">
        <v>-2.9529755307951748</v>
      </c>
      <c r="Q12" s="13">
        <v>14093.439785500002</v>
      </c>
      <c r="R12" s="20">
        <v>1.221367833225</v>
      </c>
      <c r="S12" s="20">
        <v>0.61068391661249999</v>
      </c>
      <c r="T12" s="20">
        <v>2.2730846096479849</v>
      </c>
      <c r="U12" s="20">
        <v>-0.88526381236867446</v>
      </c>
      <c r="V12" s="20">
        <v>1.7586851983776084</v>
      </c>
      <c r="W12" s="20">
        <v>0.8793425991888042</v>
      </c>
      <c r="X12" s="20">
        <v>3.2730846096479858</v>
      </c>
      <c r="Y12" s="20">
        <v>0.11473618763132248</v>
      </c>
      <c r="Z12" s="13">
        <f t="shared" si="0"/>
        <v>-78.577919999999992</v>
      </c>
      <c r="AA12" s="13">
        <f t="shared" si="1"/>
        <v>-60.380927999999997</v>
      </c>
      <c r="AB12" s="13">
        <f t="shared" si="2"/>
        <v>-52.109568000000003</v>
      </c>
      <c r="AC12" s="13">
        <f t="shared" si="3"/>
        <v>-44.665344000000005</v>
      </c>
      <c r="AD12" s="13">
        <f t="shared" si="4"/>
        <v>56.71910194080003</v>
      </c>
      <c r="AE12" s="13">
        <f t="shared" si="5"/>
        <v>74.916093940800039</v>
      </c>
      <c r="AF12" s="13">
        <f t="shared" si="6"/>
        <v>83.187453940800026</v>
      </c>
      <c r="AG12" s="13">
        <f t="shared" si="7"/>
        <v>90.631677940800017</v>
      </c>
    </row>
    <row r="13" spans="1:33" x14ac:dyDescent="0.2">
      <c r="A13" s="13" t="s">
        <v>25</v>
      </c>
      <c r="B13" s="13">
        <v>0</v>
      </c>
      <c r="C13" s="13">
        <v>9.6</v>
      </c>
      <c r="D13" s="13">
        <v>0</v>
      </c>
      <c r="F13" s="14">
        <v>-76.521206496099992</v>
      </c>
      <c r="G13" s="13">
        <v>4206.5982973800001</v>
      </c>
      <c r="H13" s="14">
        <v>30.309726260297314</v>
      </c>
      <c r="I13" s="14">
        <v>0</v>
      </c>
      <c r="J13" s="15">
        <v>0</v>
      </c>
      <c r="K13" s="13">
        <v>-82.7136</v>
      </c>
      <c r="L13" s="13">
        <v>-12.000899337320705</v>
      </c>
      <c r="M13" s="13">
        <v>-12.116433419076607</v>
      </c>
      <c r="N13" s="13">
        <v>0</v>
      </c>
      <c r="O13" s="13">
        <v>0</v>
      </c>
      <c r="P13" s="13">
        <v>0</v>
      </c>
      <c r="Q13" s="13">
        <v>645.04098998958375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f t="shared" si="0"/>
        <v>-78.577919999999992</v>
      </c>
      <c r="AA13" s="13">
        <f t="shared" si="1"/>
        <v>-60.380927999999997</v>
      </c>
      <c r="AB13" s="13">
        <f t="shared" si="2"/>
        <v>-52.109568000000003</v>
      </c>
      <c r="AC13" s="13">
        <f t="shared" si="3"/>
        <v>-44.665344000000005</v>
      </c>
      <c r="AD13" s="13">
        <f t="shared" si="4"/>
        <v>-72.385526496099985</v>
      </c>
      <c r="AE13" s="13">
        <f t="shared" si="5"/>
        <v>-54.18853449609999</v>
      </c>
      <c r="AF13" s="13">
        <f t="shared" si="6"/>
        <v>-45.917174496100003</v>
      </c>
      <c r="AG13" s="13">
        <f t="shared" si="7"/>
        <v>-38.472950496099998</v>
      </c>
    </row>
    <row r="14" spans="1:33" x14ac:dyDescent="0.2">
      <c r="A14" s="13" t="s">
        <v>25</v>
      </c>
      <c r="B14" s="13">
        <v>10</v>
      </c>
      <c r="C14" s="13">
        <v>9.6</v>
      </c>
      <c r="D14" s="13">
        <v>10</v>
      </c>
      <c r="E14" s="13">
        <v>1</v>
      </c>
      <c r="F14" s="14">
        <v>-75.477832657900009</v>
      </c>
      <c r="G14" s="13">
        <v>27127.826115100001</v>
      </c>
      <c r="H14" s="14">
        <v>34.956064739609047</v>
      </c>
      <c r="I14" s="14">
        <v>1.043373838199988</v>
      </c>
      <c r="J14" s="15">
        <v>1.3635093929852831E-2</v>
      </c>
      <c r="K14" s="13">
        <v>-82.7136</v>
      </c>
      <c r="L14" s="13">
        <v>-12.000899337320705</v>
      </c>
      <c r="M14" s="13">
        <v>-12.116433419076607</v>
      </c>
      <c r="N14" s="13">
        <v>-2.3841787362442193</v>
      </c>
      <c r="O14" s="13">
        <v>-1.0504999885775008</v>
      </c>
      <c r="P14" s="13">
        <v>-0.16828591629002423</v>
      </c>
      <c r="Q14" s="13">
        <v>753.72576480208272</v>
      </c>
      <c r="R14" s="13">
        <v>0.1043373838199988</v>
      </c>
      <c r="S14" s="13">
        <v>0.1043373838199988</v>
      </c>
      <c r="T14" s="13">
        <v>0.28958758748130281</v>
      </c>
      <c r="U14" s="13">
        <v>0.28958758748130142</v>
      </c>
      <c r="V14" s="13">
        <v>0.46463384793117335</v>
      </c>
      <c r="W14" s="13">
        <v>0.46463384793117335</v>
      </c>
      <c r="X14" s="13">
        <v>1.2895875874813032</v>
      </c>
      <c r="Y14" s="13">
        <v>1.2895875874813032</v>
      </c>
      <c r="Z14" s="13">
        <f t="shared" si="0"/>
        <v>-78.577919999999992</v>
      </c>
      <c r="AA14" s="13">
        <f t="shared" si="1"/>
        <v>-60.380927999999997</v>
      </c>
      <c r="AB14" s="13">
        <f t="shared" si="2"/>
        <v>-52.109568000000003</v>
      </c>
      <c r="AC14" s="13">
        <f t="shared" si="3"/>
        <v>-44.665344000000005</v>
      </c>
      <c r="AD14" s="13">
        <f t="shared" si="4"/>
        <v>-71.342152657900002</v>
      </c>
      <c r="AE14" s="13">
        <f t="shared" si="5"/>
        <v>-53.145160657900007</v>
      </c>
      <c r="AF14" s="13">
        <f t="shared" si="6"/>
        <v>-44.873800657900006</v>
      </c>
      <c r="AG14" s="13">
        <f t="shared" si="7"/>
        <v>-37.429576657900014</v>
      </c>
    </row>
    <row r="15" spans="1:33" x14ac:dyDescent="0.2">
      <c r="A15" s="13" t="s">
        <v>25</v>
      </c>
      <c r="B15" s="13">
        <v>20</v>
      </c>
      <c r="C15" s="13">
        <v>9.6</v>
      </c>
      <c r="D15" s="13">
        <v>20</v>
      </c>
      <c r="E15" s="13">
        <v>1</v>
      </c>
      <c r="F15" s="14">
        <v>-74.177436638999993</v>
      </c>
      <c r="G15" s="13">
        <v>39440.8342691</v>
      </c>
      <c r="H15" s="14">
        <v>39.597871288861157</v>
      </c>
      <c r="I15" s="14">
        <v>2.343769857099995</v>
      </c>
      <c r="J15" s="15">
        <v>3.0629023827786202E-2</v>
      </c>
      <c r="K15" s="13">
        <v>-82.7136</v>
      </c>
      <c r="L15" s="13">
        <v>-12.000899337320705</v>
      </c>
      <c r="M15" s="13">
        <v>-12.116433419076607</v>
      </c>
      <c r="N15" s="13">
        <v>-4.6379664866462216</v>
      </c>
      <c r="O15" s="13">
        <v>-1.9698368522375778</v>
      </c>
      <c r="P15" s="13">
        <v>-0.33657183258004847</v>
      </c>
      <c r="Q15" s="13">
        <v>889.18368343749989</v>
      </c>
      <c r="R15" s="13">
        <v>0.11718849285499974</v>
      </c>
      <c r="S15" s="13">
        <v>0.11718849285499974</v>
      </c>
      <c r="T15" s="13">
        <v>0.33750622615136405</v>
      </c>
      <c r="U15" s="13">
        <v>0.38917577085716143</v>
      </c>
      <c r="V15" s="13">
        <v>0.46440725142819217</v>
      </c>
      <c r="W15" s="13">
        <v>0.46440725142819217</v>
      </c>
      <c r="X15" s="13">
        <v>1.3375062261513639</v>
      </c>
      <c r="Y15" s="13">
        <v>1.3891757708571579</v>
      </c>
      <c r="Z15" s="13">
        <f t="shared" si="0"/>
        <v>-78.577919999999992</v>
      </c>
      <c r="AA15" s="13">
        <f t="shared" si="1"/>
        <v>-60.380927999999997</v>
      </c>
      <c r="AB15" s="13">
        <f t="shared" si="2"/>
        <v>-52.109568000000003</v>
      </c>
      <c r="AC15" s="13">
        <f t="shared" si="3"/>
        <v>-44.665344000000005</v>
      </c>
      <c r="AD15" s="13">
        <f t="shared" si="4"/>
        <v>-70.041756638999999</v>
      </c>
      <c r="AE15" s="13">
        <f t="shared" si="5"/>
        <v>-51.844764638999997</v>
      </c>
      <c r="AF15" s="13">
        <f t="shared" si="6"/>
        <v>-43.573404639000003</v>
      </c>
      <c r="AG15" s="13">
        <f t="shared" si="7"/>
        <v>-36.129180639000005</v>
      </c>
    </row>
    <row r="16" spans="1:33" x14ac:dyDescent="0.2">
      <c r="A16" s="13" t="s">
        <v>25</v>
      </c>
      <c r="B16" s="13">
        <v>30</v>
      </c>
      <c r="C16" s="13">
        <v>9.6</v>
      </c>
      <c r="D16" s="13">
        <v>30</v>
      </c>
      <c r="E16" s="13">
        <v>1</v>
      </c>
      <c r="F16" s="14">
        <v>-72.768023398300002</v>
      </c>
      <c r="G16" s="13">
        <v>59553.088811699999</v>
      </c>
      <c r="H16" s="14">
        <v>44.258206041125106</v>
      </c>
      <c r="I16" s="14">
        <v>3.7531830977999867</v>
      </c>
      <c r="J16" s="15">
        <v>4.9047620517996833E-2</v>
      </c>
      <c r="K16" s="13">
        <v>-82.7136</v>
      </c>
      <c r="L16" s="13">
        <v>-12.000899337320705</v>
      </c>
      <c r="M16" s="13">
        <v>-12.116433419076607</v>
      </c>
      <c r="N16" s="13">
        <v>-6.845027777275309</v>
      </c>
      <c r="O16" s="13">
        <v>-2.8454111568824252</v>
      </c>
      <c r="P16" s="13">
        <v>-0.50485774887007273</v>
      </c>
      <c r="Q16" s="13">
        <v>1035.9975626770824</v>
      </c>
      <c r="R16" s="13">
        <v>0.12510610325999955</v>
      </c>
      <c r="S16" s="13">
        <v>0.12510610325999955</v>
      </c>
      <c r="T16" s="13">
        <v>0.36812887495936641</v>
      </c>
      <c r="U16" s="13">
        <v>0.43354268495456461</v>
      </c>
      <c r="V16" s="13">
        <v>0.46494932602759309</v>
      </c>
      <c r="W16" s="13">
        <v>0.46494932602759309</v>
      </c>
      <c r="X16" s="13">
        <v>1.3681288749593663</v>
      </c>
      <c r="Y16" s="13">
        <v>1.4335426849545645</v>
      </c>
      <c r="Z16" s="13">
        <f t="shared" si="0"/>
        <v>-78.577919999999992</v>
      </c>
      <c r="AA16" s="13">
        <f t="shared" si="1"/>
        <v>-60.380927999999997</v>
      </c>
      <c r="AB16" s="13">
        <f t="shared" si="2"/>
        <v>-52.109568000000003</v>
      </c>
      <c r="AC16" s="13">
        <f t="shared" si="3"/>
        <v>-44.665344000000005</v>
      </c>
      <c r="AD16" s="13">
        <f t="shared" si="4"/>
        <v>-68.632343398300009</v>
      </c>
      <c r="AE16" s="13">
        <f t="shared" si="5"/>
        <v>-50.435351398300007</v>
      </c>
      <c r="AF16" s="13">
        <f t="shared" si="6"/>
        <v>-42.163991398300013</v>
      </c>
      <c r="AG16" s="13">
        <f t="shared" si="7"/>
        <v>-34.719767398300014</v>
      </c>
    </row>
    <row r="17" spans="1:33" x14ac:dyDescent="0.2">
      <c r="A17" s="13" t="s">
        <v>25</v>
      </c>
      <c r="B17" s="13">
        <v>40</v>
      </c>
      <c r="C17" s="13">
        <v>9.6</v>
      </c>
      <c r="D17" s="13">
        <v>40</v>
      </c>
      <c r="E17" s="13">
        <v>1</v>
      </c>
      <c r="F17" s="14">
        <v>-71.346339870600005</v>
      </c>
      <c r="G17" s="13">
        <v>70840.452378999995</v>
      </c>
      <c r="H17" s="14">
        <v>48.873742844083054</v>
      </c>
      <c r="I17" s="14">
        <v>5.1748666254999938</v>
      </c>
      <c r="J17" s="15">
        <v>6.7626568665821257E-2</v>
      </c>
      <c r="K17" s="13">
        <v>-82.7136</v>
      </c>
      <c r="L17" s="13">
        <v>-12.000899337320705</v>
      </c>
      <c r="M17" s="13">
        <v>-12.116433419076607</v>
      </c>
      <c r="N17" s="13">
        <v>-9.0222820983376462</v>
      </c>
      <c r="O17" s="13">
        <v>-3.6937241947880151</v>
      </c>
      <c r="P17" s="13">
        <v>-0.67314366516009694</v>
      </c>
      <c r="Q17" s="13">
        <v>1184.089596812498</v>
      </c>
      <c r="R17" s="13">
        <v>0.12937166563749986</v>
      </c>
      <c r="S17" s="13">
        <v>0.12937166563749986</v>
      </c>
      <c r="T17" s="13">
        <v>0.38649702495098076</v>
      </c>
      <c r="U17" s="13">
        <v>0.44513113320309788</v>
      </c>
      <c r="V17" s="13">
        <v>0.46410041459464352</v>
      </c>
      <c r="W17" s="13">
        <v>0.46410041459464352</v>
      </c>
      <c r="X17" s="13">
        <v>1.3864970249509798</v>
      </c>
      <c r="Y17" s="13">
        <v>1.4451311332030978</v>
      </c>
      <c r="Z17" s="13">
        <f t="shared" si="0"/>
        <v>-78.577919999999992</v>
      </c>
      <c r="AA17" s="13">
        <f t="shared" si="1"/>
        <v>-60.380927999999997</v>
      </c>
      <c r="AB17" s="13">
        <f t="shared" si="2"/>
        <v>-52.109568000000003</v>
      </c>
      <c r="AC17" s="13">
        <f t="shared" si="3"/>
        <v>-44.665344000000005</v>
      </c>
      <c r="AD17" s="13">
        <f t="shared" si="4"/>
        <v>-67.210659870600011</v>
      </c>
      <c r="AE17" s="13">
        <f t="shared" si="5"/>
        <v>-49.013667870600017</v>
      </c>
      <c r="AF17" s="13">
        <f t="shared" si="6"/>
        <v>-40.742307870600023</v>
      </c>
      <c r="AG17" s="13">
        <f t="shared" si="7"/>
        <v>-33.298083870600024</v>
      </c>
    </row>
    <row r="18" spans="1:33" x14ac:dyDescent="0.2">
      <c r="A18" s="13" t="s">
        <v>25</v>
      </c>
      <c r="B18" s="13">
        <v>50</v>
      </c>
      <c r="C18" s="13">
        <v>9.6</v>
      </c>
      <c r="D18" s="13">
        <v>50</v>
      </c>
      <c r="E18" s="13">
        <v>1</v>
      </c>
      <c r="F18" s="14">
        <v>-69.871453794400011</v>
      </c>
      <c r="G18" s="13">
        <v>124596.565009</v>
      </c>
      <c r="H18" s="14">
        <v>53.500871667067301</v>
      </c>
      <c r="I18" s="14">
        <v>6.6497527016999873</v>
      </c>
      <c r="J18" s="15">
        <v>8.6900782230072401E-2</v>
      </c>
      <c r="K18" s="13">
        <v>-82.7136</v>
      </c>
      <c r="L18" s="13">
        <v>-12.000899337320705</v>
      </c>
      <c r="M18" s="13">
        <v>-12.116433419076607</v>
      </c>
      <c r="N18" s="13">
        <v>-11.177637332753559</v>
      </c>
      <c r="O18" s="13">
        <v>-4.5223257908663355</v>
      </c>
      <c r="P18" s="13">
        <v>-0.84142958145012103</v>
      </c>
      <c r="Q18" s="13">
        <v>1337.7235630833313</v>
      </c>
      <c r="R18" s="13">
        <v>0.13299505403399975</v>
      </c>
      <c r="S18" s="13">
        <v>0.13299505403399975</v>
      </c>
      <c r="T18" s="13">
        <v>0.4020068213277958</v>
      </c>
      <c r="U18" s="13">
        <v>0.46788467598334221</v>
      </c>
      <c r="V18" s="13">
        <v>0.46382290813539973</v>
      </c>
      <c r="W18" s="13">
        <v>0.46382290813539973</v>
      </c>
      <c r="X18" s="13">
        <v>1.4020068213277947</v>
      </c>
      <c r="Y18" s="13">
        <v>1.4678846759833406</v>
      </c>
      <c r="Z18" s="13">
        <f t="shared" si="0"/>
        <v>-78.577919999999992</v>
      </c>
      <c r="AA18" s="13">
        <f t="shared" si="1"/>
        <v>-60.380927999999997</v>
      </c>
      <c r="AB18" s="13">
        <f t="shared" si="2"/>
        <v>-52.109568000000003</v>
      </c>
      <c r="AC18" s="13">
        <f t="shared" si="3"/>
        <v>-44.665344000000005</v>
      </c>
      <c r="AD18" s="13">
        <f t="shared" si="4"/>
        <v>-65.735773794400018</v>
      </c>
      <c r="AE18" s="13">
        <f t="shared" si="5"/>
        <v>-47.538781794400016</v>
      </c>
      <c r="AF18" s="13">
        <f t="shared" si="6"/>
        <v>-39.267421794400022</v>
      </c>
      <c r="AG18" s="13">
        <f t="shared" si="7"/>
        <v>-31.823197794400023</v>
      </c>
    </row>
    <row r="19" spans="1:33" x14ac:dyDescent="0.2">
      <c r="A19" s="13" t="s">
        <v>25</v>
      </c>
      <c r="B19" s="13">
        <v>60</v>
      </c>
      <c r="C19" s="13">
        <v>9.6</v>
      </c>
      <c r="D19" s="13">
        <v>60</v>
      </c>
      <c r="E19" s="13">
        <v>1</v>
      </c>
      <c r="F19" s="14">
        <v>-68.268034170900009</v>
      </c>
      <c r="G19" s="13">
        <v>93418.117595599993</v>
      </c>
      <c r="H19" s="14">
        <v>58.223864865179237</v>
      </c>
      <c r="I19" s="14">
        <v>8.2531723251999907</v>
      </c>
      <c r="J19" s="15">
        <v>0.10785470725191226</v>
      </c>
      <c r="K19" s="13">
        <v>-82.7136</v>
      </c>
      <c r="L19" s="13">
        <v>-12.000899337320705</v>
      </c>
      <c r="M19" s="13">
        <v>-12.116433419076607</v>
      </c>
      <c r="N19" s="13">
        <v>-13.315700265482697</v>
      </c>
      <c r="O19" s="13">
        <v>-5.3355505164590964</v>
      </c>
      <c r="P19" s="13">
        <v>-1.0097154977401455</v>
      </c>
      <c r="Q19" s="13">
        <v>1504.7464405312492</v>
      </c>
      <c r="R19" s="13">
        <v>0.1375528720866665</v>
      </c>
      <c r="S19" s="13">
        <v>0.1375528720866665</v>
      </c>
      <c r="T19" s="13">
        <v>0.41977450181220211</v>
      </c>
      <c r="U19" s="13">
        <v>0.51398679503799449</v>
      </c>
      <c r="V19" s="13">
        <v>0.46523564341469875</v>
      </c>
      <c r="W19" s="13">
        <v>0.46523564341469875</v>
      </c>
      <c r="X19" s="13">
        <v>1.4197745018122017</v>
      </c>
      <c r="Y19" s="13">
        <v>1.5139867950379979</v>
      </c>
      <c r="Z19" s="13">
        <f t="shared" si="0"/>
        <v>-78.577919999999992</v>
      </c>
      <c r="AA19" s="13">
        <f t="shared" si="1"/>
        <v>-60.380927999999997</v>
      </c>
      <c r="AB19" s="13">
        <f t="shared" si="2"/>
        <v>-52.109568000000003</v>
      </c>
      <c r="AC19" s="13">
        <f t="shared" si="3"/>
        <v>-44.665344000000005</v>
      </c>
      <c r="AD19" s="13">
        <f t="shared" si="4"/>
        <v>-64.132354170900001</v>
      </c>
      <c r="AE19" s="13">
        <f t="shared" si="5"/>
        <v>-45.935362170900007</v>
      </c>
      <c r="AF19" s="13">
        <f t="shared" si="6"/>
        <v>-37.664002170900012</v>
      </c>
      <c r="AG19" s="13">
        <f t="shared" si="7"/>
        <v>-30.219778170900014</v>
      </c>
    </row>
    <row r="20" spans="1:33" x14ac:dyDescent="0.2">
      <c r="A20" s="13" t="s">
        <v>25</v>
      </c>
      <c r="B20" s="13">
        <v>70</v>
      </c>
      <c r="C20" s="13">
        <v>9.6</v>
      </c>
      <c r="D20" s="13">
        <v>70</v>
      </c>
      <c r="E20" s="13">
        <v>1</v>
      </c>
      <c r="F20" s="14">
        <v>-66.750576079699997</v>
      </c>
      <c r="G20" s="13">
        <v>154984.32134200001</v>
      </c>
      <c r="H20" s="14">
        <v>62.834053927507568</v>
      </c>
      <c r="I20" s="14">
        <v>9.7706304163999924</v>
      </c>
      <c r="J20" s="15">
        <v>0.12768526352100795</v>
      </c>
      <c r="K20" s="13">
        <v>-82.7136</v>
      </c>
      <c r="L20" s="13">
        <v>-12.000899337320705</v>
      </c>
      <c r="M20" s="13">
        <v>-12.116433419076607</v>
      </c>
      <c r="N20" s="13">
        <v>-15.439489224623346</v>
      </c>
      <c r="O20" s="13">
        <v>-6.1362066121567453</v>
      </c>
      <c r="P20" s="13">
        <v>-1.1780014140301698</v>
      </c>
      <c r="Q20" s="13">
        <v>1662.8149916979164</v>
      </c>
      <c r="R20" s="13">
        <v>0.13958043451999988</v>
      </c>
      <c r="S20" s="13">
        <v>0.13958043451999988</v>
      </c>
      <c r="T20" s="13">
        <v>0.42940847409104288</v>
      </c>
      <c r="U20" s="13">
        <v>0.49065311705608766</v>
      </c>
      <c r="V20" s="13">
        <v>0.464633252388718</v>
      </c>
      <c r="W20" s="13">
        <v>0.464633252388718</v>
      </c>
      <c r="X20" s="13">
        <v>1.4294084740910431</v>
      </c>
      <c r="Y20" s="13">
        <v>1.4906531170560866</v>
      </c>
      <c r="Z20" s="13">
        <f t="shared" si="0"/>
        <v>-78.577919999999992</v>
      </c>
      <c r="AA20" s="13">
        <f t="shared" si="1"/>
        <v>-60.380927999999997</v>
      </c>
      <c r="AB20" s="13">
        <f t="shared" si="2"/>
        <v>-52.109568000000003</v>
      </c>
      <c r="AC20" s="13">
        <f t="shared" si="3"/>
        <v>-44.665344000000005</v>
      </c>
      <c r="AD20" s="13">
        <f t="shared" si="4"/>
        <v>-62.614896079699996</v>
      </c>
      <c r="AE20" s="13">
        <f t="shared" si="5"/>
        <v>-44.417904079700001</v>
      </c>
      <c r="AF20" s="13">
        <f t="shared" si="6"/>
        <v>-36.146544079700007</v>
      </c>
      <c r="AG20" s="13">
        <f t="shared" si="7"/>
        <v>-28.702320079700009</v>
      </c>
    </row>
    <row r="21" spans="1:33" x14ac:dyDescent="0.2">
      <c r="A21" s="13" t="s">
        <v>25</v>
      </c>
      <c r="B21" s="13">
        <v>80</v>
      </c>
      <c r="C21" s="13">
        <v>9.6</v>
      </c>
      <c r="D21" s="13">
        <v>80</v>
      </c>
      <c r="E21" s="13">
        <v>1</v>
      </c>
      <c r="F21" s="14">
        <v>-65.123187292599994</v>
      </c>
      <c r="G21" s="13">
        <v>183346.97813900001</v>
      </c>
      <c r="H21" s="14">
        <v>67.531425520547415</v>
      </c>
      <c r="I21" s="14">
        <v>11.398019203499995</v>
      </c>
      <c r="J21" s="15">
        <v>0.14895242411109802</v>
      </c>
      <c r="K21" s="13">
        <v>-82.7136</v>
      </c>
      <c r="L21" s="13">
        <v>-12.000899337320705</v>
      </c>
      <c r="M21" s="13">
        <v>-12.116433419076607</v>
      </c>
      <c r="N21" s="13">
        <v>-17.551134639794814</v>
      </c>
      <c r="O21" s="13">
        <v>-6.9262580866351087</v>
      </c>
      <c r="P21" s="13">
        <v>-1.3462873303201939</v>
      </c>
      <c r="Q21" s="13">
        <v>1832.3346570208319</v>
      </c>
      <c r="R21" s="13">
        <v>0.14247524004374995</v>
      </c>
      <c r="S21" s="13">
        <v>0.14247524004374995</v>
      </c>
      <c r="T21" s="13">
        <v>0.44137857882577963</v>
      </c>
      <c r="U21" s="13">
        <v>0.53009703635841321</v>
      </c>
      <c r="V21" s="13">
        <v>0.46527124075312631</v>
      </c>
      <c r="W21" s="13">
        <v>0.46527124075312631</v>
      </c>
      <c r="X21" s="13">
        <v>1.4413785788257794</v>
      </c>
      <c r="Y21" s="13">
        <v>1.5300970363584099</v>
      </c>
      <c r="Z21" s="13">
        <f t="shared" si="0"/>
        <v>-78.577919999999992</v>
      </c>
      <c r="AA21" s="13">
        <f t="shared" si="1"/>
        <v>-60.380927999999997</v>
      </c>
      <c r="AB21" s="13">
        <f t="shared" si="2"/>
        <v>-52.109568000000003</v>
      </c>
      <c r="AC21" s="13">
        <f t="shared" si="3"/>
        <v>-44.665344000000005</v>
      </c>
      <c r="AD21" s="13">
        <f t="shared" si="4"/>
        <v>-60.987507292600007</v>
      </c>
      <c r="AE21" s="13">
        <f t="shared" si="5"/>
        <v>-42.790515292600013</v>
      </c>
      <c r="AF21" s="13">
        <f t="shared" si="6"/>
        <v>-34.519155292600018</v>
      </c>
      <c r="AG21" s="13">
        <f t="shared" si="7"/>
        <v>-27.07493129260002</v>
      </c>
    </row>
    <row r="22" spans="1:33" x14ac:dyDescent="0.2">
      <c r="A22" s="13" t="s">
        <v>25</v>
      </c>
      <c r="B22" s="13">
        <v>90</v>
      </c>
      <c r="C22" s="13">
        <v>9.6</v>
      </c>
      <c r="D22" s="13">
        <v>90</v>
      </c>
      <c r="E22" s="13">
        <v>1</v>
      </c>
      <c r="F22" s="14">
        <v>-63.610664678499994</v>
      </c>
      <c r="G22" s="13">
        <v>168611.543095</v>
      </c>
      <c r="H22" s="14">
        <v>72.094214908575537</v>
      </c>
      <c r="I22" s="14">
        <v>12.910541817599997</v>
      </c>
      <c r="J22" s="15">
        <v>0.16871848221914798</v>
      </c>
      <c r="K22" s="13">
        <v>-82.7136</v>
      </c>
      <c r="L22" s="13">
        <v>-12.000899337320705</v>
      </c>
      <c r="M22" s="13">
        <v>-12.116433419076607</v>
      </c>
      <c r="N22" s="13">
        <v>-19.652220095495011</v>
      </c>
      <c r="O22" s="13">
        <v>-7.7071534885729971</v>
      </c>
      <c r="P22" s="13">
        <v>-1.514573246610218</v>
      </c>
      <c r="Q22" s="13">
        <v>1989.8890959895834</v>
      </c>
      <c r="R22" s="13">
        <v>0.14345046463999997</v>
      </c>
      <c r="S22" s="13">
        <v>0.14345046463999997</v>
      </c>
      <c r="T22" s="13">
        <v>0.44713463986442953</v>
      </c>
      <c r="U22" s="13">
        <v>0.49586568198826236</v>
      </c>
      <c r="V22" s="13">
        <v>0.46427209609198028</v>
      </c>
      <c r="W22" s="13">
        <v>0.46427209609198028</v>
      </c>
      <c r="X22" s="13">
        <v>1.4471346398644296</v>
      </c>
      <c r="Y22" s="13">
        <v>1.4958656819882659</v>
      </c>
      <c r="Z22" s="13">
        <f t="shared" si="0"/>
        <v>-78.577919999999992</v>
      </c>
      <c r="AA22" s="13">
        <f t="shared" si="1"/>
        <v>-60.380927999999997</v>
      </c>
      <c r="AB22" s="13">
        <f t="shared" si="2"/>
        <v>-52.109568000000003</v>
      </c>
      <c r="AC22" s="13">
        <f t="shared" si="3"/>
        <v>-44.665344000000005</v>
      </c>
      <c r="AD22" s="13">
        <f t="shared" si="4"/>
        <v>-59.474984678499993</v>
      </c>
      <c r="AE22" s="13">
        <f t="shared" si="5"/>
        <v>-41.277992678499999</v>
      </c>
      <c r="AF22" s="13">
        <f t="shared" si="6"/>
        <v>-33.006632678500004</v>
      </c>
      <c r="AG22" s="13">
        <f t="shared" si="7"/>
        <v>-25.562408678500006</v>
      </c>
    </row>
    <row r="23" spans="1:33" x14ac:dyDescent="0.2">
      <c r="A23" s="13" t="s">
        <v>25</v>
      </c>
      <c r="B23" s="13">
        <v>100</v>
      </c>
      <c r="C23" s="13">
        <v>9.6</v>
      </c>
      <c r="D23" s="13">
        <v>100</v>
      </c>
      <c r="E23" s="13">
        <v>1</v>
      </c>
      <c r="F23" s="14">
        <v>-62.088898594</v>
      </c>
      <c r="G23" s="13">
        <v>182795.40267099999</v>
      </c>
      <c r="H23" s="14">
        <v>76.6488657300212</v>
      </c>
      <c r="I23" s="14">
        <v>14.432307902099996</v>
      </c>
      <c r="J23" s="15">
        <v>0.1886053365198255</v>
      </c>
      <c r="K23" s="13">
        <v>-82.7136</v>
      </c>
      <c r="L23" s="13">
        <v>-12.000899337320705</v>
      </c>
      <c r="M23" s="13">
        <v>-12.116433419076607</v>
      </c>
      <c r="N23" s="13">
        <v>-21.743968504166027</v>
      </c>
      <c r="O23" s="13">
        <v>-8.480003900557632</v>
      </c>
      <c r="P23" s="13">
        <v>-1.6828591629002421</v>
      </c>
      <c r="Q23" s="13">
        <v>2148.406396458332</v>
      </c>
      <c r="R23" s="20">
        <v>0.14432307902099997</v>
      </c>
      <c r="S23" s="20">
        <v>0.14432307902099997</v>
      </c>
      <c r="T23" s="20">
        <v>0.45232657688093875</v>
      </c>
      <c r="U23" s="20">
        <v>0.50175533081172008</v>
      </c>
      <c r="V23" s="20">
        <v>0.46339139469723889</v>
      </c>
      <c r="W23" s="20">
        <v>0.46339139469723889</v>
      </c>
      <c r="X23" s="20">
        <v>1.4523265768809384</v>
      </c>
      <c r="Y23" s="20">
        <v>1.5017553308117177</v>
      </c>
      <c r="Z23" s="13">
        <f t="shared" si="0"/>
        <v>-78.577919999999992</v>
      </c>
      <c r="AA23" s="13">
        <f t="shared" si="1"/>
        <v>-60.380927999999997</v>
      </c>
      <c r="AB23" s="13">
        <f t="shared" si="2"/>
        <v>-52.109568000000003</v>
      </c>
      <c r="AC23" s="13">
        <f t="shared" si="3"/>
        <v>-44.665344000000005</v>
      </c>
      <c r="AD23" s="13">
        <f t="shared" si="4"/>
        <v>-57.953218594000006</v>
      </c>
      <c r="AE23" s="13">
        <f t="shared" si="5"/>
        <v>-39.756226594000012</v>
      </c>
      <c r="AF23" s="13">
        <f t="shared" si="6"/>
        <v>-31.484866594000017</v>
      </c>
      <c r="AG23" s="13">
        <f t="shared" si="7"/>
        <v>-24.040642594000019</v>
      </c>
    </row>
    <row r="24" spans="1:33" x14ac:dyDescent="0.2">
      <c r="A24" s="13" t="s">
        <v>26</v>
      </c>
      <c r="B24" s="13">
        <v>0</v>
      </c>
      <c r="C24" s="13">
        <v>9.6</v>
      </c>
      <c r="D24" s="13">
        <v>0</v>
      </c>
      <c r="F24" s="14">
        <v>-78.464298897899994</v>
      </c>
      <c r="G24" s="13">
        <v>3592.4923152299998</v>
      </c>
      <c r="H24" s="14">
        <v>28.366633858497305</v>
      </c>
      <c r="I24" s="14">
        <v>0</v>
      </c>
      <c r="J24" s="15">
        <v>0</v>
      </c>
      <c r="K24" s="13">
        <v>-82.7136</v>
      </c>
      <c r="L24" s="13">
        <v>-12.000899337320705</v>
      </c>
      <c r="M24" s="13">
        <v>-12.116433419076607</v>
      </c>
      <c r="N24" s="13">
        <v>0</v>
      </c>
      <c r="O24" s="13">
        <v>0</v>
      </c>
      <c r="P24" s="13">
        <v>0</v>
      </c>
      <c r="Q24" s="13">
        <v>442.63553146874949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f t="shared" si="0"/>
        <v>-78.577919999999992</v>
      </c>
      <c r="AA24" s="13">
        <f t="shared" si="1"/>
        <v>-60.380927999999997</v>
      </c>
      <c r="AB24" s="13">
        <f t="shared" si="2"/>
        <v>-52.109568000000003</v>
      </c>
      <c r="AC24" s="13">
        <f t="shared" si="3"/>
        <v>-44.665344000000005</v>
      </c>
      <c r="AD24" s="13">
        <f t="shared" si="4"/>
        <v>-74.3286188979</v>
      </c>
      <c r="AE24" s="13">
        <f t="shared" si="5"/>
        <v>-56.131626897899999</v>
      </c>
      <c r="AF24" s="13">
        <f t="shared" si="6"/>
        <v>-47.860266897900004</v>
      </c>
      <c r="AG24" s="13">
        <f t="shared" si="7"/>
        <v>-40.416042897900013</v>
      </c>
    </row>
    <row r="25" spans="1:33" x14ac:dyDescent="0.2">
      <c r="A25" s="13" t="s">
        <v>26</v>
      </c>
      <c r="B25" s="13">
        <v>10</v>
      </c>
      <c r="C25" s="13">
        <v>9.6</v>
      </c>
      <c r="D25" s="13">
        <v>10</v>
      </c>
      <c r="E25" s="13">
        <v>1</v>
      </c>
      <c r="F25" s="14">
        <v>-77.514573896599998</v>
      </c>
      <c r="G25" s="13">
        <v>19594.865917800002</v>
      </c>
      <c r="H25" s="14">
        <v>32.919323500909059</v>
      </c>
      <c r="I25" s="14">
        <v>0.94972500130000714</v>
      </c>
      <c r="J25" s="15">
        <v>1.2103912411628332E-2</v>
      </c>
      <c r="K25" s="13">
        <v>-82.7136</v>
      </c>
      <c r="L25" s="13">
        <v>-12.000899337320705</v>
      </c>
      <c r="M25" s="13">
        <v>-12.116433419076607</v>
      </c>
      <c r="N25" s="13">
        <v>-2.3841787362442193</v>
      </c>
      <c r="O25" s="13">
        <v>-1.0504999885775008</v>
      </c>
      <c r="P25" s="13">
        <v>-0.16828591629002423</v>
      </c>
      <c r="Q25" s="13">
        <v>541.56521910416723</v>
      </c>
      <c r="R25" s="13">
        <v>9.497250013000072E-2</v>
      </c>
      <c r="S25" s="13">
        <v>9.497250013000072E-2</v>
      </c>
      <c r="T25" s="13">
        <v>0.26359542651713519</v>
      </c>
      <c r="U25" s="13">
        <v>0.26359542651713197</v>
      </c>
      <c r="V25" s="13">
        <v>0.4552689642411753</v>
      </c>
      <c r="W25" s="13">
        <v>0.4552689642411753</v>
      </c>
      <c r="X25" s="13">
        <v>1.2635954265171356</v>
      </c>
      <c r="Y25" s="13">
        <v>1.2635954265171356</v>
      </c>
      <c r="Z25" s="13">
        <f t="shared" si="0"/>
        <v>-78.577919999999992</v>
      </c>
      <c r="AA25" s="13">
        <f t="shared" si="1"/>
        <v>-60.380927999999997</v>
      </c>
      <c r="AB25" s="13">
        <f t="shared" si="2"/>
        <v>-52.109568000000003</v>
      </c>
      <c r="AC25" s="13">
        <f t="shared" si="3"/>
        <v>-44.665344000000005</v>
      </c>
      <c r="AD25" s="13">
        <f t="shared" si="4"/>
        <v>-73.37889389659999</v>
      </c>
      <c r="AE25" s="13">
        <f t="shared" si="5"/>
        <v>-55.181901896599996</v>
      </c>
      <c r="AF25" s="13">
        <f t="shared" si="6"/>
        <v>-46.910541896599995</v>
      </c>
      <c r="AG25" s="13">
        <f t="shared" si="7"/>
        <v>-39.466317896600003</v>
      </c>
    </row>
    <row r="26" spans="1:33" x14ac:dyDescent="0.2">
      <c r="A26" s="13" t="s">
        <v>26</v>
      </c>
      <c r="B26" s="13">
        <v>20</v>
      </c>
      <c r="C26" s="13">
        <v>9.6</v>
      </c>
      <c r="D26" s="13">
        <v>20</v>
      </c>
      <c r="E26" s="13">
        <v>1</v>
      </c>
      <c r="F26" s="14">
        <v>-76.278517263799998</v>
      </c>
      <c r="G26" s="13">
        <v>55591.783792299997</v>
      </c>
      <c r="H26" s="14">
        <v>37.496790664061159</v>
      </c>
      <c r="I26" s="14">
        <v>2.1857816341000049</v>
      </c>
      <c r="J26" s="15">
        <v>2.7857021152310389E-2</v>
      </c>
      <c r="K26" s="13">
        <v>-82.7136</v>
      </c>
      <c r="L26" s="13">
        <v>-12.000899337320705</v>
      </c>
      <c r="M26" s="13">
        <v>-12.116433419076607</v>
      </c>
      <c r="N26" s="13">
        <v>-4.6379664866462216</v>
      </c>
      <c r="O26" s="13">
        <v>-1.9698368522375778</v>
      </c>
      <c r="P26" s="13">
        <v>-0.33657183258004847</v>
      </c>
      <c r="Q26" s="13">
        <v>670.32111835416686</v>
      </c>
      <c r="R26" s="13">
        <v>0.10928908170500025</v>
      </c>
      <c r="S26" s="13">
        <v>0.10928908170500025</v>
      </c>
      <c r="T26" s="13">
        <v>0.31475569509578361</v>
      </c>
      <c r="U26" s="13">
        <v>0.36992061333743081</v>
      </c>
      <c r="V26" s="13">
        <v>0.45650784027819269</v>
      </c>
      <c r="W26" s="13">
        <v>0.45650784027819269</v>
      </c>
      <c r="X26" s="13">
        <v>1.3147556950957835</v>
      </c>
      <c r="Y26" s="13">
        <v>1.3699206133374295</v>
      </c>
      <c r="Z26" s="13">
        <f t="shared" si="0"/>
        <v>-78.577919999999992</v>
      </c>
      <c r="AA26" s="13">
        <f t="shared" si="1"/>
        <v>-60.380927999999997</v>
      </c>
      <c r="AB26" s="13">
        <f t="shared" si="2"/>
        <v>-52.109568000000003</v>
      </c>
      <c r="AC26" s="13">
        <f t="shared" si="3"/>
        <v>-44.665344000000005</v>
      </c>
      <c r="AD26" s="13">
        <f t="shared" si="4"/>
        <v>-72.14283726379999</v>
      </c>
      <c r="AE26" s="13">
        <f t="shared" si="5"/>
        <v>-53.945845263799995</v>
      </c>
      <c r="AF26" s="13">
        <f t="shared" si="6"/>
        <v>-45.674485263800001</v>
      </c>
      <c r="AG26" s="13">
        <f t="shared" si="7"/>
        <v>-38.230261263800003</v>
      </c>
    </row>
    <row r="27" spans="1:33" x14ac:dyDescent="0.2">
      <c r="A27" s="13" t="s">
        <v>26</v>
      </c>
      <c r="B27" s="13">
        <v>30</v>
      </c>
      <c r="C27" s="13">
        <v>9.6</v>
      </c>
      <c r="D27" s="13">
        <v>30</v>
      </c>
      <c r="E27" s="13">
        <v>1</v>
      </c>
      <c r="F27" s="14">
        <v>-74.967490322899991</v>
      </c>
      <c r="G27" s="13">
        <v>60681.573955799999</v>
      </c>
      <c r="H27" s="14">
        <v>42.058739116525111</v>
      </c>
      <c r="I27" s="14">
        <v>3.4968085750000029</v>
      </c>
      <c r="J27" s="15">
        <v>4.4565600204370025E-2</v>
      </c>
      <c r="K27" s="13">
        <v>-82.7136</v>
      </c>
      <c r="L27" s="13">
        <v>-12.000899337320705</v>
      </c>
      <c r="M27" s="13">
        <v>-12.116433419076607</v>
      </c>
      <c r="N27" s="13">
        <v>-6.845027777275309</v>
      </c>
      <c r="O27" s="13">
        <v>-2.8454111568824252</v>
      </c>
      <c r="P27" s="13">
        <v>-0.50485774887007273</v>
      </c>
      <c r="Q27" s="13">
        <v>806.88642469791614</v>
      </c>
      <c r="R27" s="13">
        <v>0.11656028583333343</v>
      </c>
      <c r="S27" s="13">
        <v>0.11656028583333343</v>
      </c>
      <c r="T27" s="13">
        <v>0.34298252259997181</v>
      </c>
      <c r="U27" s="13">
        <v>0.40327855847534616</v>
      </c>
      <c r="V27" s="13">
        <v>0.45640350860092682</v>
      </c>
      <c r="W27" s="13">
        <v>0.45640350860092682</v>
      </c>
      <c r="X27" s="13">
        <v>1.3429825225999714</v>
      </c>
      <c r="Y27" s="13">
        <v>1.4032785584753418</v>
      </c>
      <c r="Z27" s="13">
        <f t="shared" si="0"/>
        <v>-78.577919999999992</v>
      </c>
      <c r="AA27" s="13">
        <f t="shared" si="1"/>
        <v>-60.380927999999997</v>
      </c>
      <c r="AB27" s="13">
        <f t="shared" si="2"/>
        <v>-52.109568000000003</v>
      </c>
      <c r="AC27" s="13">
        <f t="shared" si="3"/>
        <v>-44.665344000000005</v>
      </c>
      <c r="AD27" s="13">
        <f t="shared" si="4"/>
        <v>-70.831810322899997</v>
      </c>
      <c r="AE27" s="13">
        <f t="shared" si="5"/>
        <v>-52.634818322900003</v>
      </c>
      <c r="AF27" s="13">
        <f t="shared" si="6"/>
        <v>-44.363458322900009</v>
      </c>
      <c r="AG27" s="13">
        <f t="shared" si="7"/>
        <v>-36.91923432290001</v>
      </c>
    </row>
    <row r="28" spans="1:33" x14ac:dyDescent="0.2">
      <c r="A28" s="13" t="s">
        <v>26</v>
      </c>
      <c r="B28" s="13">
        <v>40</v>
      </c>
      <c r="C28" s="13">
        <v>9.6</v>
      </c>
      <c r="D28" s="13">
        <v>40</v>
      </c>
      <c r="E28" s="13">
        <v>1</v>
      </c>
      <c r="F28" s="14">
        <v>-73.598275358899997</v>
      </c>
      <c r="G28" s="13">
        <v>51878.215147499999</v>
      </c>
      <c r="H28" s="14">
        <v>46.621807355783062</v>
      </c>
      <c r="I28" s="14">
        <v>4.8660235390000048</v>
      </c>
      <c r="J28" s="15">
        <v>6.2015765225046031E-2</v>
      </c>
      <c r="K28" s="13">
        <v>-82.7136</v>
      </c>
      <c r="L28" s="13">
        <v>-12.000899337320705</v>
      </c>
      <c r="M28" s="13">
        <v>-12.116433419076607</v>
      </c>
      <c r="N28" s="13">
        <v>-9.0222820983376462</v>
      </c>
      <c r="O28" s="13">
        <v>-3.6937241947880151</v>
      </c>
      <c r="P28" s="13">
        <v>-0.67314366516009694</v>
      </c>
      <c r="Q28" s="13">
        <v>949.51298344791542</v>
      </c>
      <c r="R28" s="13">
        <v>0.12165058847500013</v>
      </c>
      <c r="S28" s="13">
        <v>0.12165058847500013</v>
      </c>
      <c r="T28" s="13">
        <v>0.36343035623323561</v>
      </c>
      <c r="U28" s="13">
        <v>0.42870315133352827</v>
      </c>
      <c r="V28" s="13">
        <v>0.45637933743214393</v>
      </c>
      <c r="W28" s="13">
        <v>0.45637933743214393</v>
      </c>
      <c r="X28" s="13">
        <v>1.3634303562332351</v>
      </c>
      <c r="Y28" s="13">
        <v>1.4287031513335304</v>
      </c>
      <c r="Z28" s="13">
        <f t="shared" si="0"/>
        <v>-78.577919999999992</v>
      </c>
      <c r="AA28" s="13">
        <f t="shared" si="1"/>
        <v>-60.380927999999997</v>
      </c>
      <c r="AB28" s="13">
        <f t="shared" si="2"/>
        <v>-52.109568000000003</v>
      </c>
      <c r="AC28" s="13">
        <f t="shared" si="3"/>
        <v>-44.665344000000005</v>
      </c>
      <c r="AD28" s="13">
        <f t="shared" si="4"/>
        <v>-69.462595358900003</v>
      </c>
      <c r="AE28" s="13">
        <f t="shared" si="5"/>
        <v>-51.265603358900009</v>
      </c>
      <c r="AF28" s="13">
        <f t="shared" si="6"/>
        <v>-42.994243358900015</v>
      </c>
      <c r="AG28" s="13">
        <f t="shared" si="7"/>
        <v>-35.550019358900016</v>
      </c>
    </row>
    <row r="29" spans="1:33" x14ac:dyDescent="0.2">
      <c r="A29" s="13" t="s">
        <v>26</v>
      </c>
      <c r="B29" s="13">
        <v>50</v>
      </c>
      <c r="C29" s="13">
        <v>9.6</v>
      </c>
      <c r="D29" s="13">
        <v>50</v>
      </c>
      <c r="E29" s="13">
        <v>1</v>
      </c>
      <c r="F29" s="14">
        <v>-72.178497998600008</v>
      </c>
      <c r="G29" s="13">
        <v>127656.528217</v>
      </c>
      <c r="H29" s="14">
        <v>51.193827462867304</v>
      </c>
      <c r="I29" s="14">
        <v>6.2858008992999945</v>
      </c>
      <c r="J29" s="15">
        <v>8.0110330272360669E-2</v>
      </c>
      <c r="K29" s="13">
        <v>-82.7136</v>
      </c>
      <c r="L29" s="13">
        <v>-12.000899337320705</v>
      </c>
      <c r="M29" s="13">
        <v>-12.116433419076607</v>
      </c>
      <c r="N29" s="13">
        <v>-11.177637332753559</v>
      </c>
      <c r="O29" s="13">
        <v>-4.5223257908663355</v>
      </c>
      <c r="P29" s="13">
        <v>-0.84142958145012103</v>
      </c>
      <c r="Q29" s="13">
        <v>1097.4064584791652</v>
      </c>
      <c r="R29" s="13">
        <v>0.12571601798599988</v>
      </c>
      <c r="S29" s="13">
        <v>0.12571601798599988</v>
      </c>
      <c r="T29" s="13">
        <v>0.38000433285000035</v>
      </c>
      <c r="U29" s="13">
        <v>0.45040229270044829</v>
      </c>
      <c r="V29" s="13">
        <v>0.45654387208739999</v>
      </c>
      <c r="W29" s="13">
        <v>0.45654387208739999</v>
      </c>
      <c r="X29" s="13">
        <v>1.3800043328499996</v>
      </c>
      <c r="Y29" s="13">
        <v>1.4504022927004465</v>
      </c>
      <c r="Z29" s="13">
        <f t="shared" si="0"/>
        <v>-78.577919999999992</v>
      </c>
      <c r="AA29" s="13">
        <f t="shared" si="1"/>
        <v>-60.380927999999997</v>
      </c>
      <c r="AB29" s="13">
        <f t="shared" si="2"/>
        <v>-52.109568000000003</v>
      </c>
      <c r="AC29" s="13">
        <f t="shared" si="3"/>
        <v>-44.665344000000005</v>
      </c>
      <c r="AD29" s="13">
        <f t="shared" si="4"/>
        <v>-68.042817998600015</v>
      </c>
      <c r="AE29" s="13">
        <f t="shared" si="5"/>
        <v>-49.845825998600013</v>
      </c>
      <c r="AF29" s="13">
        <f t="shared" si="6"/>
        <v>-41.574465998600019</v>
      </c>
      <c r="AG29" s="13">
        <f t="shared" si="7"/>
        <v>-34.13024199860002</v>
      </c>
    </row>
    <row r="30" spans="1:33" x14ac:dyDescent="0.2">
      <c r="A30" s="13" t="s">
        <v>26</v>
      </c>
      <c r="B30" s="13">
        <v>60</v>
      </c>
      <c r="C30" s="13">
        <v>9.6</v>
      </c>
      <c r="D30" s="13">
        <v>60</v>
      </c>
      <c r="E30" s="13">
        <v>1</v>
      </c>
      <c r="F30" s="14">
        <v>-70.769354397900003</v>
      </c>
      <c r="G30" s="13">
        <v>140273.95649300001</v>
      </c>
      <c r="H30" s="14">
        <v>55.722544638179244</v>
      </c>
      <c r="I30" s="14">
        <v>7.6949445000000001</v>
      </c>
      <c r="J30" s="15">
        <v>9.8069371779041611E-2</v>
      </c>
      <c r="K30" s="13">
        <v>-82.7136</v>
      </c>
      <c r="L30" s="13">
        <v>-12.000899337320705</v>
      </c>
      <c r="M30" s="13">
        <v>-12.116433419076607</v>
      </c>
      <c r="N30" s="13">
        <v>-13.315700265482697</v>
      </c>
      <c r="O30" s="13">
        <v>-5.3355505164590964</v>
      </c>
      <c r="P30" s="13">
        <v>-1.0097154977401455</v>
      </c>
      <c r="Q30" s="13">
        <v>1244.1922502187497</v>
      </c>
      <c r="R30" s="13">
        <v>0.12824907499999999</v>
      </c>
      <c r="S30" s="13">
        <v>0.12824907499999999</v>
      </c>
      <c r="T30" s="13">
        <v>0.39138180649605808</v>
      </c>
      <c r="U30" s="13">
        <v>0.45171032738835271</v>
      </c>
      <c r="V30" s="13">
        <v>0.4559318463280323</v>
      </c>
      <c r="W30" s="13">
        <v>0.4559318463280323</v>
      </c>
      <c r="X30" s="13">
        <v>1.3913818064960579</v>
      </c>
      <c r="Y30" s="13">
        <v>1.451710327388356</v>
      </c>
      <c r="Z30" s="13">
        <f t="shared" si="0"/>
        <v>-78.577919999999992</v>
      </c>
      <c r="AA30" s="13">
        <f t="shared" si="1"/>
        <v>-60.380927999999997</v>
      </c>
      <c r="AB30" s="13">
        <f t="shared" si="2"/>
        <v>-52.109568000000003</v>
      </c>
      <c r="AC30" s="13">
        <f t="shared" si="3"/>
        <v>-44.665344000000005</v>
      </c>
      <c r="AD30" s="13">
        <f t="shared" si="4"/>
        <v>-66.633674397899995</v>
      </c>
      <c r="AE30" s="13">
        <f t="shared" si="5"/>
        <v>-48.4366823979</v>
      </c>
      <c r="AF30" s="13">
        <f t="shared" si="6"/>
        <v>-40.165322397900006</v>
      </c>
      <c r="AG30" s="13">
        <f t="shared" si="7"/>
        <v>-32.721098397900008</v>
      </c>
    </row>
    <row r="31" spans="1:33" x14ac:dyDescent="0.2">
      <c r="A31" s="13" t="s">
        <v>26</v>
      </c>
      <c r="B31" s="13">
        <v>70</v>
      </c>
      <c r="C31" s="13">
        <v>9.6</v>
      </c>
      <c r="D31" s="13">
        <v>70</v>
      </c>
      <c r="E31" s="13">
        <v>1</v>
      </c>
      <c r="F31" s="14">
        <v>-69.321027895699999</v>
      </c>
      <c r="G31" s="13">
        <v>196215.58592799999</v>
      </c>
      <c r="H31" s="14">
        <v>60.263602111507581</v>
      </c>
      <c r="I31" s="14">
        <v>9.1432710022000077</v>
      </c>
      <c r="J31" s="15">
        <v>0.11652778563786691</v>
      </c>
      <c r="K31" s="13">
        <v>-82.7136</v>
      </c>
      <c r="L31" s="13">
        <v>-12.000899337320705</v>
      </c>
      <c r="M31" s="13">
        <v>-12.116433419076607</v>
      </c>
      <c r="N31" s="13">
        <v>-15.439489224623346</v>
      </c>
      <c r="O31" s="13">
        <v>-6.1362066121567453</v>
      </c>
      <c r="P31" s="13">
        <v>-1.1780014140301698</v>
      </c>
      <c r="Q31" s="13">
        <v>1395.0595941979175</v>
      </c>
      <c r="R31" s="13">
        <v>0.13061815717428582</v>
      </c>
      <c r="S31" s="13">
        <v>0.13061815717428582</v>
      </c>
      <c r="T31" s="13">
        <v>0.40183671697022399</v>
      </c>
      <c r="U31" s="13">
        <v>0.4683001902592292</v>
      </c>
      <c r="V31" s="13">
        <v>0.45567097504300391</v>
      </c>
      <c r="W31" s="13">
        <v>0.45567097504300391</v>
      </c>
      <c r="X31" s="13">
        <v>1.4018367169702242</v>
      </c>
      <c r="Y31" s="13">
        <v>1.4683001902592328</v>
      </c>
      <c r="Z31" s="13">
        <f t="shared" si="0"/>
        <v>-78.577919999999992</v>
      </c>
      <c r="AA31" s="13">
        <f t="shared" si="1"/>
        <v>-60.380927999999997</v>
      </c>
      <c r="AB31" s="13">
        <f t="shared" si="2"/>
        <v>-52.109568000000003</v>
      </c>
      <c r="AC31" s="13">
        <f t="shared" si="3"/>
        <v>-44.665344000000005</v>
      </c>
      <c r="AD31" s="13">
        <f t="shared" si="4"/>
        <v>-65.185347895699977</v>
      </c>
      <c r="AE31" s="13">
        <f t="shared" si="5"/>
        <v>-46.988355895699989</v>
      </c>
      <c r="AF31" s="13">
        <f t="shared" si="6"/>
        <v>-38.716995895699995</v>
      </c>
      <c r="AG31" s="13">
        <f t="shared" si="7"/>
        <v>-31.272771895699996</v>
      </c>
    </row>
    <row r="32" spans="1:33" x14ac:dyDescent="0.2">
      <c r="A32" s="13" t="s">
        <v>26</v>
      </c>
      <c r="B32" s="13">
        <v>80</v>
      </c>
      <c r="C32" s="13">
        <v>9.6</v>
      </c>
      <c r="D32" s="13">
        <v>80</v>
      </c>
      <c r="E32" s="13">
        <v>1</v>
      </c>
      <c r="F32" s="14">
        <v>-67.876217715799996</v>
      </c>
      <c r="G32" s="13">
        <v>171510.556079</v>
      </c>
      <c r="H32" s="14">
        <v>64.778395097347428</v>
      </c>
      <c r="I32" s="14">
        <v>10.588081182099998</v>
      </c>
      <c r="J32" s="15">
        <v>0.13494138520089899</v>
      </c>
      <c r="K32" s="13">
        <v>-82.7136</v>
      </c>
      <c r="L32" s="13">
        <v>-12.000899337320705</v>
      </c>
      <c r="M32" s="13">
        <v>-12.116433419076607</v>
      </c>
      <c r="N32" s="13">
        <v>-17.551134639794814</v>
      </c>
      <c r="O32" s="13">
        <v>-6.9262580866351087</v>
      </c>
      <c r="P32" s="13">
        <v>-1.3462873303201939</v>
      </c>
      <c r="Q32" s="13">
        <v>1545.5606546041663</v>
      </c>
      <c r="R32" s="13">
        <v>0.13235101477624997</v>
      </c>
      <c r="S32" s="13">
        <v>0.13235101477624997</v>
      </c>
      <c r="T32" s="13">
        <v>0.41001441927841548</v>
      </c>
      <c r="U32" s="13">
        <v>0.47062484425142692</v>
      </c>
      <c r="V32" s="13">
        <v>0.45514701548562647</v>
      </c>
      <c r="W32" s="13">
        <v>0.45514701548562647</v>
      </c>
      <c r="X32" s="13">
        <v>1.4100144192784156</v>
      </c>
      <c r="Y32" s="13">
        <v>1.4706248442514234</v>
      </c>
      <c r="Z32" s="13">
        <f t="shared" si="0"/>
        <v>-78.577919999999992</v>
      </c>
      <c r="AA32" s="13">
        <f t="shared" si="1"/>
        <v>-60.380927999999997</v>
      </c>
      <c r="AB32" s="13">
        <f t="shared" si="2"/>
        <v>-52.109568000000003</v>
      </c>
      <c r="AC32" s="13">
        <f t="shared" si="3"/>
        <v>-44.665344000000005</v>
      </c>
      <c r="AD32" s="13">
        <f t="shared" si="4"/>
        <v>-63.740537715799995</v>
      </c>
      <c r="AE32" s="13">
        <f t="shared" si="5"/>
        <v>-45.543545715800001</v>
      </c>
      <c r="AF32" s="13">
        <f t="shared" si="6"/>
        <v>-37.272185715800006</v>
      </c>
      <c r="AG32" s="13">
        <f t="shared" si="7"/>
        <v>-29.827961715800008</v>
      </c>
    </row>
    <row r="33" spans="1:33" x14ac:dyDescent="0.2">
      <c r="A33" s="13" t="s">
        <v>26</v>
      </c>
      <c r="B33" s="13">
        <v>90</v>
      </c>
      <c r="C33" s="13">
        <v>9.6</v>
      </c>
      <c r="D33" s="13">
        <v>90</v>
      </c>
      <c r="E33" s="13">
        <v>1</v>
      </c>
      <c r="F33" s="14">
        <v>-66.194253415200009</v>
      </c>
      <c r="G33" s="13">
        <v>188805.94572399999</v>
      </c>
      <c r="H33" s="14">
        <v>69.510626171875543</v>
      </c>
      <c r="I33" s="14">
        <v>12.270045482699997</v>
      </c>
      <c r="J33" s="15">
        <v>0.15637743094685819</v>
      </c>
      <c r="K33" s="13">
        <v>-82.7136</v>
      </c>
      <c r="L33" s="13">
        <v>-12.000899337320705</v>
      </c>
      <c r="M33" s="13">
        <v>-12.116433419076607</v>
      </c>
      <c r="N33" s="13">
        <v>-19.652220095495011</v>
      </c>
      <c r="O33" s="13">
        <v>-7.7071534885729971</v>
      </c>
      <c r="P33" s="13">
        <v>-1.514573246610218</v>
      </c>
      <c r="Q33" s="13">
        <v>1720.7652692500005</v>
      </c>
      <c r="R33" s="13">
        <v>0.13633383869666663</v>
      </c>
      <c r="S33" s="13">
        <v>0.13633383869666663</v>
      </c>
      <c r="T33" s="13">
        <v>0.42495213954135352</v>
      </c>
      <c r="U33" s="13">
        <v>0.55141547453371265</v>
      </c>
      <c r="V33" s="13">
        <v>0.45715547014864705</v>
      </c>
      <c r="W33" s="13">
        <v>0.45715547014864705</v>
      </c>
      <c r="X33" s="13">
        <v>1.4249521395413538</v>
      </c>
      <c r="Y33" s="13">
        <v>1.5514154745337185</v>
      </c>
      <c r="Z33" s="13">
        <f t="shared" si="0"/>
        <v>-78.577919999999992</v>
      </c>
      <c r="AA33" s="13">
        <f t="shared" si="1"/>
        <v>-60.380927999999997</v>
      </c>
      <c r="AB33" s="13">
        <f t="shared" si="2"/>
        <v>-52.109568000000003</v>
      </c>
      <c r="AC33" s="13">
        <f t="shared" si="3"/>
        <v>-44.665344000000005</v>
      </c>
      <c r="AD33" s="13">
        <f t="shared" si="4"/>
        <v>-62.058573415199987</v>
      </c>
      <c r="AE33" s="13">
        <f t="shared" si="5"/>
        <v>-43.861581415199993</v>
      </c>
      <c r="AF33" s="13">
        <f t="shared" si="6"/>
        <v>-35.590221415199998</v>
      </c>
      <c r="AG33" s="13">
        <f t="shared" si="7"/>
        <v>-28.1459974152</v>
      </c>
    </row>
    <row r="34" spans="1:33" x14ac:dyDescent="0.2">
      <c r="A34" s="13" t="s">
        <v>26</v>
      </c>
      <c r="B34" s="13">
        <v>100</v>
      </c>
      <c r="C34" s="13">
        <v>9.6</v>
      </c>
      <c r="D34" s="13">
        <v>100</v>
      </c>
      <c r="E34" s="13">
        <v>1</v>
      </c>
      <c r="F34" s="14">
        <v>-64.818642409500001</v>
      </c>
      <c r="G34" s="13">
        <v>214112.356463</v>
      </c>
      <c r="H34" s="14">
        <v>73.919121914521185</v>
      </c>
      <c r="I34" s="14">
        <v>13.645656488399997</v>
      </c>
      <c r="J34" s="15">
        <v>0.17390911127818931</v>
      </c>
      <c r="K34" s="13">
        <v>-82.7136</v>
      </c>
      <c r="L34" s="13">
        <v>-12.000899337320705</v>
      </c>
      <c r="M34" s="13">
        <v>-12.116433419076607</v>
      </c>
      <c r="N34" s="13">
        <v>-21.743968504166027</v>
      </c>
      <c r="O34" s="13">
        <v>-8.480003900557632</v>
      </c>
      <c r="P34" s="13">
        <v>-1.6828591629002421</v>
      </c>
      <c r="Q34" s="13">
        <v>1864.0580823437472</v>
      </c>
      <c r="R34" s="20">
        <v>0.13645656488399996</v>
      </c>
      <c r="S34" s="20">
        <v>0.13645656488399996</v>
      </c>
      <c r="T34" s="20">
        <v>0.42767193788825913</v>
      </c>
      <c r="U34" s="20">
        <v>0.45356521101601244</v>
      </c>
      <c r="V34" s="20">
        <v>0.45552488056023877</v>
      </c>
      <c r="W34" s="20">
        <v>0.45552488056023877</v>
      </c>
      <c r="X34" s="20">
        <v>1.4276719378882583</v>
      </c>
      <c r="Y34" s="20">
        <v>1.4535652110159984</v>
      </c>
      <c r="Z34" s="13">
        <f t="shared" si="0"/>
        <v>-78.577919999999992</v>
      </c>
      <c r="AA34" s="13">
        <f t="shared" si="1"/>
        <v>-60.380927999999997</v>
      </c>
      <c r="AB34" s="13">
        <f t="shared" si="2"/>
        <v>-52.109568000000003</v>
      </c>
      <c r="AC34" s="13">
        <f t="shared" si="3"/>
        <v>-44.665344000000005</v>
      </c>
      <c r="AD34" s="13">
        <f t="shared" si="4"/>
        <v>-60.682962409500021</v>
      </c>
      <c r="AE34" s="13">
        <f t="shared" si="5"/>
        <v>-42.485970409500027</v>
      </c>
      <c r="AF34" s="13">
        <f t="shared" si="6"/>
        <v>-34.214610409500033</v>
      </c>
      <c r="AG34" s="13">
        <f t="shared" si="7"/>
        <v>-26.770386409500034</v>
      </c>
    </row>
    <row r="37" spans="1:33" x14ac:dyDescent="0.2">
      <c r="I37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CB1D-6135-4F4A-8DE1-69D40A9DF1B7}">
  <dimension ref="A1:AF34"/>
  <sheetViews>
    <sheetView topLeftCell="B19" workbookViewId="0">
      <selection activeCell="Q12" sqref="Q12:X34"/>
    </sheetView>
  </sheetViews>
  <sheetFormatPr baseColWidth="10" defaultRowHeight="16" x14ac:dyDescent="0.2"/>
  <sheetData>
    <row r="1" spans="1:32" ht="51" x14ac:dyDescent="0.2">
      <c r="A1" s="7" t="s">
        <v>0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1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18</v>
      </c>
      <c r="R1" s="7" t="s">
        <v>20</v>
      </c>
      <c r="S1" s="7" t="s">
        <v>16</v>
      </c>
      <c r="T1" s="7" t="s">
        <v>22</v>
      </c>
      <c r="U1" s="7" t="s">
        <v>19</v>
      </c>
      <c r="V1" s="7" t="s">
        <v>21</v>
      </c>
      <c r="W1" s="7" t="s">
        <v>17</v>
      </c>
      <c r="X1" s="7" t="s">
        <v>23</v>
      </c>
      <c r="Y1" s="7" t="s">
        <v>27</v>
      </c>
      <c r="Z1" s="7" t="s">
        <v>28</v>
      </c>
      <c r="AA1" s="7" t="s">
        <v>31</v>
      </c>
      <c r="AB1" s="7" t="s">
        <v>32</v>
      </c>
      <c r="AC1" s="7" t="s">
        <v>29</v>
      </c>
      <c r="AD1" s="7" t="s">
        <v>30</v>
      </c>
      <c r="AE1" s="7" t="s">
        <v>33</v>
      </c>
      <c r="AF1" s="7" t="s">
        <v>34</v>
      </c>
    </row>
    <row r="2" spans="1:32" x14ac:dyDescent="0.2">
      <c r="A2" s="6" t="s">
        <v>24</v>
      </c>
      <c r="B2" s="6">
        <v>0</v>
      </c>
      <c r="C2" s="6">
        <v>9.6</v>
      </c>
      <c r="D2" s="6">
        <v>0</v>
      </c>
      <c r="E2" s="6"/>
      <c r="F2" s="16">
        <v>-69.376103287899994</v>
      </c>
      <c r="G2" s="16">
        <v>41.586748456981717</v>
      </c>
      <c r="H2" s="16">
        <v>0</v>
      </c>
      <c r="I2" s="17">
        <v>0</v>
      </c>
      <c r="J2" s="6">
        <v>-82.7136</v>
      </c>
      <c r="K2" s="6">
        <v>-14.056961852675434</v>
      </c>
      <c r="L2" s="6">
        <v>-14.192289892206277</v>
      </c>
      <c r="M2" s="6">
        <v>0</v>
      </c>
      <c r="N2" s="6">
        <v>0</v>
      </c>
      <c r="O2" s="6">
        <v>0</v>
      </c>
      <c r="P2" s="6">
        <v>1389.3225741770839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f t="shared" ref="Y2:Y34" si="0">0.95*J2</f>
        <v>-78.577919999999992</v>
      </c>
      <c r="Z2" s="6">
        <f>0.73*J2</f>
        <v>-60.380927999999997</v>
      </c>
      <c r="AA2" s="6">
        <f>0.63*J2</f>
        <v>-52.109568000000003</v>
      </c>
      <c r="AB2" s="6">
        <f>0.54*J2</f>
        <v>-44.665344000000005</v>
      </c>
      <c r="AC2" s="6">
        <f>SUM(K2:O2)+G2+Y2</f>
        <v>-65.240423287899986</v>
      </c>
      <c r="AD2" s="6">
        <f>Z2+G2+SUM(K2:O2)</f>
        <v>-47.043431287899992</v>
      </c>
      <c r="AE2" s="6">
        <f>SUM(K2:O2)+G2+AA2</f>
        <v>-38.772071287899998</v>
      </c>
      <c r="AF2" s="6">
        <f>SUM(K2:O2)+G2+AB2</f>
        <v>-31.327847287899999</v>
      </c>
    </row>
    <row r="3" spans="1:32" x14ac:dyDescent="0.2">
      <c r="A3" s="6" t="s">
        <v>24</v>
      </c>
      <c r="B3" s="6">
        <v>10</v>
      </c>
      <c r="C3" s="6">
        <v>9.6</v>
      </c>
      <c r="D3" s="6">
        <v>30</v>
      </c>
      <c r="E3" s="6">
        <v>3</v>
      </c>
      <c r="F3" s="9">
        <v>-55.716867721</v>
      </c>
      <c r="G3" s="9">
        <v>63.607483695216359</v>
      </c>
      <c r="H3" s="9">
        <v>13.6592355669</v>
      </c>
      <c r="I3" s="10">
        <v>0.19688675090637917</v>
      </c>
      <c r="J3" s="6">
        <v>-82.7136</v>
      </c>
      <c r="K3" s="6">
        <v>-14.056961852675434</v>
      </c>
      <c r="L3" s="6">
        <v>-14.192289892206277</v>
      </c>
      <c r="M3" s="6">
        <v>-6.845027777275309</v>
      </c>
      <c r="N3" s="6">
        <v>-1.0504999885775008</v>
      </c>
      <c r="O3" s="6">
        <v>-0.46597190548182843</v>
      </c>
      <c r="P3" s="6">
        <v>2812.1596123958343</v>
      </c>
      <c r="Q3" s="6">
        <v>1.3659235566899999</v>
      </c>
      <c r="R3" s="6">
        <v>0.45530785222999998</v>
      </c>
      <c r="S3" s="6">
        <v>1.6335868090418466</v>
      </c>
      <c r="T3" s="6">
        <v>1.6335868090418459</v>
      </c>
      <c r="U3" s="6">
        <v>2.2020735238234641</v>
      </c>
      <c r="V3" s="6">
        <v>0.73402450794115481</v>
      </c>
      <c r="W3" s="6">
        <v>2.6335868090418471</v>
      </c>
      <c r="X3" s="6">
        <v>2.6335868090418471</v>
      </c>
      <c r="Y3" s="6">
        <f t="shared" si="0"/>
        <v>-78.577919999999992</v>
      </c>
      <c r="Z3" s="6">
        <f t="shared" ref="Z3:Z34" si="1">0.73*J3</f>
        <v>-60.380927999999997</v>
      </c>
      <c r="AA3" s="6">
        <f t="shared" ref="AA3:AA34" si="2">0.63*J3</f>
        <v>-52.109568000000003</v>
      </c>
      <c r="AB3" s="6">
        <f t="shared" ref="AB3:AB34" si="3">0.54*J3</f>
        <v>-44.665344000000005</v>
      </c>
      <c r="AC3" s="6">
        <f t="shared" ref="AC3:AC34" si="4">SUM(K3:O3)+G3+Y3</f>
        <v>-51.581187720999985</v>
      </c>
      <c r="AD3" s="6">
        <f t="shared" ref="AD3:AD34" si="5">Z3+G3+SUM(K3:O3)</f>
        <v>-33.38419572099999</v>
      </c>
      <c r="AE3" s="6">
        <f t="shared" ref="AE3:AE34" si="6">SUM(K3:O3)+G3+AA3</f>
        <v>-25.112835720999996</v>
      </c>
      <c r="AF3" s="6">
        <f t="shared" ref="AF3:AF34" si="7">SUM(K3:O3)+G3+AB3</f>
        <v>-17.668611720999998</v>
      </c>
    </row>
    <row r="4" spans="1:32" x14ac:dyDescent="0.2">
      <c r="A4" s="6" t="s">
        <v>24</v>
      </c>
      <c r="B4" s="6">
        <v>20</v>
      </c>
      <c r="C4" s="6">
        <v>9.6</v>
      </c>
      <c r="D4" s="6">
        <v>60</v>
      </c>
      <c r="E4" s="6">
        <v>3</v>
      </c>
      <c r="F4" s="9">
        <v>-42.156647406200001</v>
      </c>
      <c r="G4" s="9">
        <v>85.023685267365664</v>
      </c>
      <c r="H4" s="9">
        <v>27.2194558817</v>
      </c>
      <c r="I4" s="10">
        <v>0.39234627763314278</v>
      </c>
      <c r="J4" s="6">
        <v>-82.7136</v>
      </c>
      <c r="K4" s="6">
        <v>-14.056961852675434</v>
      </c>
      <c r="L4" s="6">
        <v>-14.192289892206277</v>
      </c>
      <c r="M4" s="6">
        <v>-13.315700265482697</v>
      </c>
      <c r="N4" s="6">
        <v>-1.9698368522375778</v>
      </c>
      <c r="O4" s="6">
        <v>-0.93194381096365686</v>
      </c>
      <c r="P4" s="6">
        <v>4224.6825618541689</v>
      </c>
      <c r="Q4" s="6">
        <v>1.360972794085</v>
      </c>
      <c r="R4" s="6">
        <v>0.45365759802833333</v>
      </c>
      <c r="S4" s="6">
        <v>1.6784022131055403</v>
      </c>
      <c r="T4" s="6">
        <v>1.7261014086705433</v>
      </c>
      <c r="U4" s="6">
        <v>2.1718468405191973</v>
      </c>
      <c r="V4" s="6">
        <v>0.72394894683973243</v>
      </c>
      <c r="W4" s="6">
        <v>2.6784022131055414</v>
      </c>
      <c r="X4" s="6">
        <v>2.7261014086705453</v>
      </c>
      <c r="Y4" s="6">
        <f t="shared" si="0"/>
        <v>-78.577919999999992</v>
      </c>
      <c r="Z4" s="6">
        <f t="shared" si="1"/>
        <v>-60.380927999999997</v>
      </c>
      <c r="AA4" s="6">
        <f t="shared" si="2"/>
        <v>-52.109568000000003</v>
      </c>
      <c r="AB4" s="6">
        <f t="shared" si="3"/>
        <v>-44.665344000000005</v>
      </c>
      <c r="AC4" s="6">
        <f t="shared" si="4"/>
        <v>-38.020967406199972</v>
      </c>
      <c r="AD4" s="6">
        <f t="shared" si="5"/>
        <v>-19.823975406199978</v>
      </c>
      <c r="AE4" s="6">
        <f t="shared" si="6"/>
        <v>-11.552615406199983</v>
      </c>
      <c r="AF4" s="6">
        <f t="shared" si="7"/>
        <v>-4.1083914061999849</v>
      </c>
    </row>
    <row r="5" spans="1:32" x14ac:dyDescent="0.2">
      <c r="A5" s="6" t="s">
        <v>24</v>
      </c>
      <c r="B5" s="6">
        <v>30</v>
      </c>
      <c r="C5" s="6">
        <v>9.6</v>
      </c>
      <c r="D5" s="6">
        <v>90</v>
      </c>
      <c r="E5" s="6">
        <v>3</v>
      </c>
      <c r="F5" s="9">
        <v>-27.707692525899997</v>
      </c>
      <c r="G5" s="9">
        <v>107.15070618780464</v>
      </c>
      <c r="H5" s="9">
        <v>41.668410762000001</v>
      </c>
      <c r="I5" s="10">
        <v>0.60061618896470159</v>
      </c>
      <c r="J5" s="6">
        <v>-82.7136</v>
      </c>
      <c r="K5" s="6">
        <v>-14.056961852675434</v>
      </c>
      <c r="L5" s="6">
        <v>-14.192289892206277</v>
      </c>
      <c r="M5" s="6">
        <v>-19.652220095495011</v>
      </c>
      <c r="N5" s="6">
        <v>-2.8454111568824252</v>
      </c>
      <c r="O5" s="6">
        <v>-1.3979157164454854</v>
      </c>
      <c r="P5" s="6">
        <v>5729.7820285520847</v>
      </c>
      <c r="Q5" s="6">
        <v>1.3889470254</v>
      </c>
      <c r="R5" s="6">
        <v>0.46298234180000003</v>
      </c>
      <c r="S5" s="6">
        <v>1.7437730476044659</v>
      </c>
      <c r="T5" s="6">
        <v>1.8818482160435346</v>
      </c>
      <c r="U5" s="6">
        <v>2.1854652576940974</v>
      </c>
      <c r="V5" s="6">
        <v>0.72848841923136576</v>
      </c>
      <c r="W5" s="6">
        <v>2.7437730476044657</v>
      </c>
      <c r="X5" s="6">
        <v>2.8818482160435326</v>
      </c>
      <c r="Y5" s="6">
        <f t="shared" si="0"/>
        <v>-78.577919999999992</v>
      </c>
      <c r="Z5" s="6">
        <f t="shared" si="1"/>
        <v>-60.380927999999997</v>
      </c>
      <c r="AA5" s="6">
        <f t="shared" si="2"/>
        <v>-52.109568000000003</v>
      </c>
      <c r="AB5" s="6">
        <f t="shared" si="3"/>
        <v>-44.665344000000005</v>
      </c>
      <c r="AC5" s="6">
        <f t="shared" si="4"/>
        <v>-23.572012525899979</v>
      </c>
      <c r="AD5" s="6">
        <f t="shared" si="5"/>
        <v>-5.3750205258999841</v>
      </c>
      <c r="AE5" s="6">
        <f t="shared" si="6"/>
        <v>2.8963394741000101</v>
      </c>
      <c r="AF5" s="6">
        <f t="shared" si="7"/>
        <v>10.340563474100009</v>
      </c>
    </row>
    <row r="6" spans="1:32" x14ac:dyDescent="0.2">
      <c r="A6" s="6" t="s">
        <v>24</v>
      </c>
      <c r="B6" s="6">
        <v>40</v>
      </c>
      <c r="C6" s="6">
        <v>9.6</v>
      </c>
      <c r="D6" s="6">
        <v>120</v>
      </c>
      <c r="E6" s="6">
        <v>3</v>
      </c>
      <c r="F6" s="9">
        <v>-13.8415765974</v>
      </c>
      <c r="G6" s="9">
        <v>128.58205044715871</v>
      </c>
      <c r="H6" s="9">
        <v>55.534526690500002</v>
      </c>
      <c r="I6" s="10">
        <v>0.80048495171371015</v>
      </c>
      <c r="J6" s="6">
        <v>-82.7136</v>
      </c>
      <c r="K6" s="6">
        <v>-14.056961852675434</v>
      </c>
      <c r="L6" s="6">
        <v>-14.192289892206277</v>
      </c>
      <c r="M6" s="6">
        <v>-25.903163482961663</v>
      </c>
      <c r="N6" s="6">
        <v>-3.6937241947880151</v>
      </c>
      <c r="O6" s="6">
        <v>-1.8638876219273137</v>
      </c>
      <c r="P6" s="6">
        <v>7174.1691044375011</v>
      </c>
      <c r="Q6" s="6">
        <v>1.3883631672625001</v>
      </c>
      <c r="R6" s="6">
        <v>0.46278772242083333</v>
      </c>
      <c r="S6" s="6">
        <v>1.7651989234693199</v>
      </c>
      <c r="T6" s="6">
        <v>1.8328747424513743</v>
      </c>
      <c r="U6" s="6">
        <v>2.1748825497544244</v>
      </c>
      <c r="V6" s="6">
        <v>0.72496084991814158</v>
      </c>
      <c r="W6" s="6">
        <v>2.7651989234693195</v>
      </c>
      <c r="X6" s="6">
        <v>2.8328747424513732</v>
      </c>
      <c r="Y6" s="6">
        <f t="shared" si="0"/>
        <v>-78.577919999999992</v>
      </c>
      <c r="Z6" s="6">
        <f t="shared" si="1"/>
        <v>-60.380927999999997</v>
      </c>
      <c r="AA6" s="6">
        <f t="shared" si="2"/>
        <v>-52.109568000000003</v>
      </c>
      <c r="AB6" s="6">
        <f t="shared" si="3"/>
        <v>-44.665344000000005</v>
      </c>
      <c r="AC6" s="6">
        <f t="shared" si="4"/>
        <v>-9.7058965973999847</v>
      </c>
      <c r="AD6" s="6">
        <f t="shared" si="5"/>
        <v>8.4910954026000027</v>
      </c>
      <c r="AE6" s="6">
        <f t="shared" si="6"/>
        <v>16.762455402600004</v>
      </c>
      <c r="AF6" s="6">
        <f t="shared" si="7"/>
        <v>24.206679402600003</v>
      </c>
    </row>
    <row r="7" spans="1:32" x14ac:dyDescent="0.2">
      <c r="A7" s="6" t="s">
        <v>24</v>
      </c>
      <c r="B7" s="6">
        <v>50</v>
      </c>
      <c r="C7" s="6">
        <v>9.6</v>
      </c>
      <c r="D7" s="6">
        <v>150</v>
      </c>
      <c r="E7" s="6">
        <v>3</v>
      </c>
      <c r="F7" s="9">
        <v>0.56762755270900001</v>
      </c>
      <c r="G7" s="9">
        <v>150.47389874352865</v>
      </c>
      <c r="H7" s="9">
        <v>69.943730840608993</v>
      </c>
      <c r="I7" s="10">
        <v>1.0081818886591747</v>
      </c>
      <c r="J7" s="6">
        <v>-82.7136</v>
      </c>
      <c r="K7" s="6">
        <v>-14.056961852675434</v>
      </c>
      <c r="L7" s="6">
        <v>-14.192289892206277</v>
      </c>
      <c r="M7" s="6">
        <v>-32.091234127662446</v>
      </c>
      <c r="N7" s="6">
        <v>-4.5223257908663355</v>
      </c>
      <c r="O7" s="6">
        <v>-2.3298595274091425</v>
      </c>
      <c r="P7" s="6">
        <v>8675.1278700738549</v>
      </c>
      <c r="Q7" s="6">
        <v>1.3988746168121799</v>
      </c>
      <c r="R7" s="6">
        <v>0.46629153893739328</v>
      </c>
      <c r="S7" s="6">
        <v>1.79603465324113</v>
      </c>
      <c r="T7" s="6">
        <v>1.9256834707700579</v>
      </c>
      <c r="U7" s="6">
        <v>2.1777430057309384</v>
      </c>
      <c r="V7" s="6">
        <v>0.72591433524364612</v>
      </c>
      <c r="W7" s="6">
        <v>2.7960346532411302</v>
      </c>
      <c r="X7" s="6">
        <v>2.9256834707700601</v>
      </c>
      <c r="Y7" s="6">
        <f t="shared" si="0"/>
        <v>-78.577919999999992</v>
      </c>
      <c r="Z7" s="6">
        <f t="shared" si="1"/>
        <v>-60.380927999999997</v>
      </c>
      <c r="AA7" s="6">
        <f t="shared" si="2"/>
        <v>-52.109568000000003</v>
      </c>
      <c r="AB7" s="6">
        <f t="shared" si="3"/>
        <v>-44.665344000000005</v>
      </c>
      <c r="AC7" s="6">
        <f t="shared" si="4"/>
        <v>4.7033075527090205</v>
      </c>
      <c r="AD7" s="6">
        <f t="shared" si="5"/>
        <v>22.900299552709015</v>
      </c>
      <c r="AE7" s="6">
        <f t="shared" si="6"/>
        <v>31.171659552709009</v>
      </c>
      <c r="AF7" s="6">
        <f t="shared" si="7"/>
        <v>38.615883552709008</v>
      </c>
    </row>
    <row r="8" spans="1:32" x14ac:dyDescent="0.2">
      <c r="A8" s="6" t="s">
        <v>24</v>
      </c>
      <c r="B8" s="6">
        <v>60</v>
      </c>
      <c r="C8" s="6">
        <v>9.6</v>
      </c>
      <c r="D8" s="6">
        <v>180</v>
      </c>
      <c r="E8" s="6">
        <v>3</v>
      </c>
      <c r="F8" s="9">
        <v>14.9038792422</v>
      </c>
      <c r="G8" s="9">
        <v>172.22777114346852</v>
      </c>
      <c r="H8" s="9">
        <v>84.2799825301</v>
      </c>
      <c r="I8" s="10">
        <v>1.214827275327806</v>
      </c>
      <c r="J8" s="6">
        <v>-82.7136</v>
      </c>
      <c r="K8" s="6">
        <v>-14.056961852675434</v>
      </c>
      <c r="L8" s="6">
        <v>-14.192289892206277</v>
      </c>
      <c r="M8" s="6">
        <v>-38.229658207036728</v>
      </c>
      <c r="N8" s="6">
        <v>-5.3355505164590964</v>
      </c>
      <c r="O8" s="6">
        <v>-2.7958314328909708</v>
      </c>
      <c r="P8" s="6">
        <v>10168.4874210625</v>
      </c>
      <c r="Q8" s="6">
        <v>1.4046663755016666</v>
      </c>
      <c r="R8" s="6">
        <v>0.46822212516722223</v>
      </c>
      <c r="S8" s="6">
        <v>1.8179053413340946</v>
      </c>
      <c r="T8" s="6">
        <v>1.9327291390480723</v>
      </c>
      <c r="U8" s="6">
        <v>2.1773503781081134</v>
      </c>
      <c r="V8" s="6">
        <v>0.72578345936937105</v>
      </c>
      <c r="W8" s="6">
        <v>2.8179053413340944</v>
      </c>
      <c r="X8" s="6">
        <v>2.9327291390480714</v>
      </c>
      <c r="Y8" s="6">
        <f t="shared" si="0"/>
        <v>-78.577919999999992</v>
      </c>
      <c r="Z8" s="6">
        <f t="shared" si="1"/>
        <v>-60.380927999999997</v>
      </c>
      <c r="AA8" s="6">
        <f t="shared" si="2"/>
        <v>-52.109568000000003</v>
      </c>
      <c r="AB8" s="6">
        <f t="shared" si="3"/>
        <v>-44.665344000000005</v>
      </c>
      <c r="AC8" s="6">
        <f t="shared" si="4"/>
        <v>19.039559242200014</v>
      </c>
      <c r="AD8" s="6">
        <f t="shared" si="5"/>
        <v>37.236551242200008</v>
      </c>
      <c r="AE8" s="6">
        <f t="shared" si="6"/>
        <v>45.507911242200002</v>
      </c>
      <c r="AF8" s="6">
        <f t="shared" si="7"/>
        <v>52.952135242200001</v>
      </c>
    </row>
    <row r="9" spans="1:32" x14ac:dyDescent="0.2">
      <c r="A9" s="6" t="s">
        <v>24</v>
      </c>
      <c r="B9" s="6">
        <v>70</v>
      </c>
      <c r="C9" s="6">
        <v>9.6</v>
      </c>
      <c r="D9" s="6">
        <v>210</v>
      </c>
      <c r="E9" s="6">
        <v>3</v>
      </c>
      <c r="F9" s="9">
        <v>28.708053426100001</v>
      </c>
      <c r="G9" s="9">
        <v>193.39601652665692</v>
      </c>
      <c r="H9" s="9">
        <v>98.084156714000002</v>
      </c>
      <c r="I9" s="10">
        <v>1.4138031982996517</v>
      </c>
      <c r="J9" s="6">
        <v>-82.7136</v>
      </c>
      <c r="K9" s="6">
        <v>-14.056961852675434</v>
      </c>
      <c r="L9" s="6">
        <v>-14.192289892206277</v>
      </c>
      <c r="M9" s="6">
        <v>-44.32710140514569</v>
      </c>
      <c r="N9" s="6">
        <v>-6.1362066121567453</v>
      </c>
      <c r="O9" s="6">
        <v>-3.2618033383727996</v>
      </c>
      <c r="P9" s="6">
        <v>11606.422231885415</v>
      </c>
      <c r="Q9" s="6">
        <v>1.4012022387714287</v>
      </c>
      <c r="R9" s="6">
        <v>0.46706741292380954</v>
      </c>
      <c r="S9" s="6">
        <v>1.8256668853537688</v>
      </c>
      <c r="T9" s="6">
        <v>1.8745302442531828</v>
      </c>
      <c r="U9" s="6">
        <v>2.1687038295667884</v>
      </c>
      <c r="V9" s="6">
        <v>0.72290127652226288</v>
      </c>
      <c r="W9" s="6">
        <v>2.8256668853537681</v>
      </c>
      <c r="X9" s="6">
        <v>2.8745302442531773</v>
      </c>
      <c r="Y9" s="6">
        <f t="shared" si="0"/>
        <v>-78.577919999999992</v>
      </c>
      <c r="Z9" s="6">
        <f t="shared" si="1"/>
        <v>-60.380927999999997</v>
      </c>
      <c r="AA9" s="6">
        <f t="shared" si="2"/>
        <v>-52.109568000000003</v>
      </c>
      <c r="AB9" s="6">
        <f t="shared" si="3"/>
        <v>-44.665344000000005</v>
      </c>
      <c r="AC9" s="6">
        <f t="shared" si="4"/>
        <v>32.843733426099988</v>
      </c>
      <c r="AD9" s="6">
        <f t="shared" si="5"/>
        <v>51.040725426099996</v>
      </c>
      <c r="AE9" s="6">
        <f t="shared" si="6"/>
        <v>59.312085426099976</v>
      </c>
      <c r="AF9" s="6">
        <f t="shared" si="7"/>
        <v>66.756309426099975</v>
      </c>
    </row>
    <row r="10" spans="1:32" x14ac:dyDescent="0.2">
      <c r="A10" s="6" t="s">
        <v>24</v>
      </c>
      <c r="B10" s="6">
        <v>80</v>
      </c>
      <c r="C10" s="6">
        <v>9.6</v>
      </c>
      <c r="D10" s="6">
        <v>240</v>
      </c>
      <c r="E10" s="6">
        <v>3</v>
      </c>
      <c r="F10" s="9">
        <v>44.0878210264</v>
      </c>
      <c r="G10" s="9">
        <v>216.09438633243528</v>
      </c>
      <c r="H10" s="9">
        <v>113.4639243143</v>
      </c>
      <c r="I10" s="10">
        <v>1.6354900165470871</v>
      </c>
      <c r="J10" s="6">
        <v>-82.7136</v>
      </c>
      <c r="K10" s="6">
        <v>-14.056961852675434</v>
      </c>
      <c r="L10" s="6">
        <v>-14.192289892206277</v>
      </c>
      <c r="M10" s="6">
        <v>-50.389680230663821</v>
      </c>
      <c r="N10" s="6">
        <v>-6.9262580866351087</v>
      </c>
      <c r="O10" s="6">
        <v>-3.7277752438546274</v>
      </c>
      <c r="P10" s="6">
        <v>13208.481356916667</v>
      </c>
      <c r="Q10" s="6">
        <v>1.4182990539287501</v>
      </c>
      <c r="R10" s="6">
        <v>0.47276635130958333</v>
      </c>
      <c r="S10" s="6">
        <v>1.858732336141901</v>
      </c>
      <c r="T10" s="6">
        <v>2.1014624334668053</v>
      </c>
      <c r="U10" s="6">
        <v>2.1813454734431694</v>
      </c>
      <c r="V10" s="6">
        <v>0.72711515781438985</v>
      </c>
      <c r="W10" s="6">
        <v>2.8587323361419008</v>
      </c>
      <c r="X10" s="6">
        <v>3.1014624334668102</v>
      </c>
      <c r="Y10" s="6">
        <f t="shared" si="0"/>
        <v>-78.577919999999992</v>
      </c>
      <c r="Z10" s="6">
        <f t="shared" si="1"/>
        <v>-60.380927999999997</v>
      </c>
      <c r="AA10" s="6">
        <f t="shared" si="2"/>
        <v>-52.109568000000003</v>
      </c>
      <c r="AB10" s="6">
        <f t="shared" si="3"/>
        <v>-44.665344000000005</v>
      </c>
      <c r="AC10" s="6">
        <f t="shared" si="4"/>
        <v>48.223501026400015</v>
      </c>
      <c r="AD10" s="6">
        <f t="shared" si="5"/>
        <v>66.420493026399996</v>
      </c>
      <c r="AE10" s="6">
        <f t="shared" si="6"/>
        <v>74.691853026399997</v>
      </c>
      <c r="AF10" s="6">
        <f t="shared" si="7"/>
        <v>82.136077026400002</v>
      </c>
    </row>
    <row r="11" spans="1:32" x14ac:dyDescent="0.2">
      <c r="A11" s="6" t="s">
        <v>24</v>
      </c>
      <c r="B11" s="6">
        <v>90</v>
      </c>
      <c r="C11" s="6">
        <v>9.6</v>
      </c>
      <c r="D11" s="6">
        <v>270</v>
      </c>
      <c r="E11" s="6">
        <v>3</v>
      </c>
      <c r="F11" s="9">
        <v>57.443394415700006</v>
      </c>
      <c r="G11" s="9">
        <v>236.72908798680152</v>
      </c>
      <c r="H11" s="9">
        <v>126.81949770360001</v>
      </c>
      <c r="I11" s="10">
        <v>1.8279997245927591</v>
      </c>
      <c r="J11" s="6">
        <v>-82.7136</v>
      </c>
      <c r="K11" s="6">
        <v>-14.056961852675434</v>
      </c>
      <c r="L11" s="6">
        <v>-14.192289892206277</v>
      </c>
      <c r="M11" s="6">
        <v>-56.421941188310328</v>
      </c>
      <c r="N11" s="6">
        <v>-7.7071534885729971</v>
      </c>
      <c r="O11" s="6">
        <v>-4.1937471493364571</v>
      </c>
      <c r="P11" s="6">
        <v>14599.686918302086</v>
      </c>
      <c r="Q11" s="6">
        <v>1.4091055300400002</v>
      </c>
      <c r="R11" s="6">
        <v>0.4697018433466667</v>
      </c>
      <c r="S11" s="6">
        <v>1.8561800755619531</v>
      </c>
      <c r="T11" s="6">
        <v>1.8347764873708396</v>
      </c>
      <c r="U11" s="6">
        <v>2.1682482169979975</v>
      </c>
      <c r="V11" s="6">
        <v>0.72274940566599921</v>
      </c>
      <c r="W11" s="6">
        <v>2.8561800755619529</v>
      </c>
      <c r="X11" s="6">
        <v>2.8347764873708408</v>
      </c>
      <c r="Y11" s="6">
        <f t="shared" si="0"/>
        <v>-78.577919999999992</v>
      </c>
      <c r="Z11" s="6">
        <f t="shared" si="1"/>
        <v>-60.380927999999997</v>
      </c>
      <c r="AA11" s="6">
        <f t="shared" si="2"/>
        <v>-52.109568000000003</v>
      </c>
      <c r="AB11" s="6">
        <f t="shared" si="3"/>
        <v>-44.665344000000005</v>
      </c>
      <c r="AC11" s="6">
        <f t="shared" si="4"/>
        <v>61.57907441570002</v>
      </c>
      <c r="AD11" s="6">
        <f t="shared" si="5"/>
        <v>79.776066415700043</v>
      </c>
      <c r="AE11" s="6">
        <f t="shared" si="6"/>
        <v>88.047426415700016</v>
      </c>
      <c r="AF11" s="6">
        <f t="shared" si="7"/>
        <v>95.491650415700008</v>
      </c>
    </row>
    <row r="12" spans="1:32" x14ac:dyDescent="0.2">
      <c r="A12" s="6" t="s">
        <v>24</v>
      </c>
      <c r="B12" s="6">
        <v>100</v>
      </c>
      <c r="C12" s="6">
        <v>9.6</v>
      </c>
      <c r="D12" s="6">
        <v>300</v>
      </c>
      <c r="E12" s="6">
        <v>3</v>
      </c>
      <c r="F12" s="9">
        <v>72.602759831200004</v>
      </c>
      <c r="G12" s="9">
        <v>259.13272981713135</v>
      </c>
      <c r="H12" s="9">
        <v>141.9788631191</v>
      </c>
      <c r="I12" s="10">
        <v>2.0465096249339614</v>
      </c>
      <c r="J12" s="6">
        <v>-82.7136</v>
      </c>
      <c r="K12" s="6">
        <v>-14.056961852675434</v>
      </c>
      <c r="L12" s="6">
        <v>-14.192289892206277</v>
      </c>
      <c r="M12" s="6">
        <v>-62.427395285673718</v>
      </c>
      <c r="N12" s="6">
        <v>-8.480003900557632</v>
      </c>
      <c r="O12" s="6">
        <v>-4.659719054818285</v>
      </c>
      <c r="P12" s="6">
        <v>16178.787482416668</v>
      </c>
      <c r="Q12" s="18">
        <v>1.419788631191</v>
      </c>
      <c r="R12" s="18">
        <v>0.47326287706366665</v>
      </c>
      <c r="S12" s="18">
        <v>1.8788444818843724</v>
      </c>
      <c r="T12" s="18">
        <v>2.0925989770996436</v>
      </c>
      <c r="U12" s="18">
        <v>2.1754598136014964</v>
      </c>
      <c r="V12" s="18">
        <v>0.72515327120049877</v>
      </c>
      <c r="W12" s="18">
        <v>2.8788444818843724</v>
      </c>
      <c r="X12" s="18">
        <v>3.0925989770996427</v>
      </c>
      <c r="Y12" s="6">
        <f t="shared" si="0"/>
        <v>-78.577919999999992</v>
      </c>
      <c r="Z12" s="6">
        <f t="shared" si="1"/>
        <v>-60.380927999999997</v>
      </c>
      <c r="AA12" s="6">
        <f t="shared" si="2"/>
        <v>-52.109568000000003</v>
      </c>
      <c r="AB12" s="6">
        <f t="shared" si="3"/>
        <v>-44.665344000000005</v>
      </c>
      <c r="AC12" s="6">
        <f t="shared" si="4"/>
        <v>76.738439831200012</v>
      </c>
      <c r="AD12" s="6">
        <f t="shared" si="5"/>
        <v>94.93543183120002</v>
      </c>
      <c r="AE12" s="6">
        <f t="shared" si="6"/>
        <v>103.20679183120001</v>
      </c>
      <c r="AF12" s="6">
        <f t="shared" si="7"/>
        <v>110.6510158312</v>
      </c>
    </row>
    <row r="13" spans="1:32" x14ac:dyDescent="0.2">
      <c r="A13" s="6" t="s">
        <v>25</v>
      </c>
      <c r="B13" s="6">
        <v>0</v>
      </c>
      <c r="C13" s="6">
        <v>9.6</v>
      </c>
      <c r="D13" s="6">
        <v>0</v>
      </c>
      <c r="E13" s="6"/>
      <c r="F13" s="16">
        <v>-77.604319894400007</v>
      </c>
      <c r="G13" s="16">
        <v>33.358531850481718</v>
      </c>
      <c r="H13" s="16">
        <v>0</v>
      </c>
      <c r="I13" s="17">
        <v>0</v>
      </c>
      <c r="J13" s="6">
        <v>-82.7136</v>
      </c>
      <c r="K13" s="6">
        <v>-14.056961852675434</v>
      </c>
      <c r="L13" s="6">
        <v>-14.192289892206277</v>
      </c>
      <c r="M13" s="6">
        <v>0</v>
      </c>
      <c r="N13" s="6">
        <v>0</v>
      </c>
      <c r="O13" s="6">
        <v>0</v>
      </c>
      <c r="P13" s="6">
        <v>532.21667766666747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6">
        <f t="shared" si="0"/>
        <v>-78.577919999999992</v>
      </c>
      <c r="Z13" s="6">
        <f t="shared" si="1"/>
        <v>-60.380927999999997</v>
      </c>
      <c r="AA13" s="6">
        <f t="shared" si="2"/>
        <v>-52.109568000000003</v>
      </c>
      <c r="AB13" s="6">
        <f t="shared" si="3"/>
        <v>-44.665344000000005</v>
      </c>
      <c r="AC13" s="6">
        <f t="shared" si="4"/>
        <v>-73.468639894399985</v>
      </c>
      <c r="AD13" s="6">
        <f t="shared" si="5"/>
        <v>-55.27164789439999</v>
      </c>
      <c r="AE13" s="6">
        <f t="shared" si="6"/>
        <v>-47.000287894399996</v>
      </c>
      <c r="AF13" s="6">
        <f t="shared" si="7"/>
        <v>-39.556063894399998</v>
      </c>
    </row>
    <row r="14" spans="1:32" x14ac:dyDescent="0.2">
      <c r="A14" s="6" t="s">
        <v>25</v>
      </c>
      <c r="B14" s="6">
        <v>10</v>
      </c>
      <c r="C14" s="6">
        <v>9.6</v>
      </c>
      <c r="D14" s="6">
        <v>10</v>
      </c>
      <c r="E14" s="6">
        <v>1</v>
      </c>
      <c r="F14" s="9">
        <v>-76.556515873699993</v>
      </c>
      <c r="G14" s="9">
        <v>38.038132215203433</v>
      </c>
      <c r="H14" s="9">
        <v>1.0478040207000077</v>
      </c>
      <c r="I14" s="10">
        <v>1.3501877500193365E-2</v>
      </c>
      <c r="J14" s="6">
        <v>-82.7136</v>
      </c>
      <c r="K14" s="6">
        <v>-14.056961852675434</v>
      </c>
      <c r="L14" s="6">
        <v>-14.192289892206277</v>
      </c>
      <c r="M14" s="6">
        <v>-2.3841787362442193</v>
      </c>
      <c r="N14" s="6">
        <v>-1.0504999885775008</v>
      </c>
      <c r="O14" s="6">
        <v>-0.19711761919999057</v>
      </c>
      <c r="P14" s="6">
        <v>641.36292982291809</v>
      </c>
      <c r="Q14" s="18">
        <v>0.10478040207000076</v>
      </c>
      <c r="R14" s="18">
        <v>0.10478040207000076</v>
      </c>
      <c r="S14" s="18">
        <v>0.28850847389193363</v>
      </c>
      <c r="T14" s="18">
        <v>0.28850847389193524</v>
      </c>
      <c r="U14" s="18">
        <v>0.46796003647217149</v>
      </c>
      <c r="V14" s="18">
        <v>0.46796003647217149</v>
      </c>
      <c r="W14" s="18">
        <v>1.2885084738919328</v>
      </c>
      <c r="X14" s="18">
        <v>1.2885084738919328</v>
      </c>
      <c r="Y14" s="6">
        <f t="shared" si="0"/>
        <v>-78.577919999999992</v>
      </c>
      <c r="Z14" s="6">
        <f t="shared" si="1"/>
        <v>-60.380927999999997</v>
      </c>
      <c r="AA14" s="6">
        <f t="shared" si="2"/>
        <v>-52.109568000000003</v>
      </c>
      <c r="AB14" s="6">
        <f t="shared" si="3"/>
        <v>-44.665344000000005</v>
      </c>
      <c r="AC14" s="6">
        <f t="shared" si="4"/>
        <v>-72.420835873699986</v>
      </c>
      <c r="AD14" s="6">
        <f t="shared" si="5"/>
        <v>-54.223843873699984</v>
      </c>
      <c r="AE14" s="6">
        <f t="shared" si="6"/>
        <v>-45.95248387369999</v>
      </c>
      <c r="AF14" s="6">
        <f t="shared" si="7"/>
        <v>-38.508259873699991</v>
      </c>
    </row>
    <row r="15" spans="1:32" x14ac:dyDescent="0.2">
      <c r="A15" s="6" t="s">
        <v>25</v>
      </c>
      <c r="B15" s="6">
        <v>20</v>
      </c>
      <c r="C15" s="6">
        <v>9.6</v>
      </c>
      <c r="D15" s="6">
        <v>20</v>
      </c>
      <c r="E15" s="6">
        <v>1</v>
      </c>
      <c r="F15" s="9">
        <v>-75.233731035199995</v>
      </c>
      <c r="G15" s="9">
        <v>42.731159286965507</v>
      </c>
      <c r="H15" s="9">
        <v>2.3705888592000006</v>
      </c>
      <c r="I15" s="10">
        <v>3.0547124985126822E-2</v>
      </c>
      <c r="J15" s="6">
        <v>-82.7136</v>
      </c>
      <c r="K15" s="6">
        <v>-14.056961852675434</v>
      </c>
      <c r="L15" s="6">
        <v>-14.192289892206277</v>
      </c>
      <c r="M15" s="6">
        <v>-4.6379664866462216</v>
      </c>
      <c r="N15" s="6">
        <v>-1.9698368522375778</v>
      </c>
      <c r="O15" s="6">
        <v>-0.39423523839998115</v>
      </c>
      <c r="P15" s="6">
        <v>779.15301716666863</v>
      </c>
      <c r="Q15" s="18">
        <v>0.11852944296000004</v>
      </c>
      <c r="R15" s="18">
        <v>0.11852944296000004</v>
      </c>
      <c r="S15" s="18">
        <v>0.33855695495462346</v>
      </c>
      <c r="T15" s="18">
        <v>0.3924895443552941</v>
      </c>
      <c r="U15" s="18">
        <v>0.46863137182418946</v>
      </c>
      <c r="V15" s="18">
        <v>0.46863137182418946</v>
      </c>
      <c r="W15" s="18">
        <v>1.3385569549546246</v>
      </c>
      <c r="X15" s="18">
        <v>1.3924895443552956</v>
      </c>
      <c r="Y15" s="6">
        <f t="shared" si="0"/>
        <v>-78.577919999999992</v>
      </c>
      <c r="Z15" s="6">
        <f t="shared" si="1"/>
        <v>-60.380927999999997</v>
      </c>
      <c r="AA15" s="6">
        <f t="shared" si="2"/>
        <v>-52.109568000000003</v>
      </c>
      <c r="AB15" s="6">
        <f t="shared" si="3"/>
        <v>-44.665344000000005</v>
      </c>
      <c r="AC15" s="6">
        <f t="shared" si="4"/>
        <v>-71.098051035199973</v>
      </c>
      <c r="AD15" s="6">
        <f t="shared" si="5"/>
        <v>-52.901059035199978</v>
      </c>
      <c r="AE15" s="6">
        <f t="shared" si="6"/>
        <v>-44.629699035199984</v>
      </c>
      <c r="AF15" s="6">
        <f t="shared" si="7"/>
        <v>-37.185475035199985</v>
      </c>
    </row>
    <row r="16" spans="1:32" x14ac:dyDescent="0.2">
      <c r="A16" s="6" t="s">
        <v>25</v>
      </c>
      <c r="B16" s="6">
        <v>30</v>
      </c>
      <c r="C16" s="6">
        <v>9.6</v>
      </c>
      <c r="D16" s="6">
        <v>30</v>
      </c>
      <c r="E16" s="6">
        <v>1</v>
      </c>
      <c r="F16" s="9">
        <v>-73.846549424399996</v>
      </c>
      <c r="G16" s="9">
        <v>47.39809411223942</v>
      </c>
      <c r="H16" s="9">
        <v>3.7577704699999988</v>
      </c>
      <c r="I16" s="10">
        <v>4.8422181588774711E-2</v>
      </c>
      <c r="J16" s="6">
        <v>-82.7136</v>
      </c>
      <c r="K16" s="6">
        <v>-14.056961852675434</v>
      </c>
      <c r="L16" s="6">
        <v>-14.192289892206277</v>
      </c>
      <c r="M16" s="6">
        <v>-6.845027777275309</v>
      </c>
      <c r="N16" s="6">
        <v>-2.8454111568824252</v>
      </c>
      <c r="O16" s="6">
        <v>-0.59135285759997169</v>
      </c>
      <c r="P16" s="6">
        <v>923.65110162499968</v>
      </c>
      <c r="Q16" s="18">
        <v>0.12525901566666661</v>
      </c>
      <c r="R16" s="18">
        <v>0.12525901566666661</v>
      </c>
      <c r="S16" s="18">
        <v>0.36547817210346323</v>
      </c>
      <c r="T16" s="18">
        <v>0.42295304557617563</v>
      </c>
      <c r="U16" s="18">
        <v>0.46798540872525674</v>
      </c>
      <c r="V16" s="18">
        <v>0.46798540872525674</v>
      </c>
      <c r="W16" s="18">
        <v>1.3654781721034628</v>
      </c>
      <c r="X16" s="18">
        <v>1.4229530455761719</v>
      </c>
      <c r="Y16" s="6">
        <f t="shared" si="0"/>
        <v>-78.577919999999992</v>
      </c>
      <c r="Z16" s="6">
        <f t="shared" si="1"/>
        <v>-60.380927999999997</v>
      </c>
      <c r="AA16" s="6">
        <f t="shared" si="2"/>
        <v>-52.109568000000003</v>
      </c>
      <c r="AB16" s="6">
        <f t="shared" si="3"/>
        <v>-44.665344000000005</v>
      </c>
      <c r="AC16" s="6">
        <f t="shared" si="4"/>
        <v>-69.710869424399988</v>
      </c>
      <c r="AD16" s="6">
        <f t="shared" si="5"/>
        <v>-51.5138774244</v>
      </c>
      <c r="AE16" s="6">
        <f t="shared" si="6"/>
        <v>-43.242517424400006</v>
      </c>
      <c r="AF16" s="6">
        <f t="shared" si="7"/>
        <v>-35.798293424400008</v>
      </c>
    </row>
    <row r="17" spans="1:32" x14ac:dyDescent="0.2">
      <c r="A17" s="6" t="s">
        <v>25</v>
      </c>
      <c r="B17" s="6">
        <v>40</v>
      </c>
      <c r="C17" s="6">
        <v>9.6</v>
      </c>
      <c r="D17" s="6">
        <v>40</v>
      </c>
      <c r="E17" s="6">
        <v>1</v>
      </c>
      <c r="F17" s="9">
        <v>-72.387488085099989</v>
      </c>
      <c r="G17" s="9">
        <v>52.079840429707346</v>
      </c>
      <c r="H17" s="9">
        <v>5.2168318093000057</v>
      </c>
      <c r="I17" s="10">
        <v>6.7223471791245687E-2</v>
      </c>
      <c r="J17" s="6">
        <v>-82.7136</v>
      </c>
      <c r="K17" s="6">
        <v>-14.056961852675434</v>
      </c>
      <c r="L17" s="6">
        <v>-14.192289892206277</v>
      </c>
      <c r="M17" s="6">
        <v>-9.0222820983376462</v>
      </c>
      <c r="N17" s="6">
        <v>-3.6937241947880151</v>
      </c>
      <c r="O17" s="6">
        <v>-0.78847047679996229</v>
      </c>
      <c r="P17" s="6">
        <v>1075.6366578020836</v>
      </c>
      <c r="Q17" s="18">
        <v>0.13042079523250014</v>
      </c>
      <c r="R17" s="18">
        <v>0.13042079523250014</v>
      </c>
      <c r="S17" s="18">
        <v>0.38630388264415061</v>
      </c>
      <c r="T17" s="18">
        <v>0.45274711899686759</v>
      </c>
      <c r="U17" s="18">
        <v>0.46803271448064071</v>
      </c>
      <c r="V17" s="18">
        <v>0.46803271448064071</v>
      </c>
      <c r="W17" s="18">
        <v>1.3863038826441505</v>
      </c>
      <c r="X17" s="18">
        <v>1.4527471189968686</v>
      </c>
      <c r="Y17" s="6">
        <f t="shared" si="0"/>
        <v>-78.577919999999992</v>
      </c>
      <c r="Z17" s="6">
        <f t="shared" si="1"/>
        <v>-60.380927999999997</v>
      </c>
      <c r="AA17" s="6">
        <f t="shared" si="2"/>
        <v>-52.109568000000003</v>
      </c>
      <c r="AB17" s="6">
        <f t="shared" si="3"/>
        <v>-44.665344000000005</v>
      </c>
      <c r="AC17" s="6">
        <f t="shared" si="4"/>
        <v>-68.251808085099981</v>
      </c>
      <c r="AD17" s="6">
        <f t="shared" si="5"/>
        <v>-50.054816085099993</v>
      </c>
      <c r="AE17" s="6">
        <f t="shared" si="6"/>
        <v>-41.783456085099999</v>
      </c>
      <c r="AF17" s="6">
        <f t="shared" si="7"/>
        <v>-34.339232085100001</v>
      </c>
    </row>
    <row r="18" spans="1:32" x14ac:dyDescent="0.2">
      <c r="A18" s="6" t="s">
        <v>25</v>
      </c>
      <c r="B18" s="6">
        <v>50</v>
      </c>
      <c r="C18" s="6">
        <v>9.6</v>
      </c>
      <c r="D18" s="6">
        <v>50</v>
      </c>
      <c r="E18" s="6">
        <v>1</v>
      </c>
      <c r="F18" s="9">
        <v>-70.907020900900008</v>
      </c>
      <c r="G18" s="9">
        <v>56.741382063601556</v>
      </c>
      <c r="H18" s="9">
        <v>6.6972989934999942</v>
      </c>
      <c r="I18" s="10">
        <v>8.6300595155183846E-2</v>
      </c>
      <c r="J18" s="6">
        <v>-82.7136</v>
      </c>
      <c r="K18" s="6">
        <v>-14.056961852675434</v>
      </c>
      <c r="L18" s="6">
        <v>-14.192289892206277</v>
      </c>
      <c r="M18" s="6">
        <v>-11.177637332753559</v>
      </c>
      <c r="N18" s="6">
        <v>-4.5223257908663355</v>
      </c>
      <c r="O18" s="6">
        <v>-0.98558809599995278</v>
      </c>
      <c r="P18" s="6">
        <v>1229.851989489584</v>
      </c>
      <c r="Q18" s="18">
        <v>0.1339459798699999</v>
      </c>
      <c r="R18" s="18">
        <v>0.1339459798699999</v>
      </c>
      <c r="S18" s="18">
        <v>0.4013831431367349</v>
      </c>
      <c r="T18" s="18">
        <v>0.46539847074069213</v>
      </c>
      <c r="U18" s="18">
        <v>0.46765700426239676</v>
      </c>
      <c r="V18" s="18">
        <v>0.46765700426239676</v>
      </c>
      <c r="W18" s="18">
        <v>1.4013831431367347</v>
      </c>
      <c r="X18" s="18">
        <v>1.4653984707406937</v>
      </c>
      <c r="Y18" s="6">
        <f t="shared" si="0"/>
        <v>-78.577919999999992</v>
      </c>
      <c r="Z18" s="6">
        <f t="shared" si="1"/>
        <v>-60.380927999999997</v>
      </c>
      <c r="AA18" s="6">
        <f t="shared" si="2"/>
        <v>-52.109568000000003</v>
      </c>
      <c r="AB18" s="6">
        <f t="shared" si="3"/>
        <v>-44.665344000000005</v>
      </c>
      <c r="AC18" s="6">
        <f t="shared" si="4"/>
        <v>-66.771340900899986</v>
      </c>
      <c r="AD18" s="6">
        <f t="shared" si="5"/>
        <v>-48.574348900899992</v>
      </c>
      <c r="AE18" s="6">
        <f t="shared" si="6"/>
        <v>-40.302988900899997</v>
      </c>
      <c r="AF18" s="6">
        <f t="shared" si="7"/>
        <v>-32.858764900899999</v>
      </c>
    </row>
    <row r="19" spans="1:32" x14ac:dyDescent="0.2">
      <c r="A19" s="6" t="s">
        <v>25</v>
      </c>
      <c r="B19" s="6">
        <v>60</v>
      </c>
      <c r="C19" s="6">
        <v>9.6</v>
      </c>
      <c r="D19" s="6">
        <v>60</v>
      </c>
      <c r="E19" s="6">
        <v>1</v>
      </c>
      <c r="F19" s="9">
        <v>-69.361282020199994</v>
      </c>
      <c r="G19" s="9">
        <v>61.435526221823451</v>
      </c>
      <c r="H19" s="9">
        <v>8.2430378742000006</v>
      </c>
      <c r="I19" s="10">
        <v>0.10621880180660956</v>
      </c>
      <c r="J19" s="6">
        <v>-82.7136</v>
      </c>
      <c r="K19" s="6">
        <v>-14.056961852675434</v>
      </c>
      <c r="L19" s="6">
        <v>-14.192289892206277</v>
      </c>
      <c r="M19" s="6">
        <v>-13.315700265482697</v>
      </c>
      <c r="N19" s="6">
        <v>-5.3355505164590964</v>
      </c>
      <c r="O19" s="6">
        <v>-1.1827057151999434</v>
      </c>
      <c r="P19" s="6">
        <v>1390.8664562291674</v>
      </c>
      <c r="Q19" s="18">
        <v>0.13738396457000002</v>
      </c>
      <c r="R19" s="18">
        <v>0.13738396457000002</v>
      </c>
      <c r="S19" s="18">
        <v>0.41560229676756127</v>
      </c>
      <c r="T19" s="18">
        <v>0.49095930937984722</v>
      </c>
      <c r="U19" s="18">
        <v>0.46794990618902887</v>
      </c>
      <c r="V19" s="18">
        <v>0.46794990618902887</v>
      </c>
      <c r="W19" s="18">
        <v>1.415602296767561</v>
      </c>
      <c r="X19" s="18">
        <v>1.4909593093798439</v>
      </c>
      <c r="Y19" s="6">
        <f t="shared" si="0"/>
        <v>-78.577919999999992</v>
      </c>
      <c r="Z19" s="6">
        <f t="shared" si="1"/>
        <v>-60.380927999999997</v>
      </c>
      <c r="AA19" s="6">
        <f t="shared" si="2"/>
        <v>-52.109568000000003</v>
      </c>
      <c r="AB19" s="6">
        <f t="shared" si="3"/>
        <v>-44.665344000000005</v>
      </c>
      <c r="AC19" s="6">
        <f t="shared" si="4"/>
        <v>-65.225602020199986</v>
      </c>
      <c r="AD19" s="6">
        <f t="shared" si="5"/>
        <v>-47.028610020199991</v>
      </c>
      <c r="AE19" s="6">
        <f t="shared" si="6"/>
        <v>-38.757250020199997</v>
      </c>
      <c r="AF19" s="6">
        <f t="shared" si="7"/>
        <v>-31.313026020199999</v>
      </c>
    </row>
    <row r="20" spans="1:32" x14ac:dyDescent="0.2">
      <c r="A20" s="6" t="s">
        <v>25</v>
      </c>
      <c r="B20" s="6">
        <v>70</v>
      </c>
      <c r="C20" s="6">
        <v>9.6</v>
      </c>
      <c r="D20" s="6">
        <v>70</v>
      </c>
      <c r="E20" s="6">
        <v>1</v>
      </c>
      <c r="F20" s="9">
        <v>-67.768034375699997</v>
      </c>
      <c r="G20" s="9">
        <v>66.150336540361764</v>
      </c>
      <c r="H20" s="9">
        <v>9.836285518700004</v>
      </c>
      <c r="I20" s="10">
        <v>0.12674920071569107</v>
      </c>
      <c r="J20" s="6">
        <v>-82.7136</v>
      </c>
      <c r="K20" s="6">
        <v>-14.056961852675434</v>
      </c>
      <c r="L20" s="6">
        <v>-14.192289892206277</v>
      </c>
      <c r="M20" s="6">
        <v>-15.439489224623346</v>
      </c>
      <c r="N20" s="6">
        <v>-6.1362066121567453</v>
      </c>
      <c r="O20" s="6">
        <v>-1.379823334399934</v>
      </c>
      <c r="P20" s="6">
        <v>1556.8297525312526</v>
      </c>
      <c r="Q20" s="18">
        <v>0.14051836455285721</v>
      </c>
      <c r="R20" s="18">
        <v>0.14051836455285721</v>
      </c>
      <c r="S20" s="18">
        <v>0.42849327193824349</v>
      </c>
      <c r="T20" s="18">
        <v>0.51040065853902972</v>
      </c>
      <c r="U20" s="18">
        <v>0.46845435271257208</v>
      </c>
      <c r="V20" s="18">
        <v>0.46845435271257208</v>
      </c>
      <c r="W20" s="18">
        <v>1.4284932719382442</v>
      </c>
      <c r="X20" s="18">
        <v>1.5104006585390388</v>
      </c>
      <c r="Y20" s="6">
        <f t="shared" si="0"/>
        <v>-78.577919999999992</v>
      </c>
      <c r="Z20" s="6">
        <f t="shared" si="1"/>
        <v>-60.380927999999997</v>
      </c>
      <c r="AA20" s="6">
        <f t="shared" si="2"/>
        <v>-52.109568000000003</v>
      </c>
      <c r="AB20" s="6">
        <f t="shared" si="3"/>
        <v>-44.665344000000005</v>
      </c>
      <c r="AC20" s="6">
        <f t="shared" si="4"/>
        <v>-63.632354375699968</v>
      </c>
      <c r="AD20" s="6">
        <f t="shared" si="5"/>
        <v>-45.435362375699974</v>
      </c>
      <c r="AE20" s="6">
        <f t="shared" si="6"/>
        <v>-37.16400237569998</v>
      </c>
      <c r="AF20" s="6">
        <f t="shared" si="7"/>
        <v>-29.719778375699981</v>
      </c>
    </row>
    <row r="21" spans="1:32" x14ac:dyDescent="0.2">
      <c r="A21" s="6" t="s">
        <v>25</v>
      </c>
      <c r="B21" s="6">
        <v>80</v>
      </c>
      <c r="C21" s="6">
        <v>9.6</v>
      </c>
      <c r="D21" s="6">
        <v>80</v>
      </c>
      <c r="E21" s="6">
        <v>1</v>
      </c>
      <c r="F21" s="9">
        <v>-66.254820732100001</v>
      </c>
      <c r="G21" s="9">
        <v>70.762364692811545</v>
      </c>
      <c r="H21" s="9">
        <v>11.349499162299997</v>
      </c>
      <c r="I21" s="10">
        <v>0.1462482910454446</v>
      </c>
      <c r="J21" s="6">
        <v>-82.7136</v>
      </c>
      <c r="K21" s="6">
        <v>-14.056961852675434</v>
      </c>
      <c r="L21" s="6">
        <v>-14.192289892206277</v>
      </c>
      <c r="M21" s="6">
        <v>-17.551134639794814</v>
      </c>
      <c r="N21" s="6">
        <v>-6.9262580866351087</v>
      </c>
      <c r="O21" s="6">
        <v>-1.5769409535999246</v>
      </c>
      <c r="P21" s="6">
        <v>1714.4561737395816</v>
      </c>
      <c r="Q21" s="18">
        <v>0.14186873952874995</v>
      </c>
      <c r="R21" s="18">
        <v>0.14186873952874995</v>
      </c>
      <c r="S21" s="18">
        <v>0.43560888187285224</v>
      </c>
      <c r="T21" s="18">
        <v>0.48832017511162773</v>
      </c>
      <c r="U21" s="18">
        <v>0.46754791052912281</v>
      </c>
      <c r="V21" s="18">
        <v>0.46754791052912281</v>
      </c>
      <c r="W21" s="18">
        <v>1.4356088818728516</v>
      </c>
      <c r="X21" s="18">
        <v>1.4883201751116162</v>
      </c>
      <c r="Y21" s="6">
        <f t="shared" si="0"/>
        <v>-78.577919999999992</v>
      </c>
      <c r="Z21" s="6">
        <f t="shared" si="1"/>
        <v>-60.380927999999997</v>
      </c>
      <c r="AA21" s="6">
        <f t="shared" si="2"/>
        <v>-52.109568000000003</v>
      </c>
      <c r="AB21" s="6">
        <f t="shared" si="3"/>
        <v>-44.665344000000005</v>
      </c>
      <c r="AC21" s="6">
        <f t="shared" si="4"/>
        <v>-62.119140732100007</v>
      </c>
      <c r="AD21" s="6">
        <f t="shared" si="5"/>
        <v>-43.922148732100013</v>
      </c>
      <c r="AE21" s="6">
        <f t="shared" si="6"/>
        <v>-35.650788732100018</v>
      </c>
      <c r="AF21" s="6">
        <f t="shared" si="7"/>
        <v>-28.20656473210002</v>
      </c>
    </row>
    <row r="22" spans="1:32" x14ac:dyDescent="0.2">
      <c r="A22" s="6" t="s">
        <v>25</v>
      </c>
      <c r="B22" s="6">
        <v>90</v>
      </c>
      <c r="C22" s="6">
        <v>9.6</v>
      </c>
      <c r="D22" s="6">
        <v>90</v>
      </c>
      <c r="E22" s="6">
        <v>1</v>
      </c>
      <c r="F22" s="9">
        <v>-64.700858639900005</v>
      </c>
      <c r="G22" s="9">
        <v>75.395425261849638</v>
      </c>
      <c r="H22" s="9">
        <v>12.903461254500002</v>
      </c>
      <c r="I22" s="10">
        <v>0.16627246101838628</v>
      </c>
      <c r="J22" s="6">
        <v>-82.7136</v>
      </c>
      <c r="K22" s="6">
        <v>-14.056961852675434</v>
      </c>
      <c r="L22" s="6">
        <v>-14.192289892206277</v>
      </c>
      <c r="M22" s="6">
        <v>-19.652220095495011</v>
      </c>
      <c r="N22" s="6">
        <v>-7.7071534885729971</v>
      </c>
      <c r="O22" s="6">
        <v>-1.7740585727999152</v>
      </c>
      <c r="P22" s="6">
        <v>1876.3272250104169</v>
      </c>
      <c r="Q22" s="18">
        <v>0.1433717917166667</v>
      </c>
      <c r="R22" s="18">
        <v>0.1433717917166667</v>
      </c>
      <c r="S22" s="18">
        <v>0.44290906697919336</v>
      </c>
      <c r="T22" s="18">
        <v>0.50468086808180157</v>
      </c>
      <c r="U22" s="18">
        <v>0.46707659345964359</v>
      </c>
      <c r="V22" s="18">
        <v>0.46707659345964359</v>
      </c>
      <c r="W22" s="18">
        <v>1.4429090669791931</v>
      </c>
      <c r="X22" s="18">
        <v>1.5046808680818073</v>
      </c>
      <c r="Y22" s="6">
        <f t="shared" si="0"/>
        <v>-78.577919999999992</v>
      </c>
      <c r="Z22" s="6">
        <f t="shared" si="1"/>
        <v>-60.380927999999997</v>
      </c>
      <c r="AA22" s="6">
        <f t="shared" si="2"/>
        <v>-52.109568000000003</v>
      </c>
      <c r="AB22" s="6">
        <f t="shared" si="3"/>
        <v>-44.665344000000005</v>
      </c>
      <c r="AC22" s="6">
        <f t="shared" si="4"/>
        <v>-60.56517863989999</v>
      </c>
      <c r="AD22" s="6">
        <f t="shared" si="5"/>
        <v>-42.368186639899996</v>
      </c>
      <c r="AE22" s="6">
        <f t="shared" si="6"/>
        <v>-34.096826639900002</v>
      </c>
      <c r="AF22" s="6">
        <f t="shared" si="7"/>
        <v>-26.652602639900003</v>
      </c>
    </row>
    <row r="23" spans="1:32" x14ac:dyDescent="0.2">
      <c r="A23" s="6" t="s">
        <v>25</v>
      </c>
      <c r="B23" s="6">
        <v>100</v>
      </c>
      <c r="C23" s="6">
        <v>9.6</v>
      </c>
      <c r="D23" s="6">
        <v>100</v>
      </c>
      <c r="E23" s="6">
        <v>1</v>
      </c>
      <c r="F23" s="9">
        <v>-62.955180284000001</v>
      </c>
      <c r="G23" s="9">
        <v>80.202820057605265</v>
      </c>
      <c r="H23" s="9">
        <v>14.649139610399999</v>
      </c>
      <c r="I23" s="10">
        <v>0.18876706387394157</v>
      </c>
      <c r="J23" s="6">
        <v>-82.7136</v>
      </c>
      <c r="K23" s="6">
        <v>-14.056961852675434</v>
      </c>
      <c r="L23" s="6">
        <v>-14.192289892206277</v>
      </c>
      <c r="M23" s="6">
        <v>-21.743968504166027</v>
      </c>
      <c r="N23" s="6">
        <v>-8.480003900557632</v>
      </c>
      <c r="O23" s="6">
        <v>-1.9711761919999056</v>
      </c>
      <c r="P23" s="6">
        <v>2058.1687204166656</v>
      </c>
      <c r="Q23" s="18">
        <v>0.146491396104</v>
      </c>
      <c r="R23" s="18">
        <v>0.146491396104</v>
      </c>
      <c r="S23" s="18">
        <v>0.45501077798692968</v>
      </c>
      <c r="T23" s="18">
        <v>0.5701633022496071</v>
      </c>
      <c r="U23" s="18">
        <v>0.46844288207123547</v>
      </c>
      <c r="V23" s="18">
        <v>0.46844288207123547</v>
      </c>
      <c r="W23" s="18">
        <v>1.455010777986929</v>
      </c>
      <c r="X23" s="18">
        <v>1.5701633022496</v>
      </c>
      <c r="Y23" s="6">
        <f t="shared" si="0"/>
        <v>-78.577919999999992</v>
      </c>
      <c r="Z23" s="6">
        <f t="shared" si="1"/>
        <v>-60.380927999999997</v>
      </c>
      <c r="AA23" s="6">
        <f t="shared" si="2"/>
        <v>-52.109568000000003</v>
      </c>
      <c r="AB23" s="6">
        <f t="shared" si="3"/>
        <v>-44.665344000000005</v>
      </c>
      <c r="AC23" s="6">
        <f t="shared" si="4"/>
        <v>-58.819500284</v>
      </c>
      <c r="AD23" s="6">
        <f t="shared" si="5"/>
        <v>-40.622508284000006</v>
      </c>
      <c r="AE23" s="6">
        <f t="shared" si="6"/>
        <v>-32.351148284000011</v>
      </c>
      <c r="AF23" s="6">
        <f t="shared" si="7"/>
        <v>-24.906924284000013</v>
      </c>
    </row>
    <row r="24" spans="1:32" x14ac:dyDescent="0.2">
      <c r="A24" s="6" t="s">
        <v>26</v>
      </c>
      <c r="B24" s="6">
        <v>0</v>
      </c>
      <c r="C24" s="6">
        <v>9.6</v>
      </c>
      <c r="D24" s="6">
        <v>0</v>
      </c>
      <c r="E24" s="6"/>
      <c r="F24" s="16">
        <v>-79.989604999999997</v>
      </c>
      <c r="G24" s="16">
        <v>30.97324674488172</v>
      </c>
      <c r="H24" s="16">
        <v>0</v>
      </c>
      <c r="I24" s="17">
        <v>0</v>
      </c>
      <c r="J24" s="6">
        <v>-82.7136</v>
      </c>
      <c r="K24" s="6">
        <v>-14.056961852675434</v>
      </c>
      <c r="L24" s="6">
        <v>-14.192289892206277</v>
      </c>
      <c r="M24" s="6">
        <v>0</v>
      </c>
      <c r="N24" s="6">
        <v>0</v>
      </c>
      <c r="O24" s="6">
        <v>0</v>
      </c>
      <c r="P24" s="6">
        <v>283.74947916666764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6">
        <f t="shared" si="0"/>
        <v>-78.577919999999992</v>
      </c>
      <c r="Z24" s="6">
        <f t="shared" si="1"/>
        <v>-60.380927999999997</v>
      </c>
      <c r="AA24" s="6">
        <f t="shared" si="2"/>
        <v>-52.109568000000003</v>
      </c>
      <c r="AB24" s="6">
        <f t="shared" si="3"/>
        <v>-44.665344000000005</v>
      </c>
      <c r="AC24" s="6">
        <f t="shared" si="4"/>
        <v>-75.853924999999975</v>
      </c>
      <c r="AD24" s="6">
        <f t="shared" si="5"/>
        <v>-57.656932999999988</v>
      </c>
      <c r="AE24" s="6">
        <f t="shared" si="6"/>
        <v>-49.385572999999994</v>
      </c>
      <c r="AF24" s="6">
        <f t="shared" si="7"/>
        <v>-41.941348999999995</v>
      </c>
    </row>
    <row r="25" spans="1:32" x14ac:dyDescent="0.2">
      <c r="A25" s="6" t="s">
        <v>26</v>
      </c>
      <c r="B25" s="6">
        <v>10</v>
      </c>
      <c r="C25" s="6">
        <v>9.6</v>
      </c>
      <c r="D25" s="6">
        <v>10</v>
      </c>
      <c r="E25" s="6">
        <v>1</v>
      </c>
      <c r="F25" s="9">
        <v>-79.009206518900001</v>
      </c>
      <c r="G25" s="9">
        <v>35.585441570003418</v>
      </c>
      <c r="H25" s="9">
        <v>0.98039848109999295</v>
      </c>
      <c r="I25" s="10">
        <v>1.2256573602282359E-2</v>
      </c>
      <c r="J25" s="6">
        <v>-82.7136</v>
      </c>
      <c r="K25" s="6">
        <v>-14.056961852675434</v>
      </c>
      <c r="L25" s="6">
        <v>-14.192289892206277</v>
      </c>
      <c r="M25" s="6">
        <v>-2.3841787362442193</v>
      </c>
      <c r="N25" s="6">
        <v>-1.0504999885775008</v>
      </c>
      <c r="O25" s="6">
        <v>-0.19711761919999057</v>
      </c>
      <c r="P25" s="6">
        <v>385.87432094791654</v>
      </c>
      <c r="Q25" s="18">
        <v>9.80398481099993E-2</v>
      </c>
      <c r="R25" s="18">
        <v>9.80398481099993E-2</v>
      </c>
      <c r="S25" s="18">
        <v>0.26994863924950641</v>
      </c>
      <c r="T25" s="18">
        <v>0.26994863924950735</v>
      </c>
      <c r="U25" s="18">
        <v>0.46121948251216976</v>
      </c>
      <c r="V25" s="18">
        <v>0.46121948251216976</v>
      </c>
      <c r="W25" s="18">
        <v>1.269948639249505</v>
      </c>
      <c r="X25" s="18">
        <v>1.269948639249505</v>
      </c>
      <c r="Y25" s="6">
        <f t="shared" si="0"/>
        <v>-78.577919999999992</v>
      </c>
      <c r="Z25" s="6">
        <f t="shared" si="1"/>
        <v>-60.380927999999997</v>
      </c>
      <c r="AA25" s="6">
        <f t="shared" si="2"/>
        <v>-52.109568000000003</v>
      </c>
      <c r="AB25" s="6">
        <f t="shared" si="3"/>
        <v>-44.665344000000005</v>
      </c>
      <c r="AC25" s="6">
        <f t="shared" si="4"/>
        <v>-74.873526518899993</v>
      </c>
      <c r="AD25" s="6">
        <f t="shared" si="5"/>
        <v>-56.676534518899999</v>
      </c>
      <c r="AE25" s="6">
        <f t="shared" si="6"/>
        <v>-48.405174518900004</v>
      </c>
      <c r="AF25" s="6">
        <f t="shared" si="7"/>
        <v>-40.960950518900006</v>
      </c>
    </row>
    <row r="26" spans="1:32" x14ac:dyDescent="0.2">
      <c r="A26" s="6" t="s">
        <v>26</v>
      </c>
      <c r="B26" s="6">
        <v>20</v>
      </c>
      <c r="C26" s="6">
        <v>9.6</v>
      </c>
      <c r="D26" s="6">
        <v>20</v>
      </c>
      <c r="E26" s="6">
        <v>1</v>
      </c>
      <c r="F26" s="9">
        <v>-77.773376298800002</v>
      </c>
      <c r="G26" s="9">
        <v>40.191514023365499</v>
      </c>
      <c r="H26" s="9">
        <v>2.2162287011999937</v>
      </c>
      <c r="I26" s="10">
        <v>2.7706458872999728E-2</v>
      </c>
      <c r="J26" s="6">
        <v>-82.7136</v>
      </c>
      <c r="K26" s="6">
        <v>-14.056961852675434</v>
      </c>
      <c r="L26" s="6">
        <v>-14.192289892206277</v>
      </c>
      <c r="M26" s="6">
        <v>-4.6379664866462216</v>
      </c>
      <c r="N26" s="6">
        <v>-1.9698368522375778</v>
      </c>
      <c r="O26" s="6">
        <v>-0.39423523839998115</v>
      </c>
      <c r="P26" s="6">
        <v>514.60663554166786</v>
      </c>
      <c r="Q26" s="18">
        <v>0.11081143505999969</v>
      </c>
      <c r="R26" s="18">
        <v>0.11081143505999969</v>
      </c>
      <c r="S26" s="18">
        <v>0.31651192388313143</v>
      </c>
      <c r="T26" s="18">
        <v>0.36668884150319186</v>
      </c>
      <c r="U26" s="18">
        <v>0.46091336392418897</v>
      </c>
      <c r="V26" s="18">
        <v>0.46091336392418897</v>
      </c>
      <c r="W26" s="18">
        <v>1.3165119238831322</v>
      </c>
      <c r="X26" s="18">
        <v>1.3666888415031955</v>
      </c>
      <c r="Y26" s="6">
        <f t="shared" si="0"/>
        <v>-78.577919999999992</v>
      </c>
      <c r="Z26" s="6">
        <f t="shared" si="1"/>
        <v>-60.380927999999997</v>
      </c>
      <c r="AA26" s="6">
        <f t="shared" si="2"/>
        <v>-52.109568000000003</v>
      </c>
      <c r="AB26" s="6">
        <f t="shared" si="3"/>
        <v>-44.665344000000005</v>
      </c>
      <c r="AC26" s="6">
        <f t="shared" si="4"/>
        <v>-73.63769629879998</v>
      </c>
      <c r="AD26" s="6">
        <f t="shared" si="5"/>
        <v>-55.440704298799986</v>
      </c>
      <c r="AE26" s="6">
        <f t="shared" si="6"/>
        <v>-47.169344298799992</v>
      </c>
      <c r="AF26" s="6">
        <f t="shared" si="7"/>
        <v>-39.725120298799993</v>
      </c>
    </row>
    <row r="27" spans="1:32" x14ac:dyDescent="0.2">
      <c r="A27" s="6" t="s">
        <v>26</v>
      </c>
      <c r="B27" s="6">
        <v>30</v>
      </c>
      <c r="C27" s="6">
        <v>9.6</v>
      </c>
      <c r="D27" s="6">
        <v>30</v>
      </c>
      <c r="E27" s="6">
        <v>1</v>
      </c>
      <c r="F27" s="9">
        <v>-76.467634249300005</v>
      </c>
      <c r="G27" s="9">
        <v>44.777009287339418</v>
      </c>
      <c r="H27" s="9">
        <v>3.5219707506999969</v>
      </c>
      <c r="I27" s="10">
        <v>4.4030355578077891E-2</v>
      </c>
      <c r="J27" s="6">
        <v>-82.7136</v>
      </c>
      <c r="K27" s="6">
        <v>-14.056961852675434</v>
      </c>
      <c r="L27" s="6">
        <v>-14.192289892206277</v>
      </c>
      <c r="M27" s="6">
        <v>-6.845027777275309</v>
      </c>
      <c r="N27" s="6">
        <v>-2.8454111568824252</v>
      </c>
      <c r="O27" s="6">
        <v>-0.59135285759997169</v>
      </c>
      <c r="P27" s="6">
        <v>650.62143236458269</v>
      </c>
      <c r="Q27" s="18">
        <v>0.11739902502333323</v>
      </c>
      <c r="R27" s="18">
        <v>0.11739902502333323</v>
      </c>
      <c r="S27" s="18">
        <v>0.3425444535380836</v>
      </c>
      <c r="T27" s="18">
        <v>0.39812204276151275</v>
      </c>
      <c r="U27" s="18">
        <v>0.46012541808192325</v>
      </c>
      <c r="V27" s="18">
        <v>0.46012541808192325</v>
      </c>
      <c r="W27" s="18">
        <v>1.342544453538083</v>
      </c>
      <c r="X27" s="18">
        <v>1.3981220427615111</v>
      </c>
      <c r="Y27" s="6">
        <f t="shared" si="0"/>
        <v>-78.577919999999992</v>
      </c>
      <c r="Z27" s="6">
        <f t="shared" si="1"/>
        <v>-60.380927999999997</v>
      </c>
      <c r="AA27" s="6">
        <f t="shared" si="2"/>
        <v>-52.109568000000003</v>
      </c>
      <c r="AB27" s="6">
        <f t="shared" si="3"/>
        <v>-44.665344000000005</v>
      </c>
      <c r="AC27" s="6">
        <f t="shared" si="4"/>
        <v>-72.331954249299997</v>
      </c>
      <c r="AD27" s="6">
        <f t="shared" si="5"/>
        <v>-54.134962249300003</v>
      </c>
      <c r="AE27" s="6">
        <f t="shared" si="6"/>
        <v>-45.863602249300008</v>
      </c>
      <c r="AF27" s="6">
        <f t="shared" si="7"/>
        <v>-38.41937824930001</v>
      </c>
    </row>
    <row r="28" spans="1:32" x14ac:dyDescent="0.2">
      <c r="A28" s="6" t="s">
        <v>26</v>
      </c>
      <c r="B28" s="6">
        <v>40</v>
      </c>
      <c r="C28" s="6">
        <v>9.6</v>
      </c>
      <c r="D28" s="6">
        <v>40</v>
      </c>
      <c r="E28" s="6">
        <v>1</v>
      </c>
      <c r="F28" s="9">
        <v>-75.08050608069999</v>
      </c>
      <c r="G28" s="9">
        <v>49.386822434107351</v>
      </c>
      <c r="H28" s="9">
        <v>4.9090989193000052</v>
      </c>
      <c r="I28" s="10">
        <v>6.1371710977945255E-2</v>
      </c>
      <c r="J28" s="6">
        <v>-82.7136</v>
      </c>
      <c r="K28" s="6">
        <v>-14.056961852675434</v>
      </c>
      <c r="L28" s="6">
        <v>-14.192289892206277</v>
      </c>
      <c r="M28" s="6">
        <v>-9.0222820983376462</v>
      </c>
      <c r="N28" s="6">
        <v>-3.6937241947880151</v>
      </c>
      <c r="O28" s="6">
        <v>-0.78847047679996229</v>
      </c>
      <c r="P28" s="6">
        <v>795.11394992708438</v>
      </c>
      <c r="Q28" s="18">
        <v>0.12272747298250013</v>
      </c>
      <c r="R28" s="18">
        <v>0.12272747298250013</v>
      </c>
      <c r="S28" s="18">
        <v>0.36351641036789628</v>
      </c>
      <c r="T28" s="18">
        <v>0.43042623712746247</v>
      </c>
      <c r="U28" s="18">
        <v>0.4603393922306408</v>
      </c>
      <c r="V28" s="18">
        <v>0.4603393922306408</v>
      </c>
      <c r="W28" s="18">
        <v>1.3635164103678965</v>
      </c>
      <c r="X28" s="18">
        <v>1.4304262371274636</v>
      </c>
      <c r="Y28" s="6">
        <f t="shared" si="0"/>
        <v>-78.577919999999992</v>
      </c>
      <c r="Z28" s="6">
        <f t="shared" si="1"/>
        <v>-60.380927999999997</v>
      </c>
      <c r="AA28" s="6">
        <f t="shared" si="2"/>
        <v>-52.109568000000003</v>
      </c>
      <c r="AB28" s="6">
        <f t="shared" si="3"/>
        <v>-44.665344000000005</v>
      </c>
      <c r="AC28" s="6">
        <f t="shared" si="4"/>
        <v>-70.944826080699983</v>
      </c>
      <c r="AD28" s="6">
        <f t="shared" si="5"/>
        <v>-52.747834080699988</v>
      </c>
      <c r="AE28" s="6">
        <f t="shared" si="6"/>
        <v>-44.476474080699994</v>
      </c>
      <c r="AF28" s="6">
        <f t="shared" si="7"/>
        <v>-37.032250080699995</v>
      </c>
    </row>
    <row r="29" spans="1:32" x14ac:dyDescent="0.2">
      <c r="A29" s="6" t="s">
        <v>26</v>
      </c>
      <c r="B29" s="6">
        <v>50</v>
      </c>
      <c r="C29" s="6">
        <v>9.6</v>
      </c>
      <c r="D29" s="6">
        <v>50</v>
      </c>
      <c r="E29" s="6">
        <v>1</v>
      </c>
      <c r="F29" s="9">
        <v>-73.588950455800003</v>
      </c>
      <c r="G29" s="9">
        <v>54.059452508701561</v>
      </c>
      <c r="H29" s="9">
        <v>6.4006545442000036</v>
      </c>
      <c r="I29" s="10">
        <v>8.0018579216637006E-2</v>
      </c>
      <c r="J29" s="6">
        <v>-82.7136</v>
      </c>
      <c r="K29" s="6">
        <v>-14.056961852675434</v>
      </c>
      <c r="L29" s="6">
        <v>-14.192289892206277</v>
      </c>
      <c r="M29" s="6">
        <v>-11.177637332753559</v>
      </c>
      <c r="N29" s="6">
        <v>-4.5223257908663355</v>
      </c>
      <c r="O29" s="6">
        <v>-0.98558809599995278</v>
      </c>
      <c r="P29" s="6">
        <v>950.48432752083443</v>
      </c>
      <c r="Q29" s="18">
        <v>0.12801309088400006</v>
      </c>
      <c r="R29" s="18">
        <v>0.12801309088400006</v>
      </c>
      <c r="S29" s="18">
        <v>0.38360462054581329</v>
      </c>
      <c r="T29" s="18">
        <v>0.46888422402165447</v>
      </c>
      <c r="U29" s="18">
        <v>0.46172411527639684</v>
      </c>
      <c r="V29" s="18">
        <v>0.46172411527639684</v>
      </c>
      <c r="W29" s="18">
        <v>1.3836046205458128</v>
      </c>
      <c r="X29" s="18">
        <v>1.468884224021654</v>
      </c>
      <c r="Y29" s="6">
        <f t="shared" si="0"/>
        <v>-78.577919999999992</v>
      </c>
      <c r="Z29" s="6">
        <f t="shared" si="1"/>
        <v>-60.380927999999997</v>
      </c>
      <c r="AA29" s="6">
        <f t="shared" si="2"/>
        <v>-52.109568000000003</v>
      </c>
      <c r="AB29" s="6">
        <f t="shared" si="3"/>
        <v>-44.665344000000005</v>
      </c>
      <c r="AC29" s="6">
        <f t="shared" si="4"/>
        <v>-69.453270455799981</v>
      </c>
      <c r="AD29" s="6">
        <f t="shared" si="5"/>
        <v>-51.256278455799986</v>
      </c>
      <c r="AE29" s="6">
        <f t="shared" si="6"/>
        <v>-42.984918455799992</v>
      </c>
      <c r="AF29" s="6">
        <f t="shared" si="7"/>
        <v>-35.540694455799994</v>
      </c>
    </row>
    <row r="30" spans="1:32" x14ac:dyDescent="0.2">
      <c r="A30" s="6" t="s">
        <v>26</v>
      </c>
      <c r="B30" s="6">
        <v>60</v>
      </c>
      <c r="C30" s="6">
        <v>9.6</v>
      </c>
      <c r="D30" s="6">
        <v>60</v>
      </c>
      <c r="E30" s="6">
        <v>1</v>
      </c>
      <c r="F30" s="9">
        <v>-72.235230499400004</v>
      </c>
      <c r="G30" s="9">
        <v>58.561577742623449</v>
      </c>
      <c r="H30" s="9">
        <v>7.7543745005999956</v>
      </c>
      <c r="I30" s="10">
        <v>9.6942277694707896E-2</v>
      </c>
      <c r="J30" s="6">
        <v>-82.7136</v>
      </c>
      <c r="K30" s="6">
        <v>-14.056961852675434</v>
      </c>
      <c r="L30" s="6">
        <v>-14.192289892206277</v>
      </c>
      <c r="M30" s="6">
        <v>-13.315700265482697</v>
      </c>
      <c r="N30" s="6">
        <v>-5.3355505164590964</v>
      </c>
      <c r="O30" s="6">
        <v>-1.1827057151999434</v>
      </c>
      <c r="P30" s="6">
        <v>1091.4968229791671</v>
      </c>
      <c r="Q30" s="18">
        <v>0.12923957500999991</v>
      </c>
      <c r="R30" s="18">
        <v>0.12923957500999991</v>
      </c>
      <c r="S30" s="18">
        <v>0.39096458145995605</v>
      </c>
      <c r="T30" s="18">
        <v>0.42997004422045415</v>
      </c>
      <c r="U30" s="18">
        <v>0.4598055166290288</v>
      </c>
      <c r="V30" s="18">
        <v>0.4598055166290288</v>
      </c>
      <c r="W30" s="18">
        <v>1.3909645814599558</v>
      </c>
      <c r="X30" s="18">
        <v>1.429970044220453</v>
      </c>
      <c r="Y30" s="6">
        <f t="shared" si="0"/>
        <v>-78.577919999999992</v>
      </c>
      <c r="Z30" s="6">
        <f t="shared" si="1"/>
        <v>-60.380927999999997</v>
      </c>
      <c r="AA30" s="6">
        <f t="shared" si="2"/>
        <v>-52.109568000000003</v>
      </c>
      <c r="AB30" s="6">
        <f t="shared" si="3"/>
        <v>-44.665344000000005</v>
      </c>
      <c r="AC30" s="6">
        <f t="shared" si="4"/>
        <v>-68.099550499399982</v>
      </c>
      <c r="AD30" s="6">
        <f t="shared" si="5"/>
        <v>-49.902558499399994</v>
      </c>
      <c r="AE30" s="6">
        <f t="shared" si="6"/>
        <v>-41.6311984994</v>
      </c>
      <c r="AF30" s="6">
        <f t="shared" si="7"/>
        <v>-34.186974499400002</v>
      </c>
    </row>
    <row r="31" spans="1:32" x14ac:dyDescent="0.2">
      <c r="A31" s="6" t="s">
        <v>26</v>
      </c>
      <c r="B31" s="6">
        <v>70</v>
      </c>
      <c r="C31" s="6">
        <v>9.6</v>
      </c>
      <c r="D31" s="6">
        <v>70</v>
      </c>
      <c r="E31" s="6">
        <v>1</v>
      </c>
      <c r="F31" s="9">
        <v>-70.77064</v>
      </c>
      <c r="G31" s="9">
        <v>63.147730916061761</v>
      </c>
      <c r="H31" s="9">
        <v>9.2189650000000007</v>
      </c>
      <c r="I31" s="10">
        <v>0.11525203806169564</v>
      </c>
      <c r="J31" s="6">
        <v>-82.7136</v>
      </c>
      <c r="K31" s="6">
        <v>-14.056961852675434</v>
      </c>
      <c r="L31" s="6">
        <v>-14.192289892206277</v>
      </c>
      <c r="M31" s="6">
        <v>-15.439489224623346</v>
      </c>
      <c r="N31" s="6">
        <v>-6.1362066121567453</v>
      </c>
      <c r="O31" s="6">
        <v>-1.379823334399934</v>
      </c>
      <c r="P31" s="6">
        <v>1244.0583333333357</v>
      </c>
      <c r="Q31" s="18">
        <v>0.1316995</v>
      </c>
      <c r="R31" s="18">
        <v>0.1316995</v>
      </c>
      <c r="S31" s="18">
        <v>0.40160124156870031</v>
      </c>
      <c r="T31" s="18">
        <v>0.46918503721897065</v>
      </c>
      <c r="U31" s="18">
        <v>0.45963548815971489</v>
      </c>
      <c r="V31" s="18">
        <v>0.45963548815971489</v>
      </c>
      <c r="W31" s="18">
        <v>1.4016012415687009</v>
      </c>
      <c r="X31" s="18">
        <v>1.4691850372189774</v>
      </c>
      <c r="Y31" s="6">
        <f t="shared" si="0"/>
        <v>-78.577919999999992</v>
      </c>
      <c r="Z31" s="6">
        <f t="shared" si="1"/>
        <v>-60.380927999999997</v>
      </c>
      <c r="AA31" s="6">
        <f t="shared" si="2"/>
        <v>-52.109568000000003</v>
      </c>
      <c r="AB31" s="6">
        <f t="shared" si="3"/>
        <v>-44.665344000000005</v>
      </c>
      <c r="AC31" s="6">
        <f t="shared" si="4"/>
        <v>-66.634959999999978</v>
      </c>
      <c r="AD31" s="6">
        <f t="shared" si="5"/>
        <v>-48.437967999999977</v>
      </c>
      <c r="AE31" s="6">
        <f t="shared" si="6"/>
        <v>-40.166607999999982</v>
      </c>
      <c r="AF31" s="6">
        <f t="shared" si="7"/>
        <v>-32.722383999999984</v>
      </c>
    </row>
    <row r="32" spans="1:32" x14ac:dyDescent="0.2">
      <c r="A32" s="6" t="s">
        <v>26</v>
      </c>
      <c r="B32" s="6">
        <v>80</v>
      </c>
      <c r="C32" s="6">
        <v>9.6</v>
      </c>
      <c r="D32" s="6">
        <v>80</v>
      </c>
      <c r="E32" s="6">
        <v>1</v>
      </c>
      <c r="F32" s="9">
        <v>-69.168041614499998</v>
      </c>
      <c r="G32" s="9">
        <v>67.849143810411562</v>
      </c>
      <c r="H32" s="9">
        <v>10.821563385499999</v>
      </c>
      <c r="I32" s="10">
        <v>0.1352871211890595</v>
      </c>
      <c r="J32" s="6">
        <v>-82.7136</v>
      </c>
      <c r="K32" s="6">
        <v>-14.056961852675434</v>
      </c>
      <c r="L32" s="6">
        <v>-14.192289892206277</v>
      </c>
      <c r="M32" s="6">
        <v>-17.551134639794814</v>
      </c>
      <c r="N32" s="6">
        <v>-6.9262580866351087</v>
      </c>
      <c r="O32" s="6">
        <v>-1.5769409535999246</v>
      </c>
      <c r="P32" s="6">
        <v>1410.9956651562502</v>
      </c>
      <c r="Q32" s="18">
        <v>0.13526954231874999</v>
      </c>
      <c r="R32" s="18">
        <v>0.13526954231874999</v>
      </c>
      <c r="S32" s="18">
        <v>0.41534600417720619</v>
      </c>
      <c r="T32" s="18">
        <v>0.51716499355582113</v>
      </c>
      <c r="U32" s="18">
        <v>0.46094871331912302</v>
      </c>
      <c r="V32" s="18">
        <v>0.46094871331912302</v>
      </c>
      <c r="W32" s="18">
        <v>1.4153460041772061</v>
      </c>
      <c r="X32" s="18">
        <v>1.5171649935558142</v>
      </c>
      <c r="Y32" s="6">
        <f t="shared" si="0"/>
        <v>-78.577919999999992</v>
      </c>
      <c r="Z32" s="6">
        <f t="shared" si="1"/>
        <v>-60.380927999999997</v>
      </c>
      <c r="AA32" s="6">
        <f t="shared" si="2"/>
        <v>-52.109568000000003</v>
      </c>
      <c r="AB32" s="6">
        <f t="shared" si="3"/>
        <v>-44.665344000000005</v>
      </c>
      <c r="AC32" s="6">
        <f t="shared" si="4"/>
        <v>-65.03236161449999</v>
      </c>
      <c r="AD32" s="6">
        <f t="shared" si="5"/>
        <v>-46.835369614499996</v>
      </c>
      <c r="AE32" s="6">
        <f t="shared" si="6"/>
        <v>-38.564009614500002</v>
      </c>
      <c r="AF32" s="6">
        <f t="shared" si="7"/>
        <v>-31.119785614500003</v>
      </c>
    </row>
    <row r="33" spans="1:32" x14ac:dyDescent="0.2">
      <c r="A33" s="6" t="s">
        <v>26</v>
      </c>
      <c r="B33" s="6">
        <v>90</v>
      </c>
      <c r="C33" s="6">
        <v>9.6</v>
      </c>
      <c r="D33" s="6">
        <v>90</v>
      </c>
      <c r="E33" s="6">
        <v>1</v>
      </c>
      <c r="F33" s="9">
        <v>-67.705311501200001</v>
      </c>
      <c r="G33" s="9">
        <v>72.390972400549629</v>
      </c>
      <c r="H33" s="9">
        <v>12.284293498799995</v>
      </c>
      <c r="I33" s="10">
        <v>0.15357362370773045</v>
      </c>
      <c r="J33" s="6">
        <v>-82.7136</v>
      </c>
      <c r="K33" s="6">
        <v>-14.056961852675434</v>
      </c>
      <c r="L33" s="6">
        <v>-14.192289892206277</v>
      </c>
      <c r="M33" s="6">
        <v>-19.652220095495011</v>
      </c>
      <c r="N33" s="6">
        <v>-7.7071534885729971</v>
      </c>
      <c r="O33" s="6">
        <v>-1.7740585727999152</v>
      </c>
      <c r="P33" s="6">
        <v>1563.363385291666</v>
      </c>
      <c r="Q33" s="18">
        <v>0.13649214998666662</v>
      </c>
      <c r="R33" s="18">
        <v>0.13649214998666662</v>
      </c>
      <c r="S33" s="18">
        <v>0.42165624127825568</v>
      </c>
      <c r="T33" s="18">
        <v>0.47505142310423015</v>
      </c>
      <c r="U33" s="18">
        <v>0.46019695172964342</v>
      </c>
      <c r="V33" s="18">
        <v>0.46019695172964342</v>
      </c>
      <c r="W33" s="18">
        <v>1.4216562412782552</v>
      </c>
      <c r="X33" s="18">
        <v>1.4750514231042267</v>
      </c>
      <c r="Y33" s="6">
        <f t="shared" si="0"/>
        <v>-78.577919999999992</v>
      </c>
      <c r="Z33" s="6">
        <f t="shared" si="1"/>
        <v>-60.380927999999997</v>
      </c>
      <c r="AA33" s="6">
        <f t="shared" si="2"/>
        <v>-52.109568000000003</v>
      </c>
      <c r="AB33" s="6">
        <f t="shared" si="3"/>
        <v>-44.665344000000005</v>
      </c>
      <c r="AC33" s="6">
        <f t="shared" si="4"/>
        <v>-63.5696315012</v>
      </c>
      <c r="AD33" s="6">
        <f t="shared" si="5"/>
        <v>-45.372639501200005</v>
      </c>
      <c r="AE33" s="6">
        <f t="shared" si="6"/>
        <v>-37.101279501200011</v>
      </c>
      <c r="AF33" s="6">
        <f t="shared" si="7"/>
        <v>-29.657055501200013</v>
      </c>
    </row>
    <row r="34" spans="1:32" x14ac:dyDescent="0.2">
      <c r="A34" s="6" t="s">
        <v>26</v>
      </c>
      <c r="B34" s="6">
        <v>100</v>
      </c>
      <c r="C34" s="6">
        <v>9.6</v>
      </c>
      <c r="D34" s="6">
        <v>100</v>
      </c>
      <c r="E34" s="6">
        <v>1</v>
      </c>
      <c r="F34" s="9">
        <v>-66.172670999999994</v>
      </c>
      <c r="G34" s="9">
        <v>76.985329341605279</v>
      </c>
      <c r="H34" s="9">
        <v>13.816934</v>
      </c>
      <c r="I34" s="10">
        <v>0.17273411963967067</v>
      </c>
      <c r="J34" s="6">
        <v>-82.7136</v>
      </c>
      <c r="K34" s="6">
        <v>-14.056961852675434</v>
      </c>
      <c r="L34" s="6">
        <v>-14.192289892206277</v>
      </c>
      <c r="M34" s="6">
        <v>-21.743968504166027</v>
      </c>
      <c r="N34" s="6">
        <v>-8.480003900557632</v>
      </c>
      <c r="O34" s="6">
        <v>-1.9711761919999056</v>
      </c>
      <c r="P34" s="6">
        <v>1723.0134375000009</v>
      </c>
      <c r="Q34" s="18">
        <v>0.13816934</v>
      </c>
      <c r="R34" s="18">
        <v>0.13816934</v>
      </c>
      <c r="S34" s="18">
        <v>0.42916198875398637</v>
      </c>
      <c r="T34" s="18">
        <v>0.50058211833368493</v>
      </c>
      <c r="U34" s="18">
        <v>0.46012082596723558</v>
      </c>
      <c r="V34" s="18">
        <v>0.46012082596723558</v>
      </c>
      <c r="W34" s="18">
        <v>1.4291619887539859</v>
      </c>
      <c r="X34" s="18">
        <v>1.5005821183336849</v>
      </c>
      <c r="Y34" s="6">
        <f t="shared" si="0"/>
        <v>-78.577919999999992</v>
      </c>
      <c r="Z34" s="6">
        <f t="shared" si="1"/>
        <v>-60.380927999999997</v>
      </c>
      <c r="AA34" s="6">
        <f t="shared" si="2"/>
        <v>-52.109568000000003</v>
      </c>
      <c r="AB34" s="6">
        <f t="shared" si="3"/>
        <v>-44.665344000000005</v>
      </c>
      <c r="AC34" s="6">
        <f t="shared" si="4"/>
        <v>-62.036990999999986</v>
      </c>
      <c r="AD34" s="6">
        <f t="shared" si="5"/>
        <v>-43.839998999999992</v>
      </c>
      <c r="AE34" s="6">
        <f t="shared" si="6"/>
        <v>-35.568638999999997</v>
      </c>
      <c r="AF34" s="6">
        <f t="shared" si="7"/>
        <v>-28.124414999999999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83C9-DB05-AB4A-9C4C-37939F4008B1}">
  <dimension ref="A1:AF34"/>
  <sheetViews>
    <sheetView tabSelected="1" topLeftCell="A18" workbookViewId="0">
      <selection activeCell="I8" sqref="F8:I23"/>
    </sheetView>
  </sheetViews>
  <sheetFormatPr baseColWidth="10" defaultRowHeight="16" x14ac:dyDescent="0.2"/>
  <sheetData>
    <row r="1" spans="1:32" ht="5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18</v>
      </c>
      <c r="R1" s="1" t="s">
        <v>20</v>
      </c>
      <c r="S1" s="1" t="s">
        <v>16</v>
      </c>
      <c r="T1" s="1" t="s">
        <v>22</v>
      </c>
      <c r="U1" s="1" t="s">
        <v>19</v>
      </c>
      <c r="V1" s="1" t="s">
        <v>21</v>
      </c>
      <c r="W1" s="1" t="s">
        <v>17</v>
      </c>
      <c r="X1" s="1" t="s">
        <v>23</v>
      </c>
      <c r="Y1" s="1" t="s">
        <v>27</v>
      </c>
      <c r="Z1" s="1" t="s">
        <v>28</v>
      </c>
      <c r="AA1" s="1" t="s">
        <v>31</v>
      </c>
      <c r="AB1" s="1" t="s">
        <v>32</v>
      </c>
      <c r="AC1" s="1" t="s">
        <v>29</v>
      </c>
      <c r="AD1" s="1" t="s">
        <v>30</v>
      </c>
      <c r="AE1" s="1" t="s">
        <v>33</v>
      </c>
      <c r="AF1" s="1" t="s">
        <v>34</v>
      </c>
    </row>
    <row r="2" spans="1:32" x14ac:dyDescent="0.2">
      <c r="A2" t="s">
        <v>24</v>
      </c>
      <c r="B2">
        <v>0</v>
      </c>
      <c r="C2">
        <v>9.6</v>
      </c>
      <c r="D2">
        <v>0</v>
      </c>
      <c r="F2" s="2">
        <v>-69.376103287899994</v>
      </c>
      <c r="G2" s="2">
        <v>41.586748456981717</v>
      </c>
      <c r="H2" s="2">
        <v>0</v>
      </c>
      <c r="I2" s="3">
        <v>0</v>
      </c>
      <c r="J2">
        <v>-82.7136</v>
      </c>
      <c r="K2">
        <v>-14.056961852675434</v>
      </c>
      <c r="L2">
        <v>-14.192289892206277</v>
      </c>
      <c r="M2">
        <v>0</v>
      </c>
      <c r="N2">
        <v>0</v>
      </c>
      <c r="O2">
        <v>0</v>
      </c>
      <c r="P2">
        <v>1389.3225741770839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 t="shared" ref="Y2:Y34" si="0">0.95*J2</f>
        <v>-78.577919999999992</v>
      </c>
      <c r="Z2">
        <f>0.73*J2</f>
        <v>-60.380927999999997</v>
      </c>
      <c r="AA2">
        <f>0.63*J2</f>
        <v>-52.109568000000003</v>
      </c>
      <c r="AB2">
        <f>0.54*J2</f>
        <v>-44.665344000000005</v>
      </c>
      <c r="AC2">
        <f>SUM(K2:O2)+G2+Y2</f>
        <v>-65.240423287899986</v>
      </c>
      <c r="AD2">
        <f>Z2+G2+SUM(K2:O2)</f>
        <v>-47.043431287899992</v>
      </c>
      <c r="AE2">
        <f>SUM(K2:O2)+G2+AA2</f>
        <v>-38.772071287899998</v>
      </c>
      <c r="AF2">
        <f>SUM(K2:O2)+G2+AB2</f>
        <v>-31.327847287899999</v>
      </c>
    </row>
    <row r="3" spans="1:32" x14ac:dyDescent="0.2">
      <c r="A3" t="s">
        <v>24</v>
      </c>
      <c r="B3">
        <v>10</v>
      </c>
      <c r="C3">
        <v>9.6</v>
      </c>
      <c r="D3">
        <v>30</v>
      </c>
      <c r="E3">
        <v>3</v>
      </c>
      <c r="F3" s="2">
        <v>-54.858343498700002</v>
      </c>
      <c r="G3" s="2">
        <v>64.466007917516365</v>
      </c>
      <c r="H3" s="2">
        <v>14.517759789200001</v>
      </c>
      <c r="I3" s="3">
        <v>0.20926167802987669</v>
      </c>
      <c r="J3">
        <v>-82.7136</v>
      </c>
      <c r="K3">
        <v>-14.056961852675434</v>
      </c>
      <c r="L3">
        <v>-14.192289892206277</v>
      </c>
      <c r="M3">
        <v>-6.845027777275309</v>
      </c>
      <c r="N3">
        <v>-1.0504999885775008</v>
      </c>
      <c r="O3">
        <v>-0.46597190548182843</v>
      </c>
      <c r="P3">
        <v>2901.5892188854177</v>
      </c>
      <c r="Q3">
        <v>1.4517759789200002</v>
      </c>
      <c r="R3">
        <v>0.48392532630666668</v>
      </c>
      <c r="S3">
        <v>1.7362626753392816</v>
      </c>
      <c r="T3">
        <v>1.7362626753392805</v>
      </c>
      <c r="U3">
        <v>2.2879259460534649</v>
      </c>
      <c r="V3">
        <v>0.76264198201782163</v>
      </c>
      <c r="W3">
        <v>2.7362626753392827</v>
      </c>
      <c r="X3">
        <v>2.7362626753392827</v>
      </c>
      <c r="Y3">
        <f t="shared" si="0"/>
        <v>-78.577919999999992</v>
      </c>
      <c r="Z3">
        <f t="shared" ref="Z3:Z34" si="1">0.73*J3</f>
        <v>-60.380927999999997</v>
      </c>
      <c r="AA3">
        <f t="shared" ref="AA3:AA34" si="2">0.63*J3</f>
        <v>-52.109568000000003</v>
      </c>
      <c r="AB3">
        <f t="shared" ref="AB3:AB34" si="3">0.54*J3</f>
        <v>-44.665344000000005</v>
      </c>
      <c r="AC3">
        <f t="shared" ref="AC3:AC34" si="4">SUM(K3:O3)+G3+Y3</f>
        <v>-50.72266349869998</v>
      </c>
      <c r="AD3">
        <f t="shared" ref="AD3:AD34" si="5">Z3+G3+SUM(K3:O3)</f>
        <v>-32.525671498699985</v>
      </c>
      <c r="AE3">
        <f t="shared" ref="AE3:AE34" si="6">SUM(K3:O3)+G3+AA3</f>
        <v>-24.254311498699991</v>
      </c>
      <c r="AF3">
        <f t="shared" ref="AF3:AF34" si="7">SUM(K3:O3)+G3+AB3</f>
        <v>-16.810087498699993</v>
      </c>
    </row>
    <row r="4" spans="1:32" x14ac:dyDescent="0.2">
      <c r="A4" t="s">
        <v>24</v>
      </c>
      <c r="B4">
        <v>20</v>
      </c>
      <c r="C4">
        <v>9.6</v>
      </c>
      <c r="D4">
        <v>60</v>
      </c>
      <c r="E4">
        <v>3</v>
      </c>
      <c r="F4" s="2">
        <v>-39.729292169399997</v>
      </c>
      <c r="G4" s="2">
        <v>87.451040504165647</v>
      </c>
      <c r="H4" s="2">
        <v>29.646811118500001</v>
      </c>
      <c r="I4" s="3">
        <v>0.42733462551896817</v>
      </c>
      <c r="J4">
        <v>-82.7136</v>
      </c>
      <c r="K4">
        <v>-14.056961852675434</v>
      </c>
      <c r="L4">
        <v>-14.192289892206277</v>
      </c>
      <c r="M4">
        <v>-13.315700265482697</v>
      </c>
      <c r="N4">
        <v>-1.9698368522375778</v>
      </c>
      <c r="O4">
        <v>-0.93194381096365686</v>
      </c>
      <c r="P4">
        <v>4477.5320656875001</v>
      </c>
      <c r="Q4">
        <v>1.482340555925</v>
      </c>
      <c r="R4">
        <v>0.49411351864166669</v>
      </c>
      <c r="S4">
        <v>1.8280774461133205</v>
      </c>
      <c r="T4">
        <v>1.9258003339998724</v>
      </c>
      <c r="U4">
        <v>2.2932146023591966</v>
      </c>
      <c r="V4">
        <v>0.76440486745306546</v>
      </c>
      <c r="W4">
        <v>2.8280774461133205</v>
      </c>
      <c r="X4">
        <v>2.9258003339998706</v>
      </c>
      <c r="Y4">
        <f t="shared" si="0"/>
        <v>-78.577919999999992</v>
      </c>
      <c r="Z4">
        <f t="shared" si="1"/>
        <v>-60.380927999999997</v>
      </c>
      <c r="AA4">
        <f t="shared" si="2"/>
        <v>-52.109568000000003</v>
      </c>
      <c r="AB4">
        <f t="shared" si="3"/>
        <v>-44.665344000000005</v>
      </c>
      <c r="AC4">
        <f t="shared" si="4"/>
        <v>-35.593612169399989</v>
      </c>
      <c r="AD4">
        <f t="shared" si="5"/>
        <v>-17.396620169399995</v>
      </c>
      <c r="AE4">
        <f t="shared" si="6"/>
        <v>-9.1252601694000006</v>
      </c>
      <c r="AF4">
        <f t="shared" si="7"/>
        <v>-1.6810361694000022</v>
      </c>
    </row>
    <row r="5" spans="1:32" x14ac:dyDescent="0.2">
      <c r="A5" t="s">
        <v>24</v>
      </c>
      <c r="B5">
        <v>30</v>
      </c>
      <c r="C5">
        <v>9.6</v>
      </c>
      <c r="D5">
        <v>90</v>
      </c>
      <c r="E5">
        <v>3</v>
      </c>
      <c r="F5" s="2">
        <v>-24.086153268100002</v>
      </c>
      <c r="G5" s="2">
        <v>110.77224544560465</v>
      </c>
      <c r="H5" s="2">
        <v>45.289950019800003</v>
      </c>
      <c r="I5" s="3">
        <v>0.65281772647065195</v>
      </c>
      <c r="J5">
        <v>-82.7136</v>
      </c>
      <c r="K5">
        <v>-14.056961852675434</v>
      </c>
      <c r="L5">
        <v>-14.192289892206277</v>
      </c>
      <c r="M5">
        <v>-19.652220095495011</v>
      </c>
      <c r="N5">
        <v>-2.8454111568824252</v>
      </c>
      <c r="O5">
        <v>-1.3979157164454854</v>
      </c>
      <c r="P5">
        <v>6107.0257012395859</v>
      </c>
      <c r="Q5">
        <v>1.5096650006600001</v>
      </c>
      <c r="R5">
        <v>0.5032216668866667</v>
      </c>
      <c r="S5">
        <v>1.8953301248509131</v>
      </c>
      <c r="T5">
        <v>2.0373800927892018</v>
      </c>
      <c r="U5">
        <v>2.3061832329540977</v>
      </c>
      <c r="V5">
        <v>0.76872774431803259</v>
      </c>
      <c r="W5">
        <v>2.8953301248509136</v>
      </c>
      <c r="X5">
        <v>3.0373800927892045</v>
      </c>
      <c r="Y5">
        <f t="shared" si="0"/>
        <v>-78.577919999999992</v>
      </c>
      <c r="Z5">
        <f t="shared" si="1"/>
        <v>-60.380927999999997</v>
      </c>
      <c r="AA5">
        <f t="shared" si="2"/>
        <v>-52.109568000000003</v>
      </c>
      <c r="AB5">
        <f t="shared" si="3"/>
        <v>-44.665344000000005</v>
      </c>
      <c r="AC5">
        <f t="shared" si="4"/>
        <v>-19.950473268099969</v>
      </c>
      <c r="AD5">
        <f t="shared" si="5"/>
        <v>-1.753481268099975</v>
      </c>
      <c r="AE5">
        <f t="shared" si="6"/>
        <v>6.5178787319000193</v>
      </c>
      <c r="AF5">
        <f t="shared" si="7"/>
        <v>13.962102731900018</v>
      </c>
    </row>
    <row r="6" spans="1:32" x14ac:dyDescent="0.2">
      <c r="A6" t="s">
        <v>24</v>
      </c>
      <c r="B6">
        <v>40</v>
      </c>
      <c r="C6">
        <v>9.6</v>
      </c>
      <c r="D6">
        <v>120</v>
      </c>
      <c r="E6">
        <v>3</v>
      </c>
      <c r="F6" s="2">
        <v>-8.8732770276599986</v>
      </c>
      <c r="G6" s="2">
        <v>133.5503500168987</v>
      </c>
      <c r="H6" s="2">
        <v>60.502826260240006</v>
      </c>
      <c r="I6" s="3">
        <v>0.87209894175178326</v>
      </c>
      <c r="J6">
        <v>-82.7136</v>
      </c>
      <c r="K6">
        <v>-14.056961852675434</v>
      </c>
      <c r="L6">
        <v>-14.192289892206277</v>
      </c>
      <c r="M6">
        <v>-25.903163482961663</v>
      </c>
      <c r="N6">
        <v>-3.6937241947880151</v>
      </c>
      <c r="O6">
        <v>-1.8638876219273137</v>
      </c>
      <c r="P6">
        <v>7691.70030961875</v>
      </c>
      <c r="Q6">
        <v>1.5125706565060002</v>
      </c>
      <c r="R6">
        <v>0.50419021883533344</v>
      </c>
      <c r="S6">
        <v>1.9231193663832304</v>
      </c>
      <c r="T6">
        <v>2.010894526262442</v>
      </c>
      <c r="U6">
        <v>2.2990900389979245</v>
      </c>
      <c r="V6">
        <v>0.76636334633264147</v>
      </c>
      <c r="W6">
        <v>2.9231193663832298</v>
      </c>
      <c r="X6">
        <v>3.0108945262624385</v>
      </c>
      <c r="Y6">
        <f t="shared" si="0"/>
        <v>-78.577919999999992</v>
      </c>
      <c r="Z6">
        <f t="shared" si="1"/>
        <v>-60.380927999999997</v>
      </c>
      <c r="AA6">
        <f t="shared" si="2"/>
        <v>-52.109568000000003</v>
      </c>
      <c r="AB6">
        <f t="shared" si="3"/>
        <v>-44.665344000000005</v>
      </c>
      <c r="AC6">
        <f t="shared" si="4"/>
        <v>-4.7375970276599872</v>
      </c>
      <c r="AD6">
        <f t="shared" si="5"/>
        <v>13.45939497234</v>
      </c>
      <c r="AE6">
        <f t="shared" si="6"/>
        <v>21.730754972340002</v>
      </c>
      <c r="AF6">
        <f t="shared" si="7"/>
        <v>29.17497897234</v>
      </c>
    </row>
    <row r="7" spans="1:32" x14ac:dyDescent="0.2">
      <c r="A7" t="s">
        <v>24</v>
      </c>
      <c r="B7">
        <v>50</v>
      </c>
      <c r="C7">
        <v>9.6</v>
      </c>
      <c r="D7">
        <v>150</v>
      </c>
      <c r="E7">
        <v>3</v>
      </c>
      <c r="F7" s="2">
        <v>7.0797122336499996</v>
      </c>
      <c r="G7" s="2">
        <v>156.98598342446965</v>
      </c>
      <c r="H7" s="2">
        <v>76.455815521549994</v>
      </c>
      <c r="I7" s="3">
        <v>1.1020482831713725</v>
      </c>
      <c r="J7">
        <v>-82.7136</v>
      </c>
      <c r="K7">
        <v>-14.056961852675434</v>
      </c>
      <c r="L7">
        <v>-14.192289892206277</v>
      </c>
      <c r="M7">
        <v>-32.091234127662446</v>
      </c>
      <c r="N7">
        <v>-4.5223257908663355</v>
      </c>
      <c r="O7">
        <v>-2.3298595274091425</v>
      </c>
      <c r="P7">
        <v>9353.4700243385432</v>
      </c>
      <c r="Q7">
        <v>1.5291163104309999</v>
      </c>
      <c r="R7">
        <v>0.50970543681033331</v>
      </c>
      <c r="S7">
        <v>1.9632537822644871</v>
      </c>
      <c r="T7">
        <v>2.1319989230386822</v>
      </c>
      <c r="U7">
        <v>2.3079846993497584</v>
      </c>
      <c r="V7">
        <v>0.76932823311658616</v>
      </c>
      <c r="W7">
        <v>2.9632537822644873</v>
      </c>
      <c r="X7">
        <v>3.1319989230386853</v>
      </c>
      <c r="Y7">
        <f t="shared" si="0"/>
        <v>-78.577919999999992</v>
      </c>
      <c r="Z7">
        <f t="shared" si="1"/>
        <v>-60.380927999999997</v>
      </c>
      <c r="AA7">
        <f t="shared" si="2"/>
        <v>-52.109568000000003</v>
      </c>
      <c r="AB7">
        <f t="shared" si="3"/>
        <v>-44.665344000000005</v>
      </c>
      <c r="AC7">
        <f t="shared" si="4"/>
        <v>11.215392233650022</v>
      </c>
      <c r="AD7">
        <f t="shared" si="5"/>
        <v>29.412384233650016</v>
      </c>
      <c r="AE7">
        <f t="shared" si="6"/>
        <v>37.68374423365001</v>
      </c>
      <c r="AF7">
        <f t="shared" si="7"/>
        <v>45.127968233650009</v>
      </c>
    </row>
    <row r="8" spans="1:32" x14ac:dyDescent="0.2">
      <c r="A8" t="s">
        <v>24</v>
      </c>
      <c r="B8">
        <v>60</v>
      </c>
      <c r="C8">
        <v>9.6</v>
      </c>
      <c r="D8">
        <v>180</v>
      </c>
      <c r="E8">
        <v>3</v>
      </c>
      <c r="F8" s="9">
        <v>22.201907328000001</v>
      </c>
      <c r="G8" s="9">
        <v>179.52579922926856</v>
      </c>
      <c r="H8" s="9">
        <v>91.578010615900013</v>
      </c>
      <c r="I8" s="10">
        <v>1.320022403620243</v>
      </c>
      <c r="J8">
        <v>-82.7136</v>
      </c>
      <c r="K8">
        <v>-14.056961852675434</v>
      </c>
      <c r="L8">
        <v>-14.192289892206277</v>
      </c>
      <c r="M8">
        <v>-38.229658207036728</v>
      </c>
      <c r="N8">
        <v>-5.3355505164590964</v>
      </c>
      <c r="O8">
        <v>-2.7958314328909708</v>
      </c>
      <c r="P8">
        <v>10928.698680000005</v>
      </c>
      <c r="Q8">
        <v>1.5263001769316669</v>
      </c>
      <c r="R8">
        <v>0.50876672564388892</v>
      </c>
      <c r="S8">
        <v>1.9753226050793002</v>
      </c>
      <c r="T8">
        <v>2.0386854066355857</v>
      </c>
      <c r="U8">
        <v>2.2989841795381141</v>
      </c>
      <c r="V8">
        <v>0.76632805984603791</v>
      </c>
      <c r="W8">
        <v>2.9753226050793011</v>
      </c>
      <c r="X8">
        <v>3.0386854066355897</v>
      </c>
      <c r="Y8">
        <f t="shared" si="0"/>
        <v>-78.577919999999992</v>
      </c>
      <c r="Z8">
        <f t="shared" si="1"/>
        <v>-60.380927999999997</v>
      </c>
      <c r="AA8">
        <f t="shared" si="2"/>
        <v>-52.109568000000003</v>
      </c>
      <c r="AB8">
        <f t="shared" si="3"/>
        <v>-44.665344000000005</v>
      </c>
      <c r="AC8">
        <f t="shared" si="4"/>
        <v>26.337587328000055</v>
      </c>
      <c r="AD8">
        <f t="shared" si="5"/>
        <v>44.534579328000049</v>
      </c>
      <c r="AE8">
        <f t="shared" si="6"/>
        <v>52.805939328000044</v>
      </c>
      <c r="AF8">
        <f t="shared" si="7"/>
        <v>60.250163328000042</v>
      </c>
    </row>
    <row r="9" spans="1:32" x14ac:dyDescent="0.2">
      <c r="A9" t="s">
        <v>24</v>
      </c>
      <c r="B9">
        <v>70</v>
      </c>
      <c r="C9">
        <v>9.6</v>
      </c>
      <c r="D9">
        <v>210</v>
      </c>
      <c r="E9">
        <v>3</v>
      </c>
      <c r="F9" s="9">
        <v>37.675161166900004</v>
      </c>
      <c r="G9" s="9">
        <v>202.36312426745695</v>
      </c>
      <c r="H9" s="9">
        <v>107.05126445480001</v>
      </c>
      <c r="I9" s="10">
        <v>1.5430567498228311</v>
      </c>
      <c r="J9">
        <v>-82.7136</v>
      </c>
      <c r="K9">
        <v>-14.056961852675434</v>
      </c>
      <c r="L9">
        <v>-14.192289892206277</v>
      </c>
      <c r="M9">
        <v>-44.32710140514569</v>
      </c>
      <c r="N9">
        <v>-6.1362066121567453</v>
      </c>
      <c r="O9">
        <v>-3.2618033383727996</v>
      </c>
      <c r="P9">
        <v>12540.495954885417</v>
      </c>
      <c r="Q9">
        <v>1.5293037779257144</v>
      </c>
      <c r="R9">
        <v>0.50976792597523812</v>
      </c>
      <c r="S9">
        <v>1.9925740822776661</v>
      </c>
      <c r="T9">
        <v>2.1011819984026103</v>
      </c>
      <c r="U9">
        <v>2.2968053687210745</v>
      </c>
      <c r="V9">
        <v>0.76560178957369152</v>
      </c>
      <c r="W9">
        <v>2.9925740822776659</v>
      </c>
      <c r="X9">
        <v>3.1011819984026028</v>
      </c>
      <c r="Y9">
        <f t="shared" si="0"/>
        <v>-78.577919999999992</v>
      </c>
      <c r="Z9">
        <f t="shared" si="1"/>
        <v>-60.380927999999997</v>
      </c>
      <c r="AA9">
        <f t="shared" si="2"/>
        <v>-52.109568000000003</v>
      </c>
      <c r="AB9">
        <f t="shared" si="3"/>
        <v>-44.665344000000005</v>
      </c>
      <c r="AC9">
        <f t="shared" si="4"/>
        <v>41.810841166900019</v>
      </c>
      <c r="AD9">
        <f t="shared" si="5"/>
        <v>60.007833166900028</v>
      </c>
      <c r="AE9">
        <f t="shared" si="6"/>
        <v>68.279193166900001</v>
      </c>
      <c r="AF9">
        <f t="shared" si="7"/>
        <v>75.723417166900006</v>
      </c>
    </row>
    <row r="10" spans="1:32" x14ac:dyDescent="0.2">
      <c r="A10" t="s">
        <v>24</v>
      </c>
      <c r="B10">
        <v>80</v>
      </c>
      <c r="C10">
        <v>9.6</v>
      </c>
      <c r="D10">
        <v>240</v>
      </c>
      <c r="E10">
        <v>3</v>
      </c>
      <c r="F10" s="9">
        <v>54.276030529299994</v>
      </c>
      <c r="G10" s="9">
        <v>226.28259583533529</v>
      </c>
      <c r="H10" s="9">
        <v>123.65213381720001</v>
      </c>
      <c r="I10" s="10">
        <v>1.7823447549952891</v>
      </c>
      <c r="J10">
        <v>-82.7136</v>
      </c>
      <c r="K10">
        <v>-14.056961852675434</v>
      </c>
      <c r="L10">
        <v>-14.192289892206277</v>
      </c>
      <c r="M10">
        <v>-50.389680230663821</v>
      </c>
      <c r="N10">
        <v>-6.9262580866351087</v>
      </c>
      <c r="O10">
        <v>-3.7277752438546274</v>
      </c>
      <c r="P10">
        <v>14269.753180135422</v>
      </c>
      <c r="Q10">
        <v>1.545651672715</v>
      </c>
      <c r="R10">
        <v>0.51521722423833338</v>
      </c>
      <c r="S10">
        <v>2.025632560727574</v>
      </c>
      <c r="T10">
        <v>2.2683114748296407</v>
      </c>
      <c r="U10">
        <v>2.3086980922294194</v>
      </c>
      <c r="V10">
        <v>0.76956603074313989</v>
      </c>
      <c r="W10">
        <v>3.0256325607275736</v>
      </c>
      <c r="X10">
        <v>3.2683114748296433</v>
      </c>
      <c r="Y10">
        <f t="shared" si="0"/>
        <v>-78.577919999999992</v>
      </c>
      <c r="Z10">
        <f t="shared" si="1"/>
        <v>-60.380927999999997</v>
      </c>
      <c r="AA10">
        <f t="shared" si="2"/>
        <v>-52.109568000000003</v>
      </c>
      <c r="AB10">
        <f t="shared" si="3"/>
        <v>-44.665344000000005</v>
      </c>
      <c r="AC10">
        <f t="shared" si="4"/>
        <v>58.411710529300038</v>
      </c>
      <c r="AD10">
        <f t="shared" si="5"/>
        <v>76.608702529300004</v>
      </c>
      <c r="AE10">
        <f t="shared" si="6"/>
        <v>84.880062529300034</v>
      </c>
      <c r="AF10">
        <f t="shared" si="7"/>
        <v>92.324286529300025</v>
      </c>
    </row>
    <row r="11" spans="1:32" x14ac:dyDescent="0.2">
      <c r="A11" t="s">
        <v>24</v>
      </c>
      <c r="B11">
        <v>90</v>
      </c>
      <c r="C11">
        <v>9.6</v>
      </c>
      <c r="D11">
        <v>270</v>
      </c>
      <c r="E11">
        <v>3</v>
      </c>
      <c r="F11" s="9">
        <v>69.384072879299993</v>
      </c>
      <c r="G11" s="9">
        <v>248.66976645040148</v>
      </c>
      <c r="H11" s="9">
        <v>138.7601761672</v>
      </c>
      <c r="I11" s="10">
        <v>2.0001148751662647</v>
      </c>
      <c r="J11">
        <v>-82.7136</v>
      </c>
      <c r="K11">
        <v>-14.056961852675434</v>
      </c>
      <c r="L11">
        <v>-14.192289892206277</v>
      </c>
      <c r="M11">
        <v>-56.421941188310328</v>
      </c>
      <c r="N11">
        <v>-7.7071534885729971</v>
      </c>
      <c r="O11">
        <v>-4.1937471493364571</v>
      </c>
      <c r="P11">
        <v>15843.507591593747</v>
      </c>
      <c r="Q11">
        <v>1.5417797351911111</v>
      </c>
      <c r="R11">
        <v>0.51392657839703704</v>
      </c>
      <c r="S11">
        <v>2.0309485445605246</v>
      </c>
      <c r="T11">
        <v>2.0755290743406816</v>
      </c>
      <c r="U11">
        <v>2.3009224221491085</v>
      </c>
      <c r="V11">
        <v>0.76697414071636949</v>
      </c>
      <c r="W11">
        <v>3.0309485445605242</v>
      </c>
      <c r="X11">
        <v>3.075529074340678</v>
      </c>
      <c r="Y11">
        <f t="shared" si="0"/>
        <v>-78.577919999999992</v>
      </c>
      <c r="Z11">
        <f t="shared" si="1"/>
        <v>-60.380927999999997</v>
      </c>
      <c r="AA11">
        <f t="shared" si="2"/>
        <v>-52.109568000000003</v>
      </c>
      <c r="AB11">
        <f t="shared" si="3"/>
        <v>-44.665344000000005</v>
      </c>
      <c r="AC11">
        <f t="shared" si="4"/>
        <v>73.519752879299986</v>
      </c>
      <c r="AD11">
        <f t="shared" si="5"/>
        <v>91.716744879300009</v>
      </c>
      <c r="AE11">
        <f t="shared" si="6"/>
        <v>99.988104879299982</v>
      </c>
      <c r="AF11">
        <f t="shared" si="7"/>
        <v>107.43232887929997</v>
      </c>
    </row>
    <row r="12" spans="1:32" x14ac:dyDescent="0.2">
      <c r="A12" t="s">
        <v>24</v>
      </c>
      <c r="B12">
        <v>100</v>
      </c>
      <c r="C12">
        <v>9.6</v>
      </c>
      <c r="D12">
        <v>300</v>
      </c>
      <c r="E12">
        <v>3</v>
      </c>
      <c r="F12" s="9">
        <v>85.3699562603</v>
      </c>
      <c r="G12" s="9">
        <v>271.8999262462313</v>
      </c>
      <c r="H12" s="9">
        <v>154.74605954820001</v>
      </c>
      <c r="I12" s="10">
        <v>2.2305383585184657</v>
      </c>
      <c r="J12">
        <v>-82.7136</v>
      </c>
      <c r="K12">
        <v>-14.056961852675434</v>
      </c>
      <c r="L12">
        <v>-14.192289892206277</v>
      </c>
      <c r="M12">
        <v>-62.427395285673718</v>
      </c>
      <c r="N12">
        <v>-8.480003900557632</v>
      </c>
      <c r="O12">
        <v>-4.659719054818285</v>
      </c>
      <c r="P12">
        <v>17508.703777114581</v>
      </c>
      <c r="Q12" s="22">
        <v>1.547460595482</v>
      </c>
      <c r="R12" s="22">
        <v>0.51582019849400007</v>
      </c>
      <c r="S12" s="22">
        <v>2.0477962260593223</v>
      </c>
      <c r="T12" s="22">
        <v>2.2066915266064564</v>
      </c>
      <c r="U12" s="22">
        <v>2.3031317778924958</v>
      </c>
      <c r="V12" s="22">
        <v>0.76771059263083197</v>
      </c>
      <c r="W12" s="22">
        <v>3.0477962260593219</v>
      </c>
      <c r="X12" s="22">
        <v>3.2066915266064524</v>
      </c>
      <c r="Y12">
        <f t="shared" si="0"/>
        <v>-78.577919999999992</v>
      </c>
      <c r="Z12">
        <f t="shared" si="1"/>
        <v>-60.380927999999997</v>
      </c>
      <c r="AA12">
        <f t="shared" si="2"/>
        <v>-52.109568000000003</v>
      </c>
      <c r="AB12">
        <f t="shared" si="3"/>
        <v>-44.665344000000005</v>
      </c>
      <c r="AC12">
        <f t="shared" si="4"/>
        <v>89.505636260299966</v>
      </c>
      <c r="AD12">
        <f t="shared" si="5"/>
        <v>107.70262826029997</v>
      </c>
      <c r="AE12">
        <f t="shared" si="6"/>
        <v>115.97398826029996</v>
      </c>
      <c r="AF12">
        <f t="shared" si="7"/>
        <v>123.41821226029995</v>
      </c>
    </row>
    <row r="13" spans="1:32" x14ac:dyDescent="0.2">
      <c r="A13" t="s">
        <v>25</v>
      </c>
      <c r="B13">
        <v>0</v>
      </c>
      <c r="C13">
        <v>9.6</v>
      </c>
      <c r="D13">
        <v>0</v>
      </c>
      <c r="F13" s="9">
        <v>-77.604319894400007</v>
      </c>
      <c r="G13" s="9">
        <v>33.358531850481718</v>
      </c>
      <c r="H13" s="9">
        <v>0</v>
      </c>
      <c r="I13" s="10">
        <v>0</v>
      </c>
      <c r="J13">
        <v>-82.7136</v>
      </c>
      <c r="K13">
        <v>-14.056961852675434</v>
      </c>
      <c r="L13">
        <v>-14.192289892206277</v>
      </c>
      <c r="M13">
        <v>0</v>
      </c>
      <c r="N13">
        <v>0</v>
      </c>
      <c r="O13">
        <v>0</v>
      </c>
      <c r="P13">
        <v>532.21667766666747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>
        <f t="shared" si="0"/>
        <v>-78.577919999999992</v>
      </c>
      <c r="Z13">
        <f t="shared" si="1"/>
        <v>-60.380927999999997</v>
      </c>
      <c r="AA13">
        <f t="shared" si="2"/>
        <v>-52.109568000000003</v>
      </c>
      <c r="AB13">
        <f t="shared" si="3"/>
        <v>-44.665344000000005</v>
      </c>
      <c r="AC13">
        <f t="shared" si="4"/>
        <v>-73.468639894399985</v>
      </c>
      <c r="AD13">
        <f t="shared" si="5"/>
        <v>-55.27164789439999</v>
      </c>
      <c r="AE13">
        <f t="shared" si="6"/>
        <v>-47.000287894399996</v>
      </c>
      <c r="AF13">
        <f t="shared" si="7"/>
        <v>-39.556063894399998</v>
      </c>
    </row>
    <row r="14" spans="1:32" x14ac:dyDescent="0.2">
      <c r="A14" t="s">
        <v>25</v>
      </c>
      <c r="B14">
        <v>10</v>
      </c>
      <c r="C14">
        <v>9.6</v>
      </c>
      <c r="D14">
        <v>10</v>
      </c>
      <c r="E14">
        <v>1</v>
      </c>
      <c r="F14" s="9">
        <v>-75.816712021800001</v>
      </c>
      <c r="G14" s="9">
        <v>38.777936067103433</v>
      </c>
      <c r="H14" s="9">
        <v>1.787607872600004</v>
      </c>
      <c r="I14" s="10">
        <v>2.3034901601257374E-2</v>
      </c>
      <c r="J14">
        <v>-82.7136</v>
      </c>
      <c r="K14">
        <v>-14.056961852675434</v>
      </c>
      <c r="L14">
        <v>-14.192289892206277</v>
      </c>
      <c r="M14">
        <v>-2.3841787362442193</v>
      </c>
      <c r="N14">
        <v>-1.0504999885775008</v>
      </c>
      <c r="O14">
        <v>-0.19711761919999057</v>
      </c>
      <c r="P14">
        <v>718.4258310625014</v>
      </c>
      <c r="Q14" s="22">
        <v>0.17876078726000039</v>
      </c>
      <c r="R14" s="22">
        <v>0.17876078726000039</v>
      </c>
      <c r="S14" s="22">
        <v>0.49221038386212934</v>
      </c>
      <c r="T14" s="22">
        <v>0.4922103838621299</v>
      </c>
      <c r="U14" s="22">
        <v>0.54194042166217149</v>
      </c>
      <c r="V14" s="22">
        <v>0.54194042166217149</v>
      </c>
      <c r="W14" s="22">
        <v>1.4922103838621295</v>
      </c>
      <c r="X14" s="22">
        <v>1.4922103838621295</v>
      </c>
      <c r="Y14">
        <f t="shared" si="0"/>
        <v>-78.577919999999992</v>
      </c>
      <c r="Z14">
        <f t="shared" si="1"/>
        <v>-60.380927999999997</v>
      </c>
      <c r="AA14">
        <f t="shared" si="2"/>
        <v>-52.109568000000003</v>
      </c>
      <c r="AB14">
        <f t="shared" si="3"/>
        <v>-44.665344000000005</v>
      </c>
      <c r="AC14">
        <f t="shared" si="4"/>
        <v>-71.681032021799979</v>
      </c>
      <c r="AD14">
        <f t="shared" si="5"/>
        <v>-53.484040021799984</v>
      </c>
      <c r="AE14">
        <f t="shared" si="6"/>
        <v>-45.21268002179999</v>
      </c>
      <c r="AF14">
        <f t="shared" si="7"/>
        <v>-37.768456021799992</v>
      </c>
    </row>
    <row r="15" spans="1:32" x14ac:dyDescent="0.2">
      <c r="A15" t="s">
        <v>25</v>
      </c>
      <c r="B15">
        <v>20</v>
      </c>
      <c r="C15">
        <v>9.6</v>
      </c>
      <c r="D15">
        <v>20</v>
      </c>
      <c r="E15">
        <v>1</v>
      </c>
      <c r="F15" s="9">
        <v>-73.76118732350001</v>
      </c>
      <c r="G15" s="9">
        <v>44.203702998665499</v>
      </c>
      <c r="H15" s="9">
        <v>3.8431325708999933</v>
      </c>
      <c r="I15" s="10">
        <v>4.9522147428513415E-2</v>
      </c>
      <c r="J15">
        <v>-82.7136</v>
      </c>
      <c r="K15">
        <v>-14.056961852675434</v>
      </c>
      <c r="L15">
        <v>-14.192289892206277</v>
      </c>
      <c r="M15">
        <v>-4.6379664866462216</v>
      </c>
      <c r="N15">
        <v>-1.9698368522375778</v>
      </c>
      <c r="O15">
        <v>-0.39423523839998115</v>
      </c>
      <c r="P15">
        <v>932.54298713541789</v>
      </c>
      <c r="Q15" s="22">
        <v>0.19215662854499965</v>
      </c>
      <c r="R15" s="22">
        <v>0.19215662854499965</v>
      </c>
      <c r="S15" s="22">
        <v>0.5488590970303987</v>
      </c>
      <c r="T15" s="22">
        <v>0.60990414220476974</v>
      </c>
      <c r="U15" s="22">
        <v>0.54225855740918905</v>
      </c>
      <c r="V15" s="22">
        <v>0.54225855740918905</v>
      </c>
      <c r="W15" s="22">
        <v>1.5488590970303997</v>
      </c>
      <c r="X15" s="22">
        <v>1.6099041422047713</v>
      </c>
      <c r="Y15">
        <f t="shared" si="0"/>
        <v>-78.577919999999992</v>
      </c>
      <c r="Z15">
        <f t="shared" si="1"/>
        <v>-60.380927999999997</v>
      </c>
      <c r="AA15">
        <f t="shared" si="2"/>
        <v>-52.109568000000003</v>
      </c>
      <c r="AB15">
        <f t="shared" si="3"/>
        <v>-44.665344000000005</v>
      </c>
      <c r="AC15">
        <f t="shared" si="4"/>
        <v>-69.625507323499988</v>
      </c>
      <c r="AD15">
        <f t="shared" si="5"/>
        <v>-51.428515323499987</v>
      </c>
      <c r="AE15">
        <f t="shared" si="6"/>
        <v>-43.157155323499993</v>
      </c>
      <c r="AF15">
        <f t="shared" si="7"/>
        <v>-35.712931323499994</v>
      </c>
    </row>
    <row r="16" spans="1:32" x14ac:dyDescent="0.2">
      <c r="A16" t="s">
        <v>25</v>
      </c>
      <c r="B16">
        <v>30</v>
      </c>
      <c r="C16">
        <v>9.6</v>
      </c>
      <c r="D16">
        <v>30</v>
      </c>
      <c r="E16">
        <v>1</v>
      </c>
      <c r="F16" s="9">
        <v>-71.592688473600006</v>
      </c>
      <c r="G16" s="9">
        <v>49.651955063039424</v>
      </c>
      <c r="H16" s="9">
        <v>6.0116314208000006</v>
      </c>
      <c r="I16" s="10">
        <v>7.7465164683877416E-2</v>
      </c>
      <c r="J16">
        <v>-82.7136</v>
      </c>
      <c r="K16">
        <v>-14.056961852675434</v>
      </c>
      <c r="L16">
        <v>-14.192289892206277</v>
      </c>
      <c r="M16">
        <v>-6.845027777275309</v>
      </c>
      <c r="N16">
        <v>-2.8454111568824252</v>
      </c>
      <c r="O16">
        <v>-0.59135285759997169</v>
      </c>
      <c r="P16">
        <v>1158.4282840000001</v>
      </c>
      <c r="Q16" s="22">
        <v>0.20038771402666669</v>
      </c>
      <c r="R16" s="22">
        <v>0.20038771402666669</v>
      </c>
      <c r="S16" s="22">
        <v>0.58468713844401743</v>
      </c>
      <c r="T16" s="22">
        <v>0.66117744479376395</v>
      </c>
      <c r="U16" s="22">
        <v>0.54311410708525687</v>
      </c>
      <c r="V16" s="22">
        <v>0.54311410708525687</v>
      </c>
      <c r="W16" s="22">
        <v>1.5846871384440173</v>
      </c>
      <c r="X16" s="22">
        <v>1.6611774447937624</v>
      </c>
      <c r="Y16">
        <f t="shared" si="0"/>
        <v>-78.577919999999992</v>
      </c>
      <c r="Z16">
        <f t="shared" si="1"/>
        <v>-60.380927999999997</v>
      </c>
      <c r="AA16">
        <f t="shared" si="2"/>
        <v>-52.109568000000003</v>
      </c>
      <c r="AB16">
        <f t="shared" si="3"/>
        <v>-44.665344000000005</v>
      </c>
      <c r="AC16">
        <f t="shared" si="4"/>
        <v>-67.457008473599984</v>
      </c>
      <c r="AD16">
        <f t="shared" si="5"/>
        <v>-49.260016473599997</v>
      </c>
      <c r="AE16">
        <f t="shared" si="6"/>
        <v>-40.988656473600003</v>
      </c>
      <c r="AF16">
        <f t="shared" si="7"/>
        <v>-33.544432473600004</v>
      </c>
    </row>
    <row r="17" spans="1:32" x14ac:dyDescent="0.2">
      <c r="A17" t="s">
        <v>25</v>
      </c>
      <c r="B17">
        <v>40</v>
      </c>
      <c r="C17">
        <v>9.6</v>
      </c>
      <c r="D17">
        <v>40</v>
      </c>
      <c r="E17">
        <v>1</v>
      </c>
      <c r="F17" s="9">
        <v>-71.346339870600005</v>
      </c>
      <c r="G17" s="9">
        <v>53.120988644207344</v>
      </c>
      <c r="H17" s="9">
        <v>6.257980023800001</v>
      </c>
      <c r="I17" s="10">
        <v>8.0639583367466405E-2</v>
      </c>
      <c r="J17">
        <v>-82.7136</v>
      </c>
      <c r="K17">
        <v>-14.056961852675434</v>
      </c>
      <c r="L17">
        <v>-14.192289892206277</v>
      </c>
      <c r="M17">
        <v>-9.0222820983376462</v>
      </c>
      <c r="N17">
        <v>-3.6937241947880151</v>
      </c>
      <c r="O17">
        <v>-0.78847047679996229</v>
      </c>
      <c r="P17">
        <v>1184.0895968125003</v>
      </c>
      <c r="Q17" s="22">
        <v>0.15644950059500001</v>
      </c>
      <c r="R17" s="22">
        <v>0.15644950059500001</v>
      </c>
      <c r="S17" s="22">
        <v>0.46340040642940566</v>
      </c>
      <c r="T17" s="22">
        <v>7.6442036584056544E-2</v>
      </c>
      <c r="U17" s="22">
        <v>0.49406141984314067</v>
      </c>
      <c r="V17" s="22">
        <v>0.49406141984314067</v>
      </c>
      <c r="W17" s="22">
        <v>1.4634004064294059</v>
      </c>
      <c r="X17" s="22">
        <v>1.0764420365840577</v>
      </c>
      <c r="Y17">
        <f t="shared" si="0"/>
        <v>-78.577919999999992</v>
      </c>
      <c r="Z17">
        <f t="shared" si="1"/>
        <v>-60.380927999999997</v>
      </c>
      <c r="AA17">
        <f t="shared" si="2"/>
        <v>-52.109568000000003</v>
      </c>
      <c r="AB17">
        <f t="shared" si="3"/>
        <v>-44.665344000000005</v>
      </c>
      <c r="AC17">
        <f t="shared" si="4"/>
        <v>-67.210659870599983</v>
      </c>
      <c r="AD17">
        <f t="shared" si="5"/>
        <v>-49.013667870599996</v>
      </c>
      <c r="AE17">
        <f t="shared" si="6"/>
        <v>-40.742307870600001</v>
      </c>
      <c r="AF17">
        <f t="shared" si="7"/>
        <v>-33.298083870600003</v>
      </c>
    </row>
    <row r="18" spans="1:32" x14ac:dyDescent="0.2">
      <c r="A18" t="s">
        <v>25</v>
      </c>
      <c r="B18">
        <v>50</v>
      </c>
      <c r="C18">
        <v>9.6</v>
      </c>
      <c r="D18">
        <v>50</v>
      </c>
      <c r="E18">
        <v>1</v>
      </c>
      <c r="F18" s="9">
        <v>-67.120789601400006</v>
      </c>
      <c r="G18" s="9">
        <v>60.527613363101558</v>
      </c>
      <c r="H18" s="9">
        <v>10.483530292999998</v>
      </c>
      <c r="I18" s="10">
        <v>0.13508951959459797</v>
      </c>
      <c r="J18">
        <v>-82.7136</v>
      </c>
      <c r="K18">
        <v>-14.056961852675434</v>
      </c>
      <c r="L18">
        <v>-14.192289892206277</v>
      </c>
      <c r="M18">
        <v>-11.177637332753559</v>
      </c>
      <c r="N18">
        <v>-4.5223257908663355</v>
      </c>
      <c r="O18">
        <v>-0.98558809599995278</v>
      </c>
      <c r="P18">
        <v>1624.2510831875009</v>
      </c>
      <c r="Q18" s="22">
        <v>0.20967060585999994</v>
      </c>
      <c r="R18" s="22">
        <v>0.20967060585999994</v>
      </c>
      <c r="S18" s="22">
        <v>0.62829990780723211</v>
      </c>
      <c r="T18" s="22">
        <v>1.3283405767526675</v>
      </c>
      <c r="U18" s="22">
        <v>0.54338163025239683</v>
      </c>
      <c r="V18" s="22">
        <v>0.54338163025239683</v>
      </c>
      <c r="W18" s="22">
        <v>1.6282999078072318</v>
      </c>
      <c r="X18" s="22">
        <v>2.3283405767526646</v>
      </c>
      <c r="Y18">
        <f t="shared" si="0"/>
        <v>-78.577919999999992</v>
      </c>
      <c r="Z18">
        <f t="shared" si="1"/>
        <v>-60.380927999999997</v>
      </c>
      <c r="AA18">
        <f t="shared" si="2"/>
        <v>-52.109568000000003</v>
      </c>
      <c r="AB18">
        <f t="shared" si="3"/>
        <v>-44.665344000000005</v>
      </c>
      <c r="AC18">
        <f t="shared" si="4"/>
        <v>-62.985109601399984</v>
      </c>
      <c r="AD18">
        <f t="shared" si="5"/>
        <v>-44.788117601399989</v>
      </c>
      <c r="AE18">
        <f t="shared" si="6"/>
        <v>-36.516757601399995</v>
      </c>
      <c r="AF18">
        <f t="shared" si="7"/>
        <v>-29.072533601399996</v>
      </c>
    </row>
    <row r="19" spans="1:32" x14ac:dyDescent="0.2">
      <c r="A19" t="s">
        <v>25</v>
      </c>
      <c r="B19">
        <v>60</v>
      </c>
      <c r="C19">
        <v>9.6</v>
      </c>
      <c r="D19">
        <v>60</v>
      </c>
      <c r="E19">
        <v>1</v>
      </c>
      <c r="F19" s="9">
        <v>-64.894158817800005</v>
      </c>
      <c r="G19" s="9">
        <v>65.902649424223455</v>
      </c>
      <c r="H19" s="9">
        <v>12.7101610766</v>
      </c>
      <c r="I19" s="10">
        <v>0.16378161800651483</v>
      </c>
      <c r="J19">
        <v>-82.7136</v>
      </c>
      <c r="K19">
        <v>-14.056961852675434</v>
      </c>
      <c r="L19">
        <v>-14.192289892206277</v>
      </c>
      <c r="M19">
        <v>-13.315700265482697</v>
      </c>
      <c r="N19">
        <v>-5.3355505164590964</v>
      </c>
      <c r="O19">
        <v>-1.1827057151999434</v>
      </c>
      <c r="P19">
        <v>1856.1917898125012</v>
      </c>
      <c r="Q19" s="22">
        <v>0.21183601794333334</v>
      </c>
      <c r="R19" s="22">
        <v>0.21183601794333334</v>
      </c>
      <c r="S19" s="22">
        <v>0.64082832280244517</v>
      </c>
      <c r="T19" s="22">
        <v>0.70722495591564405</v>
      </c>
      <c r="U19" s="22">
        <v>0.54240195956236226</v>
      </c>
      <c r="V19" s="22">
        <v>0.54240195956236226</v>
      </c>
      <c r="W19" s="22">
        <v>1.6408283228024452</v>
      </c>
      <c r="X19" s="22">
        <v>1.7072249559156452</v>
      </c>
      <c r="Y19">
        <f t="shared" si="0"/>
        <v>-78.577919999999992</v>
      </c>
      <c r="Z19">
        <f t="shared" si="1"/>
        <v>-60.380927999999997</v>
      </c>
      <c r="AA19">
        <f t="shared" si="2"/>
        <v>-52.109568000000003</v>
      </c>
      <c r="AB19">
        <f t="shared" si="3"/>
        <v>-44.665344000000005</v>
      </c>
      <c r="AC19">
        <f t="shared" si="4"/>
        <v>-60.758478817799983</v>
      </c>
      <c r="AD19">
        <f t="shared" si="5"/>
        <v>-42.561486817799988</v>
      </c>
      <c r="AE19">
        <f t="shared" si="6"/>
        <v>-34.290126817799994</v>
      </c>
      <c r="AF19">
        <f t="shared" si="7"/>
        <v>-26.845902817799995</v>
      </c>
    </row>
    <row r="20" spans="1:32" x14ac:dyDescent="0.2">
      <c r="A20" t="s">
        <v>25</v>
      </c>
      <c r="B20">
        <v>70</v>
      </c>
      <c r="C20">
        <v>9.6</v>
      </c>
      <c r="D20">
        <v>70</v>
      </c>
      <c r="E20">
        <v>1</v>
      </c>
      <c r="F20" s="9">
        <v>-62.518126239099999</v>
      </c>
      <c r="G20" s="9">
        <v>71.400244676961748</v>
      </c>
      <c r="H20" s="9">
        <v>15.086193655299999</v>
      </c>
      <c r="I20" s="10">
        <v>0.19439889011112424</v>
      </c>
      <c r="J20">
        <v>-82.7136</v>
      </c>
      <c r="K20">
        <v>-14.056961852675434</v>
      </c>
      <c r="L20">
        <v>-14.192289892206301</v>
      </c>
      <c r="M20">
        <v>-15.439489224623346</v>
      </c>
      <c r="N20">
        <v>-6.1362066121567453</v>
      </c>
      <c r="O20">
        <v>-1.379823334399934</v>
      </c>
      <c r="P20">
        <v>2103.6951834270844</v>
      </c>
      <c r="Q20" s="22">
        <v>0.21551705221857143</v>
      </c>
      <c r="R20" s="22">
        <v>0.21551705221857143</v>
      </c>
      <c r="S20" s="22">
        <v>0.65719243998803867</v>
      </c>
      <c r="T20" s="22">
        <v>0.76116766722680984</v>
      </c>
      <c r="U20" s="22">
        <v>0.54345304037828612</v>
      </c>
      <c r="V20" s="22">
        <v>0.54345304037828612</v>
      </c>
      <c r="W20" s="22">
        <v>1.6571924399880389</v>
      </c>
      <c r="X20" s="22">
        <v>1.7611676672268097</v>
      </c>
      <c r="Y20">
        <f t="shared" si="0"/>
        <v>-78.577919999999992</v>
      </c>
      <c r="Z20">
        <f t="shared" si="1"/>
        <v>-60.380927999999997</v>
      </c>
      <c r="AA20">
        <f t="shared" si="2"/>
        <v>-52.109568000000003</v>
      </c>
      <c r="AB20">
        <f t="shared" si="3"/>
        <v>-44.665344000000005</v>
      </c>
      <c r="AC20">
        <f t="shared" si="4"/>
        <v>-58.382446239100005</v>
      </c>
      <c r="AD20">
        <f t="shared" si="5"/>
        <v>-40.185454239100011</v>
      </c>
      <c r="AE20">
        <f t="shared" si="6"/>
        <v>-31.914094239100017</v>
      </c>
      <c r="AF20">
        <f t="shared" si="7"/>
        <v>-24.469870239100018</v>
      </c>
    </row>
    <row r="21" spans="1:32" x14ac:dyDescent="0.2">
      <c r="A21" t="s">
        <v>25</v>
      </c>
      <c r="B21">
        <v>80</v>
      </c>
      <c r="C21">
        <v>9.6</v>
      </c>
      <c r="D21">
        <v>80</v>
      </c>
      <c r="E21">
        <v>1</v>
      </c>
      <c r="F21" s="9">
        <v>-60.170395274999997</v>
      </c>
      <c r="G21" s="9">
        <v>76.846790149911556</v>
      </c>
      <c r="H21" s="9">
        <v>17.433924619400003</v>
      </c>
      <c r="I21" s="10">
        <v>0.22465147098928509</v>
      </c>
      <c r="J21">
        <v>-82.7136</v>
      </c>
      <c r="K21">
        <v>-14.056961852675434</v>
      </c>
      <c r="L21">
        <v>-14.192289892206277</v>
      </c>
      <c r="M21">
        <v>-17.551134639794814</v>
      </c>
      <c r="N21">
        <v>-6.9262580866351087</v>
      </c>
      <c r="O21">
        <v>-1.5769409535999246</v>
      </c>
      <c r="P21">
        <v>2348.2504921874993</v>
      </c>
      <c r="Q21" s="22">
        <v>0.21792405774250004</v>
      </c>
      <c r="R21" s="22">
        <v>0.21792405774250004</v>
      </c>
      <c r="S21" s="22">
        <v>0.66913722812887655</v>
      </c>
      <c r="T21" s="22">
        <v>0.75762229633144573</v>
      </c>
      <c r="U21" s="22">
        <v>0.54360322874287292</v>
      </c>
      <c r="V21" s="22">
        <v>0.54360322874287292</v>
      </c>
      <c r="W21" s="22">
        <v>1.6691372281288761</v>
      </c>
      <c r="X21" s="22">
        <v>1.7576222963314412</v>
      </c>
      <c r="Y21">
        <f t="shared" si="0"/>
        <v>-78.577919999999992</v>
      </c>
      <c r="Z21">
        <f t="shared" si="1"/>
        <v>-60.380927999999997</v>
      </c>
      <c r="AA21">
        <f t="shared" si="2"/>
        <v>-52.109568000000003</v>
      </c>
      <c r="AB21">
        <f t="shared" si="3"/>
        <v>-44.665344000000005</v>
      </c>
      <c r="AC21">
        <f t="shared" si="4"/>
        <v>-56.034715274999996</v>
      </c>
      <c r="AD21">
        <f t="shared" si="5"/>
        <v>-37.837723275000002</v>
      </c>
      <c r="AE21">
        <f t="shared" si="6"/>
        <v>-29.566363275000008</v>
      </c>
      <c r="AF21">
        <f t="shared" si="7"/>
        <v>-22.122139275000009</v>
      </c>
    </row>
    <row r="22" spans="1:32" x14ac:dyDescent="0.2">
      <c r="A22" t="s">
        <v>25</v>
      </c>
      <c r="B22">
        <v>90</v>
      </c>
      <c r="C22">
        <v>9.6</v>
      </c>
      <c r="D22">
        <v>90</v>
      </c>
      <c r="E22">
        <v>1</v>
      </c>
      <c r="F22" s="9">
        <v>-57.913075874500002</v>
      </c>
      <c r="G22" s="9">
        <v>82.183208027249634</v>
      </c>
      <c r="H22" s="9">
        <v>19.691244019900001</v>
      </c>
      <c r="I22" s="10">
        <v>0.253739019254274</v>
      </c>
      <c r="J22">
        <v>-82.7136</v>
      </c>
      <c r="K22">
        <v>-14.056961852675434</v>
      </c>
      <c r="L22">
        <v>-14.192289892206277</v>
      </c>
      <c r="M22">
        <v>-19.652220095495011</v>
      </c>
      <c r="N22">
        <v>-7.7071534885729971</v>
      </c>
      <c r="O22">
        <v>-1.7740585727999152</v>
      </c>
      <c r="P22">
        <v>2583.3879297395829</v>
      </c>
      <c r="Q22" s="22">
        <v>0.21879160022111113</v>
      </c>
      <c r="R22" s="22">
        <v>0.21879160022111113</v>
      </c>
      <c r="S22" s="22">
        <v>0.67589853175805725</v>
      </c>
      <c r="T22" s="22">
        <v>0.73311049239907111</v>
      </c>
      <c r="U22" s="22">
        <v>0.54249640196408799</v>
      </c>
      <c r="V22" s="22">
        <v>0.54249640196408799</v>
      </c>
      <c r="W22" s="22">
        <v>1.6758985317580568</v>
      </c>
      <c r="X22" s="22">
        <v>1.7331104923990723</v>
      </c>
      <c r="Y22">
        <f t="shared" si="0"/>
        <v>-78.577919999999992</v>
      </c>
      <c r="Z22">
        <f t="shared" si="1"/>
        <v>-60.380927999999997</v>
      </c>
      <c r="AA22">
        <f t="shared" si="2"/>
        <v>-52.109568000000003</v>
      </c>
      <c r="AB22">
        <f t="shared" si="3"/>
        <v>-44.665344000000005</v>
      </c>
      <c r="AC22">
        <f t="shared" si="4"/>
        <v>-53.777395874499994</v>
      </c>
      <c r="AD22">
        <f t="shared" si="5"/>
        <v>-35.5804038745</v>
      </c>
      <c r="AE22">
        <f t="shared" si="6"/>
        <v>-27.309043874500006</v>
      </c>
      <c r="AF22">
        <f t="shared" si="7"/>
        <v>-19.864819874500007</v>
      </c>
    </row>
    <row r="23" spans="1:32" x14ac:dyDescent="0.2">
      <c r="A23" t="s">
        <v>25</v>
      </c>
      <c r="B23">
        <v>100</v>
      </c>
      <c r="C23">
        <v>9.6</v>
      </c>
      <c r="D23">
        <v>100</v>
      </c>
      <c r="E23">
        <v>1</v>
      </c>
      <c r="F23" s="9">
        <v>-55.582341287199995</v>
      </c>
      <c r="G23" s="9">
        <v>87.575659054405278</v>
      </c>
      <c r="H23" s="9">
        <v>22.021978607200005</v>
      </c>
      <c r="I23" s="10">
        <v>0.28377258685040202</v>
      </c>
      <c r="J23">
        <v>-82.7136</v>
      </c>
      <c r="K23">
        <v>-14.056961852675434</v>
      </c>
      <c r="L23">
        <v>-14.192289892206277</v>
      </c>
      <c r="M23">
        <v>-21.743968504166027</v>
      </c>
      <c r="N23">
        <v>-8.480003900557632</v>
      </c>
      <c r="O23">
        <v>-1.9711761919999056</v>
      </c>
      <c r="P23">
        <v>2826.1727825833341</v>
      </c>
      <c r="Q23" s="22">
        <v>0.22021978607199999</v>
      </c>
      <c r="R23" s="22">
        <v>0.22021978607200005</v>
      </c>
      <c r="S23" s="22">
        <v>0.68401543608471294</v>
      </c>
      <c r="T23" s="22">
        <v>0.76125096268219361</v>
      </c>
      <c r="U23" s="22">
        <v>0.54217127203923565</v>
      </c>
      <c r="V23" s="22">
        <v>0.54217127203923565</v>
      </c>
      <c r="W23" s="22">
        <v>1.6840154360847124</v>
      </c>
      <c r="X23" s="22">
        <v>1.7612509626821913</v>
      </c>
      <c r="Y23">
        <f t="shared" si="0"/>
        <v>-78.577919999999992</v>
      </c>
      <c r="Z23">
        <f t="shared" si="1"/>
        <v>-60.380927999999997</v>
      </c>
      <c r="AA23">
        <f t="shared" si="2"/>
        <v>-52.109568000000003</v>
      </c>
      <c r="AB23">
        <f t="shared" si="3"/>
        <v>-44.665344000000005</v>
      </c>
      <c r="AC23">
        <f t="shared" si="4"/>
        <v>-51.446661287199987</v>
      </c>
      <c r="AD23">
        <f t="shared" si="5"/>
        <v>-33.249669287199993</v>
      </c>
      <c r="AE23">
        <f t="shared" si="6"/>
        <v>-24.978309287199998</v>
      </c>
      <c r="AF23">
        <f t="shared" si="7"/>
        <v>-17.5340852872</v>
      </c>
    </row>
    <row r="24" spans="1:32" x14ac:dyDescent="0.2">
      <c r="A24" t="s">
        <v>26</v>
      </c>
      <c r="B24">
        <v>0</v>
      </c>
      <c r="C24">
        <v>9.6</v>
      </c>
      <c r="D24">
        <v>0</v>
      </c>
      <c r="F24" s="2">
        <v>-79.989604999999997</v>
      </c>
      <c r="G24" s="2">
        <v>30.97324674488172</v>
      </c>
      <c r="H24" s="2">
        <v>0</v>
      </c>
      <c r="I24" s="3">
        <v>0</v>
      </c>
      <c r="J24">
        <v>-82.7136</v>
      </c>
      <c r="K24">
        <v>-14.056961852675434</v>
      </c>
      <c r="L24">
        <v>-14.192289892206277</v>
      </c>
      <c r="M24">
        <v>0</v>
      </c>
      <c r="N24">
        <v>0</v>
      </c>
      <c r="O24">
        <v>0</v>
      </c>
      <c r="P24">
        <v>283.74947916666764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>
        <f t="shared" si="0"/>
        <v>-78.577919999999992</v>
      </c>
      <c r="Z24">
        <f t="shared" si="1"/>
        <v>-60.380927999999997</v>
      </c>
      <c r="AA24">
        <f t="shared" si="2"/>
        <v>-52.109568000000003</v>
      </c>
      <c r="AB24">
        <f t="shared" si="3"/>
        <v>-44.665344000000005</v>
      </c>
      <c r="AC24">
        <f t="shared" si="4"/>
        <v>-75.853924999999975</v>
      </c>
      <c r="AD24">
        <f t="shared" si="5"/>
        <v>-57.656932999999988</v>
      </c>
      <c r="AE24">
        <f t="shared" si="6"/>
        <v>-49.385572999999994</v>
      </c>
      <c r="AF24">
        <f t="shared" si="7"/>
        <v>-41.941348999999995</v>
      </c>
    </row>
    <row r="25" spans="1:32" x14ac:dyDescent="0.2">
      <c r="A25" t="s">
        <v>26</v>
      </c>
      <c r="B25">
        <v>10</v>
      </c>
      <c r="C25">
        <v>9.6</v>
      </c>
      <c r="D25">
        <v>10</v>
      </c>
      <c r="E25">
        <v>1</v>
      </c>
      <c r="F25" s="2">
        <v>-78.319482701399991</v>
      </c>
      <c r="G25" s="2">
        <v>36.275165387503428</v>
      </c>
      <c r="H25" s="2">
        <v>1.6701222986000031</v>
      </c>
      <c r="I25" s="3">
        <v>2.0879241728972198E-2</v>
      </c>
      <c r="J25">
        <v>-82.7136</v>
      </c>
      <c r="K25">
        <v>-14.056961852675434</v>
      </c>
      <c r="L25">
        <v>-14.192289892206277</v>
      </c>
      <c r="M25">
        <v>-2.3841787362442193</v>
      </c>
      <c r="N25">
        <v>-1.0504999885775008</v>
      </c>
      <c r="O25">
        <v>-0.19711761919999057</v>
      </c>
      <c r="P25">
        <v>457.72055193750089</v>
      </c>
      <c r="Q25" s="22">
        <v>0.16701222986000031</v>
      </c>
      <c r="R25" s="22">
        <v>0.16701222986000031</v>
      </c>
      <c r="S25" s="22">
        <v>0.45986122028818788</v>
      </c>
      <c r="T25" s="22">
        <v>0.45986122028818871</v>
      </c>
      <c r="U25" s="22">
        <v>0.5301918642621708</v>
      </c>
      <c r="V25" s="22">
        <v>0.5301918642621708</v>
      </c>
      <c r="W25" s="22">
        <v>1.4598612202881862</v>
      </c>
      <c r="X25" s="22">
        <v>1.4598612202881862</v>
      </c>
      <c r="Y25">
        <f t="shared" si="0"/>
        <v>-78.577919999999992</v>
      </c>
      <c r="Z25">
        <f t="shared" si="1"/>
        <v>-60.380927999999997</v>
      </c>
      <c r="AA25">
        <f t="shared" si="2"/>
        <v>-52.109568000000003</v>
      </c>
      <c r="AB25">
        <f t="shared" si="3"/>
        <v>-44.665344000000005</v>
      </c>
      <c r="AC25">
        <f t="shared" si="4"/>
        <v>-74.183802701399983</v>
      </c>
      <c r="AD25">
        <f t="shared" si="5"/>
        <v>-55.986810701399989</v>
      </c>
      <c r="AE25">
        <f t="shared" si="6"/>
        <v>-47.715450701399995</v>
      </c>
      <c r="AF25">
        <f t="shared" si="7"/>
        <v>-40.271226701399996</v>
      </c>
    </row>
    <row r="26" spans="1:32" x14ac:dyDescent="0.2">
      <c r="A26" t="s">
        <v>26</v>
      </c>
      <c r="B26">
        <v>20</v>
      </c>
      <c r="C26">
        <v>9.6</v>
      </c>
      <c r="D26">
        <v>20</v>
      </c>
      <c r="E26">
        <v>1</v>
      </c>
      <c r="F26" s="2">
        <v>-76.364255371799999</v>
      </c>
      <c r="G26" s="2">
        <v>41.600634950365496</v>
      </c>
      <c r="H26" s="2">
        <v>3.6253496281999946</v>
      </c>
      <c r="I26" s="3">
        <v>4.5322759478559675E-2</v>
      </c>
      <c r="J26">
        <v>-82.7136</v>
      </c>
      <c r="K26">
        <v>-14.056961852675434</v>
      </c>
      <c r="L26">
        <v>-14.192289892206277</v>
      </c>
      <c r="M26">
        <v>-4.6379664866462216</v>
      </c>
      <c r="N26">
        <v>-1.9698368522375778</v>
      </c>
      <c r="O26">
        <v>-0.39423523839998115</v>
      </c>
      <c r="P26">
        <v>661.39006543750088</v>
      </c>
      <c r="Q26" s="22">
        <v>0.18126748140999974</v>
      </c>
      <c r="R26" s="22">
        <v>0.18126748140999974</v>
      </c>
      <c r="S26" s="22">
        <v>0.51775630599372313</v>
      </c>
      <c r="T26" s="22">
        <v>0.58014445083596278</v>
      </c>
      <c r="U26" s="22">
        <v>0.53136941027418882</v>
      </c>
      <c r="V26" s="22">
        <v>0.53136941027418882</v>
      </c>
      <c r="W26" s="22">
        <v>1.5177563059937231</v>
      </c>
      <c r="X26" s="22">
        <v>1.5801444508359643</v>
      </c>
      <c r="Y26">
        <f t="shared" si="0"/>
        <v>-78.577919999999992</v>
      </c>
      <c r="Z26">
        <f t="shared" si="1"/>
        <v>-60.380927999999997</v>
      </c>
      <c r="AA26">
        <f t="shared" si="2"/>
        <v>-52.109568000000003</v>
      </c>
      <c r="AB26">
        <f t="shared" si="3"/>
        <v>-44.665344000000005</v>
      </c>
      <c r="AC26">
        <f t="shared" si="4"/>
        <v>-72.228575371799991</v>
      </c>
      <c r="AD26">
        <f t="shared" si="5"/>
        <v>-54.031583371799989</v>
      </c>
      <c r="AE26">
        <f t="shared" si="6"/>
        <v>-45.760223371799995</v>
      </c>
      <c r="AF26">
        <f t="shared" si="7"/>
        <v>-38.315999371799997</v>
      </c>
    </row>
    <row r="27" spans="1:32" x14ac:dyDescent="0.2">
      <c r="A27" t="s">
        <v>26</v>
      </c>
      <c r="B27">
        <v>30</v>
      </c>
      <c r="C27">
        <v>9.6</v>
      </c>
      <c r="D27">
        <v>30</v>
      </c>
      <c r="E27">
        <v>1</v>
      </c>
      <c r="F27" s="2">
        <v>-74.34599827240001</v>
      </c>
      <c r="G27" s="2">
        <v>46.898645264239413</v>
      </c>
      <c r="H27" s="2">
        <v>5.6436067275999937</v>
      </c>
      <c r="I27" s="3">
        <v>7.0554251738085133E-2</v>
      </c>
      <c r="J27">
        <v>-82.7136</v>
      </c>
      <c r="K27">
        <v>-14.056961852675434</v>
      </c>
      <c r="L27">
        <v>-14.192289892206277</v>
      </c>
      <c r="M27">
        <v>-6.845027777275309</v>
      </c>
      <c r="N27">
        <v>-2.8454111568824252</v>
      </c>
      <c r="O27">
        <v>-0.59135285759997169</v>
      </c>
      <c r="P27">
        <v>871.6251799583323</v>
      </c>
      <c r="Q27" s="22">
        <v>0.18812022425333313</v>
      </c>
      <c r="R27" s="22">
        <v>0.18812022425333313</v>
      </c>
      <c r="S27" s="22">
        <v>0.54889330983381057</v>
      </c>
      <c r="T27" s="22">
        <v>0.6153685864208287</v>
      </c>
      <c r="U27" s="22">
        <v>0.53084661731192306</v>
      </c>
      <c r="V27" s="22">
        <v>0.53084661731192306</v>
      </c>
      <c r="W27" s="22">
        <v>1.5488933098338098</v>
      </c>
      <c r="X27" s="22">
        <v>1.6153685864208291</v>
      </c>
      <c r="Y27">
        <f t="shared" si="0"/>
        <v>-78.577919999999992</v>
      </c>
      <c r="Z27">
        <f t="shared" si="1"/>
        <v>-60.380927999999997</v>
      </c>
      <c r="AA27">
        <f t="shared" si="2"/>
        <v>-52.109568000000003</v>
      </c>
      <c r="AB27">
        <f t="shared" si="3"/>
        <v>-44.665344000000005</v>
      </c>
      <c r="AC27">
        <f t="shared" si="4"/>
        <v>-70.210318272400002</v>
      </c>
      <c r="AD27">
        <f t="shared" si="5"/>
        <v>-52.013326272400008</v>
      </c>
      <c r="AE27">
        <f t="shared" si="6"/>
        <v>-43.741966272400013</v>
      </c>
      <c r="AF27">
        <f t="shared" si="7"/>
        <v>-36.297742272400015</v>
      </c>
    </row>
    <row r="28" spans="1:32" x14ac:dyDescent="0.2">
      <c r="A28" t="s">
        <v>26</v>
      </c>
      <c r="B28">
        <v>40</v>
      </c>
      <c r="C28">
        <v>9.6</v>
      </c>
      <c r="D28">
        <v>40</v>
      </c>
      <c r="E28">
        <v>1</v>
      </c>
      <c r="F28" s="2">
        <v>-72.251500710999991</v>
      </c>
      <c r="G28" s="2">
        <v>52.21582780380735</v>
      </c>
      <c r="H28" s="2">
        <v>7.7381042890000042</v>
      </c>
      <c r="I28" s="3">
        <v>9.6738873619891044E-2</v>
      </c>
      <c r="J28">
        <v>-82.7136</v>
      </c>
      <c r="K28">
        <v>-14.056961852675434</v>
      </c>
      <c r="L28">
        <v>-14.192289892206277</v>
      </c>
      <c r="M28">
        <v>-9.0222820983376462</v>
      </c>
      <c r="N28">
        <v>-3.6937241947880151</v>
      </c>
      <c r="O28">
        <v>-0.78847047679996229</v>
      </c>
      <c r="P28">
        <v>1089.8020092708343</v>
      </c>
      <c r="Q28" s="22">
        <v>0.1934526072250001</v>
      </c>
      <c r="R28" s="22">
        <v>0.1934526072250001</v>
      </c>
      <c r="S28" s="22">
        <v>0.57300289532377213</v>
      </c>
      <c r="T28" s="22">
        <v>0.6499231465654246</v>
      </c>
      <c r="U28" s="22">
        <v>0.53106452647314073</v>
      </c>
      <c r="V28" s="22">
        <v>0.53106452647314073</v>
      </c>
      <c r="W28" s="22">
        <v>1.5730028953237725</v>
      </c>
      <c r="X28" s="22">
        <v>1.6499231465654258</v>
      </c>
      <c r="Y28">
        <f t="shared" si="0"/>
        <v>-78.577919999999992</v>
      </c>
      <c r="Z28">
        <f t="shared" si="1"/>
        <v>-60.380927999999997</v>
      </c>
      <c r="AA28">
        <f t="shared" si="2"/>
        <v>-52.109568000000003</v>
      </c>
      <c r="AB28">
        <f t="shared" si="3"/>
        <v>-44.665344000000005</v>
      </c>
      <c r="AC28">
        <f t="shared" si="4"/>
        <v>-68.115820710999984</v>
      </c>
      <c r="AD28">
        <f t="shared" si="5"/>
        <v>-49.918828710999989</v>
      </c>
      <c r="AE28">
        <f t="shared" si="6"/>
        <v>-41.647468710999995</v>
      </c>
      <c r="AF28">
        <f t="shared" si="7"/>
        <v>-34.203244710999996</v>
      </c>
    </row>
    <row r="29" spans="1:32" x14ac:dyDescent="0.2">
      <c r="A29" t="s">
        <v>26</v>
      </c>
      <c r="B29">
        <v>50</v>
      </c>
      <c r="C29">
        <v>9.6</v>
      </c>
      <c r="D29">
        <v>50</v>
      </c>
      <c r="E29">
        <v>1</v>
      </c>
      <c r="F29" s="2">
        <v>-70.118518612900004</v>
      </c>
      <c r="G29" s="2">
        <v>57.529884351601559</v>
      </c>
      <c r="H29" s="2">
        <v>9.8710863870999965</v>
      </c>
      <c r="I29" s="3">
        <v>0.1234046147258759</v>
      </c>
      <c r="J29">
        <v>-82.7136</v>
      </c>
      <c r="K29">
        <v>-14.056961852675434</v>
      </c>
      <c r="L29">
        <v>-14.192289892206277</v>
      </c>
      <c r="M29">
        <v>-11.177637332753559</v>
      </c>
      <c r="N29">
        <v>-4.5223257908663355</v>
      </c>
      <c r="O29">
        <v>-0.98558809599995278</v>
      </c>
      <c r="P29">
        <v>1311.9876444895845</v>
      </c>
      <c r="Q29" s="22">
        <v>0.19742172774199993</v>
      </c>
      <c r="R29" s="22">
        <v>0.19742172774199993</v>
      </c>
      <c r="S29" s="22">
        <v>0.59159486295502162</v>
      </c>
      <c r="T29" s="22">
        <v>0.67052253313499677</v>
      </c>
      <c r="U29" s="22">
        <v>0.53113275213439681</v>
      </c>
      <c r="V29" s="22">
        <v>0.53113275213439681</v>
      </c>
      <c r="W29" s="22">
        <v>1.5915948629550214</v>
      </c>
      <c r="X29" s="22">
        <v>1.6705225331349962</v>
      </c>
      <c r="Y29">
        <f t="shared" si="0"/>
        <v>-78.577919999999992</v>
      </c>
      <c r="Z29">
        <f t="shared" si="1"/>
        <v>-60.380927999999997</v>
      </c>
      <c r="AA29">
        <f t="shared" si="2"/>
        <v>-52.109568000000003</v>
      </c>
      <c r="AB29">
        <f t="shared" si="3"/>
        <v>-44.665344000000005</v>
      </c>
      <c r="AC29">
        <f t="shared" si="4"/>
        <v>-65.982838612899982</v>
      </c>
      <c r="AD29">
        <f t="shared" si="5"/>
        <v>-47.785846612899988</v>
      </c>
      <c r="AE29">
        <f t="shared" si="6"/>
        <v>-39.514486612899994</v>
      </c>
      <c r="AF29">
        <f t="shared" si="7"/>
        <v>-32.070262612899995</v>
      </c>
    </row>
    <row r="30" spans="1:32" x14ac:dyDescent="0.2">
      <c r="A30" t="s">
        <v>26</v>
      </c>
      <c r="B30">
        <v>60</v>
      </c>
      <c r="C30">
        <v>9.6</v>
      </c>
      <c r="D30">
        <v>60</v>
      </c>
      <c r="E30">
        <v>1</v>
      </c>
      <c r="F30" s="2">
        <v>-67.983083817999997</v>
      </c>
      <c r="G30" s="2">
        <v>62.813724424023448</v>
      </c>
      <c r="H30" s="2">
        <v>12.006521181999997</v>
      </c>
      <c r="I30" s="3">
        <v>0.1501010185260947</v>
      </c>
      <c r="J30">
        <v>-82.7136</v>
      </c>
      <c r="K30">
        <v>-14.056961852675434</v>
      </c>
      <c r="L30">
        <v>-14.192289892206277</v>
      </c>
      <c r="M30">
        <v>-13.315700265482697</v>
      </c>
      <c r="N30">
        <v>-5.3355505164590964</v>
      </c>
      <c r="O30">
        <v>-1.1827057151999434</v>
      </c>
      <c r="P30">
        <v>1534.4287689583334</v>
      </c>
      <c r="Q30" s="22">
        <v>0.20010868636666662</v>
      </c>
      <c r="R30" s="22">
        <v>0.20010868636666662</v>
      </c>
      <c r="S30" s="22">
        <v>0.60535179573123754</v>
      </c>
      <c r="T30" s="22">
        <v>0.6782591841482386</v>
      </c>
      <c r="U30" s="22">
        <v>0.53067462798569542</v>
      </c>
      <c r="V30" s="22">
        <v>0.53067462798569542</v>
      </c>
      <c r="W30" s="22">
        <v>1.6053517957312371</v>
      </c>
      <c r="X30" s="22">
        <v>1.6782591841482353</v>
      </c>
      <c r="Y30">
        <f t="shared" si="0"/>
        <v>-78.577919999999992</v>
      </c>
      <c r="Z30">
        <f t="shared" si="1"/>
        <v>-60.380927999999997</v>
      </c>
      <c r="AA30">
        <f t="shared" si="2"/>
        <v>-52.109568000000003</v>
      </c>
      <c r="AB30">
        <f t="shared" si="3"/>
        <v>-44.665344000000005</v>
      </c>
      <c r="AC30">
        <f t="shared" si="4"/>
        <v>-63.847403817999989</v>
      </c>
      <c r="AD30">
        <f t="shared" si="5"/>
        <v>-45.650411817999995</v>
      </c>
      <c r="AE30">
        <f t="shared" si="6"/>
        <v>-37.379051818000001</v>
      </c>
      <c r="AF30">
        <f t="shared" si="7"/>
        <v>-29.934827818000002</v>
      </c>
    </row>
    <row r="31" spans="1:32" x14ac:dyDescent="0.2">
      <c r="A31" t="s">
        <v>26</v>
      </c>
      <c r="B31">
        <v>70</v>
      </c>
      <c r="C31">
        <v>9.6</v>
      </c>
      <c r="D31">
        <v>70</v>
      </c>
      <c r="E31">
        <v>1</v>
      </c>
      <c r="F31" s="2">
        <v>-65.821012142300006</v>
      </c>
      <c r="G31" s="2">
        <v>68.097358773761755</v>
      </c>
      <c r="H31" s="2">
        <v>14.168592857699998</v>
      </c>
      <c r="I31" s="3">
        <v>0.1771304266060571</v>
      </c>
      <c r="J31">
        <v>-82.7136</v>
      </c>
      <c r="K31">
        <v>-14.056961852675434</v>
      </c>
      <c r="L31">
        <v>-14.192289892206277</v>
      </c>
      <c r="M31">
        <v>-15.439489224623346</v>
      </c>
      <c r="N31">
        <v>-6.1362066121567453</v>
      </c>
      <c r="O31">
        <v>-1.379823334399934</v>
      </c>
      <c r="P31">
        <v>1759.6445685104184</v>
      </c>
      <c r="Q31" s="22">
        <v>0.20240846939571427</v>
      </c>
      <c r="R31" s="22">
        <v>0.20240846939571427</v>
      </c>
      <c r="S31" s="22">
        <v>0.61721944740366608</v>
      </c>
      <c r="T31" s="22">
        <v>0.69262478491356805</v>
      </c>
      <c r="U31" s="22">
        <v>0.53034445755542903</v>
      </c>
      <c r="V31" s="22">
        <v>0.53034445755542903</v>
      </c>
      <c r="W31" s="22">
        <v>1.6172194474036665</v>
      </c>
      <c r="X31" s="22">
        <v>1.6926247849135772</v>
      </c>
      <c r="Y31">
        <f t="shared" si="0"/>
        <v>-78.577919999999992</v>
      </c>
      <c r="Z31">
        <f t="shared" si="1"/>
        <v>-60.380927999999997</v>
      </c>
      <c r="AA31">
        <f t="shared" si="2"/>
        <v>-52.109568000000003</v>
      </c>
      <c r="AB31">
        <f t="shared" si="3"/>
        <v>-44.665344000000005</v>
      </c>
      <c r="AC31">
        <f t="shared" si="4"/>
        <v>-61.685332142299977</v>
      </c>
      <c r="AD31">
        <f t="shared" si="5"/>
        <v>-43.488340142299982</v>
      </c>
      <c r="AE31">
        <f t="shared" si="6"/>
        <v>-35.216980142299988</v>
      </c>
      <c r="AF31">
        <f t="shared" si="7"/>
        <v>-27.77275614229999</v>
      </c>
    </row>
    <row r="32" spans="1:32" x14ac:dyDescent="0.2">
      <c r="A32" t="s">
        <v>26</v>
      </c>
      <c r="B32">
        <v>80</v>
      </c>
      <c r="C32">
        <v>9.6</v>
      </c>
      <c r="D32">
        <v>80</v>
      </c>
      <c r="E32">
        <v>1</v>
      </c>
      <c r="F32" s="2">
        <v>-63.590108606200005</v>
      </c>
      <c r="G32" s="2">
        <v>73.427076818711555</v>
      </c>
      <c r="H32" s="2">
        <v>16.399496393799996</v>
      </c>
      <c r="I32" s="3">
        <v>0.20502034475354639</v>
      </c>
      <c r="J32">
        <v>-82.7136</v>
      </c>
      <c r="K32">
        <v>-14.056961852675434</v>
      </c>
      <c r="L32">
        <v>-14.192289892206277</v>
      </c>
      <c r="M32">
        <v>-17.551134639794814</v>
      </c>
      <c r="N32">
        <v>-6.9262580866351087</v>
      </c>
      <c r="O32">
        <v>-1.5769409535999246</v>
      </c>
      <c r="P32">
        <v>1992.0303535208329</v>
      </c>
      <c r="Q32" s="22">
        <v>0.20499370492249996</v>
      </c>
      <c r="R32" s="22">
        <v>0.20499370492249996</v>
      </c>
      <c r="S32" s="22">
        <v>0.62943449620321323</v>
      </c>
      <c r="T32" s="22">
        <v>0.71992161187087023</v>
      </c>
      <c r="U32" s="22">
        <v>0.53067287592287293</v>
      </c>
      <c r="V32" s="22">
        <v>0.53067287592287293</v>
      </c>
      <c r="W32" s="22">
        <v>1.629434496203213</v>
      </c>
      <c r="X32" s="22">
        <v>1.7199216118708633</v>
      </c>
      <c r="Y32">
        <f t="shared" si="0"/>
        <v>-78.577919999999992</v>
      </c>
      <c r="Z32">
        <f t="shared" si="1"/>
        <v>-60.380927999999997</v>
      </c>
      <c r="AA32">
        <f t="shared" si="2"/>
        <v>-52.109568000000003</v>
      </c>
      <c r="AB32">
        <f t="shared" si="3"/>
        <v>-44.665344000000005</v>
      </c>
      <c r="AC32">
        <f t="shared" si="4"/>
        <v>-59.454428606199997</v>
      </c>
      <c r="AD32">
        <f t="shared" si="5"/>
        <v>-41.257436606200002</v>
      </c>
      <c r="AE32">
        <f t="shared" si="6"/>
        <v>-32.986076606200008</v>
      </c>
      <c r="AF32">
        <f t="shared" si="7"/>
        <v>-25.54185260620001</v>
      </c>
    </row>
    <row r="33" spans="1:32" x14ac:dyDescent="0.2">
      <c r="A33" t="s">
        <v>26</v>
      </c>
      <c r="B33">
        <v>90</v>
      </c>
      <c r="C33">
        <v>9.6</v>
      </c>
      <c r="D33">
        <v>90</v>
      </c>
      <c r="E33">
        <v>1</v>
      </c>
      <c r="F33" s="2">
        <v>-61.372970185599996</v>
      </c>
      <c r="G33" s="2">
        <v>78.723313716149647</v>
      </c>
      <c r="H33" s="2">
        <v>18.616634814400001</v>
      </c>
      <c r="I33" s="3">
        <v>0.23273817659682158</v>
      </c>
      <c r="J33">
        <v>-82.7136</v>
      </c>
      <c r="K33">
        <v>-14.056961852675434</v>
      </c>
      <c r="L33">
        <v>-14.192289892206277</v>
      </c>
      <c r="M33">
        <v>-19.652220095495011</v>
      </c>
      <c r="N33">
        <v>-7.7071534885729971</v>
      </c>
      <c r="O33">
        <v>-1.7740585727999152</v>
      </c>
      <c r="P33">
        <v>2222.9822723333345</v>
      </c>
      <c r="Q33" s="22">
        <v>0.2068514979377778</v>
      </c>
      <c r="R33" s="22">
        <v>0.2068514979377778</v>
      </c>
      <c r="S33" s="22">
        <v>0.63901275737645313</v>
      </c>
      <c r="T33" s="22">
        <v>0.72006090005824797</v>
      </c>
      <c r="U33" s="22">
        <v>0.53055629968075479</v>
      </c>
      <c r="V33" s="22">
        <v>0.53055629968075479</v>
      </c>
      <c r="W33" s="22">
        <v>1.639012757376453</v>
      </c>
      <c r="X33" s="22">
        <v>1.7200609000582492</v>
      </c>
      <c r="Y33">
        <f t="shared" si="0"/>
        <v>-78.577919999999992</v>
      </c>
      <c r="Z33">
        <f t="shared" si="1"/>
        <v>-60.380927999999997</v>
      </c>
      <c r="AA33">
        <f t="shared" si="2"/>
        <v>-52.109568000000003</v>
      </c>
      <c r="AB33">
        <f t="shared" si="3"/>
        <v>-44.665344000000005</v>
      </c>
      <c r="AC33">
        <f t="shared" si="4"/>
        <v>-57.237290185599981</v>
      </c>
      <c r="AD33">
        <f t="shared" si="5"/>
        <v>-39.040298185599987</v>
      </c>
      <c r="AE33">
        <f t="shared" si="6"/>
        <v>-30.768938185599993</v>
      </c>
      <c r="AF33">
        <f t="shared" si="7"/>
        <v>-23.324714185599994</v>
      </c>
    </row>
    <row r="34" spans="1:32" x14ac:dyDescent="0.2">
      <c r="A34" t="s">
        <v>26</v>
      </c>
      <c r="B34">
        <v>100</v>
      </c>
      <c r="C34">
        <v>9.6</v>
      </c>
      <c r="D34">
        <v>100</v>
      </c>
      <c r="E34">
        <v>1</v>
      </c>
      <c r="F34" s="4">
        <v>-59.224370229099996</v>
      </c>
      <c r="G34" s="4">
        <v>83.933630112505284</v>
      </c>
      <c r="H34" s="4">
        <v>20.765234770900005</v>
      </c>
      <c r="I34" s="5">
        <v>0.25959916630292151</v>
      </c>
      <c r="J34">
        <v>-82.7136</v>
      </c>
      <c r="K34">
        <v>-14.056961852675434</v>
      </c>
      <c r="L34">
        <v>-14.192289892206277</v>
      </c>
      <c r="M34">
        <v>-21.743968504166027</v>
      </c>
      <c r="N34">
        <v>-8.480003900557632</v>
      </c>
      <c r="O34">
        <v>-1.9711761919999056</v>
      </c>
      <c r="P34">
        <v>2446.7947678020846</v>
      </c>
      <c r="Q34" s="22">
        <v>0.20765234770900004</v>
      </c>
      <c r="R34" s="22">
        <v>0.20765234770900004</v>
      </c>
      <c r="S34" s="22">
        <v>0.64498024317282499</v>
      </c>
      <c r="T34" s="22">
        <v>0.70176320985535279</v>
      </c>
      <c r="U34" s="22">
        <v>0.52960383367623565</v>
      </c>
      <c r="V34" s="22">
        <v>0.52960383367623565</v>
      </c>
      <c r="W34" s="22">
        <v>1.6449802431728247</v>
      </c>
      <c r="X34" s="22">
        <v>1.7017632098553506</v>
      </c>
      <c r="Y34">
        <f t="shared" si="0"/>
        <v>-78.577919999999992</v>
      </c>
      <c r="Z34">
        <f t="shared" si="1"/>
        <v>-60.380927999999997</v>
      </c>
      <c r="AA34">
        <f t="shared" si="2"/>
        <v>-52.109568000000003</v>
      </c>
      <c r="AB34">
        <f t="shared" si="3"/>
        <v>-44.665344000000005</v>
      </c>
      <c r="AC34">
        <f t="shared" si="4"/>
        <v>-55.088690229099981</v>
      </c>
      <c r="AD34">
        <f t="shared" si="5"/>
        <v>-36.891698229099987</v>
      </c>
      <c r="AE34">
        <f t="shared" si="6"/>
        <v>-28.620338229099993</v>
      </c>
      <c r="AF34">
        <f t="shared" si="7"/>
        <v>-21.176114229099994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</vt:lpstr>
      <vt:lpstr>L_CAPEX</vt:lpstr>
      <vt:lpstr>L_CAPEX_L_FixedOM</vt:lpstr>
      <vt:lpstr>L_CAPEX_H_RTE</vt:lpstr>
      <vt:lpstr>H_RTE</vt:lpstr>
      <vt:lpstr>L_HTGR PT30</vt:lpstr>
      <vt:lpstr>H_RTE PT30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So-Bin Cho</dc:creator>
  <cp:lastModifiedBy>So-Bin Cho</cp:lastModifiedBy>
  <dcterms:created xsi:type="dcterms:W3CDTF">2024-07-10T17:45:40Z</dcterms:created>
  <dcterms:modified xsi:type="dcterms:W3CDTF">2024-09-01T18:57:50Z</dcterms:modified>
</cp:coreProperties>
</file>