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HENW\Box\WenChi.Cheng\05_Force_project\D_01_Excel_Version_Control_Tool\"/>
    </mc:Choice>
  </mc:AlternateContent>
  <xr:revisionPtr revIDLastSave="0" documentId="13_ncr:1_{91FDE354-69EF-47C4-8BDF-21BA63EEE660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Inputs" sheetId="1" r:id="rId1"/>
    <sheet name="Simluation_Tool_Example" sheetId="3" r:id="rId2"/>
    <sheet name="Outpu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C4" i="3"/>
  <c r="C5" i="3"/>
  <c r="E5" i="3" s="1"/>
  <c r="C7" i="3"/>
  <c r="E7" i="3" s="1"/>
  <c r="C8" i="3"/>
  <c r="E8" i="3" s="1"/>
  <c r="C9" i="3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9" i="3"/>
  <c r="E19" i="3" s="1"/>
  <c r="D4" i="3"/>
  <c r="D5" i="3"/>
  <c r="D6" i="3"/>
  <c r="C6" i="3" s="1"/>
  <c r="E6" i="3" s="1"/>
  <c r="D7" i="3"/>
  <c r="D8" i="3"/>
  <c r="D9" i="3"/>
  <c r="D10" i="3"/>
  <c r="D11" i="3"/>
  <c r="D12" i="3"/>
  <c r="D13" i="3"/>
  <c r="D14" i="3"/>
  <c r="D15" i="3"/>
  <c r="D16" i="3"/>
  <c r="D17" i="3"/>
  <c r="C17" i="3" s="1"/>
  <c r="E17" i="3" s="1"/>
  <c r="D18" i="3"/>
  <c r="C18" i="3" s="1"/>
  <c r="E18" i="3" s="1"/>
  <c r="D19" i="3"/>
  <c r="D20" i="3"/>
  <c r="C20" i="3" s="1"/>
  <c r="E20" i="3" s="1"/>
  <c r="D21" i="3"/>
  <c r="C21" i="3" s="1"/>
  <c r="E21" i="3" s="1"/>
  <c r="D22" i="3"/>
  <c r="C22" i="3" s="1"/>
  <c r="E22" i="3" s="1"/>
  <c r="D3" i="3"/>
  <c r="D2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B2" i="3"/>
  <c r="E2" i="3" s="1"/>
  <c r="E4" i="3" l="1"/>
  <c r="B23" i="3"/>
  <c r="C3" i="3"/>
  <c r="C23" i="3" l="1"/>
  <c r="E3" i="3"/>
  <c r="C3" i="2"/>
  <c r="B24" i="3"/>
  <c r="C4" i="2" s="1"/>
</calcChain>
</file>

<file path=xl/sharedStrings.xml><?xml version="1.0" encoding="utf-8"?>
<sst xmlns="http://schemas.openxmlformats.org/spreadsheetml/2006/main" count="32" uniqueCount="26">
  <si>
    <t>Prameters</t>
  </si>
  <si>
    <t xml:space="preserve">Units </t>
  </si>
  <si>
    <t>Value</t>
  </si>
  <si>
    <t>Ouputs from the simulations</t>
  </si>
  <si>
    <t>CAPEX</t>
  </si>
  <si>
    <t>$</t>
  </si>
  <si>
    <t>Varaible O&amp;M Costs</t>
  </si>
  <si>
    <t>Fixed O&amp;M Costs</t>
  </si>
  <si>
    <t>$/year</t>
  </si>
  <si>
    <t>Hydrogen Market Price</t>
  </si>
  <si>
    <t>$/Kg-H2</t>
  </si>
  <si>
    <t>Year of the projects</t>
  </si>
  <si>
    <t>year</t>
  </si>
  <si>
    <t>Hydrogen Production Rate</t>
  </si>
  <si>
    <t>kg/sec</t>
  </si>
  <si>
    <t>WACC</t>
  </si>
  <si>
    <t>%</t>
  </si>
  <si>
    <t>Operation Year</t>
  </si>
  <si>
    <t xml:space="preserve">Total Costs </t>
  </si>
  <si>
    <t>Total Revenue</t>
  </si>
  <si>
    <t>Total Net Gross</t>
  </si>
  <si>
    <t>Hydrogen Production</t>
  </si>
  <si>
    <t>LCOH</t>
  </si>
  <si>
    <t>NPV</t>
  </si>
  <si>
    <t>LCOH ($/kg)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</si>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</sst>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2EE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4" fontId="0" fillId="5" borderId="0" xfId="0" applyNumberFormat="1" applyFill="1"/>
    <xf numFmtId="0" fontId="0" fillId="2" borderId="0" xfId="0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/>
    <xf numFmtId="0" fontId="0" fillId="0" borderId="4" xfId="0" applyFont="1" applyBorder="1"/>
    <xf numFmtId="165" fontId="0" fillId="0" borderId="1" xfId="0" applyNumberFormat="1" applyFont="1" applyBorder="1"/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3" xfId="0" applyFont="1" applyBorder="1"/>
    <xf numFmtId="0" fontId="0" fillId="0" borderId="2" xfId="0" applyFont="1" applyBorder="1"/>
    <xf numFmtId="164" fontId="0" fillId="0" borderId="2" xfId="0" applyNumberFormat="1" applyFont="1" applyBorder="1"/>
    <xf numFmtId="165" fontId="0" fillId="3" borderId="1" xfId="0" applyNumberFormat="1" applyFont="1" applyFill="1" applyBorder="1"/>
    <xf numFmtId="165" fontId="0" fillId="3" borderId="2" xfId="1" applyNumberFormat="1" applyFont="1" applyFill="1" applyBorder="1"/>
    <xf numFmtId="164" fontId="0" fillId="3" borderId="2" xfId="0" applyNumberFormat="1" applyFont="1" applyFill="1" applyBorder="1"/>
    <xf numFmtId="0" fontId="0" fillId="3" borderId="2" xfId="0" applyFont="1" applyFill="1" applyBorder="1"/>
    <xf numFmtId="9" fontId="0" fillId="3" borderId="2" xfId="0" applyNumberFormat="1" applyFont="1" applyFill="1" applyBorder="1"/>
  </cellXfs>
  <cellStyles count="2">
    <cellStyle name="Currency" xfId="1" builtinId="4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2EE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2EE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medium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colors>
    <mruColors>
      <color rgb="FF02E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350E51-C374-49CF-BA7F-C0F19F3EDB1F}" name="Inputs_table" displayName="Inputs_table" ref="A1:C8" totalsRowShown="0" headerRowDxfId="0" tableBorderDxfId="3">
  <autoFilter ref="A1:C8" xr:uid="{1F350E51-C374-49CF-BA7F-C0F19F3EDB1F}">
    <filterColumn colId="0" hiddenButton="1"/>
    <filterColumn colId="1" hiddenButton="1"/>
    <filterColumn colId="2" hiddenButton="1"/>
  </autoFilter>
  <tableColumns count="3">
    <tableColumn id="1" xr3:uid="{A99731F4-5D6A-463E-A362-9B74946691C4}" name="Prameters" dataDxfId="2"/>
    <tableColumn id="2" xr3:uid="{27F7C6B5-67C7-4BEA-ACA0-A4CA58085FCE}" name="Units " dataDxfId="1"/>
    <tableColumn id="3" xr3:uid="{F107EC29-70F8-461B-9F30-30305269C175}" name="Value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C5A0E-055B-4D93-BAA8-12F7D1C00A72}" name="Outputs_table" displayName="Outputs_table" ref="A2:C4" totalsRowShown="0" headerRowDxfId="4" tableBorderDxfId="7">
  <autoFilter ref="A2:C4" xr:uid="{B29C5A0E-055B-4D93-BAA8-12F7D1C00A72}">
    <filterColumn colId="0" hiddenButton="1"/>
    <filterColumn colId="1" hiddenButton="1"/>
    <filterColumn colId="2" hiddenButton="1"/>
  </autoFilter>
  <tableColumns count="3">
    <tableColumn id="1" xr3:uid="{1F5AC56E-DB8E-4FFF-AD0E-23109C2CE171}" name="Prameters" dataDxfId="6"/>
    <tableColumn id="2" xr3:uid="{A7AA723E-0BC8-4CC6-9FBD-28FF2B9C4BC9}" name="Units " dataDxfId="5"/>
    <tableColumn id="3" xr3:uid="{9ECCDDA5-747B-4D72-B178-00429C01E917}" name="Value">
      <calculatedColumnFormula>Simluation_Tool_Example!B23</calculatedColumnFormula>
    </tableColumn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2" sqref="A2"/>
    </sheetView>
  </sheetViews>
  <sheetFormatPr defaultRowHeight="14.6" x14ac:dyDescent="0.4"/>
  <cols>
    <col min="1" max="1" width="22.765625" bestFit="1" customWidth="1"/>
    <col min="2" max="3" width="15.69140625" customWidth="1"/>
  </cols>
  <sheetData>
    <row r="1" spans="1:3" ht="15" thickBot="1" x14ac:dyDescent="0.45">
      <c r="A1" s="14" t="s">
        <v>0</v>
      </c>
      <c r="B1" s="15" t="s">
        <v>1</v>
      </c>
      <c r="C1" s="15" t="s">
        <v>2</v>
      </c>
    </row>
    <row r="2" spans="1:3" x14ac:dyDescent="0.4">
      <c r="A2" s="12" t="s">
        <v>4</v>
      </c>
      <c r="B2" s="9" t="s">
        <v>5</v>
      </c>
      <c r="C2" s="19">
        <v>400000000</v>
      </c>
    </row>
    <row r="3" spans="1:3" x14ac:dyDescent="0.4">
      <c r="A3" s="16" t="s">
        <v>6</v>
      </c>
      <c r="B3" s="10" t="s">
        <v>8</v>
      </c>
      <c r="C3" s="20">
        <v>180000000</v>
      </c>
    </row>
    <row r="4" spans="1:3" x14ac:dyDescent="0.4">
      <c r="A4" s="16" t="s">
        <v>7</v>
      </c>
      <c r="B4" s="10" t="s">
        <v>8</v>
      </c>
      <c r="C4" s="20">
        <v>35000000</v>
      </c>
    </row>
    <row r="5" spans="1:3" x14ac:dyDescent="0.4">
      <c r="A5" s="16" t="s">
        <v>9</v>
      </c>
      <c r="B5" s="10" t="s">
        <v>10</v>
      </c>
      <c r="C5" s="21">
        <v>3</v>
      </c>
    </row>
    <row r="6" spans="1:3" x14ac:dyDescent="0.4">
      <c r="A6" s="16" t="s">
        <v>11</v>
      </c>
      <c r="B6" s="10" t="s">
        <v>12</v>
      </c>
      <c r="C6" s="22">
        <v>20</v>
      </c>
    </row>
    <row r="7" spans="1:3" x14ac:dyDescent="0.4">
      <c r="A7" s="16" t="s">
        <v>13</v>
      </c>
      <c r="B7" s="10" t="s">
        <v>14</v>
      </c>
      <c r="C7" s="22">
        <v>5</v>
      </c>
    </row>
    <row r="8" spans="1:3" x14ac:dyDescent="0.4">
      <c r="A8" s="16" t="s">
        <v>15</v>
      </c>
      <c r="B8" s="10" t="s">
        <v>16</v>
      </c>
      <c r="C8" s="23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927D-5FC8-4955-97C4-C5995649977F}">
  <dimension ref="A1:E24"/>
  <sheetViews>
    <sheetView workbookViewId="0">
      <selection activeCell="G21" sqref="G21"/>
    </sheetView>
  </sheetViews>
  <sheetFormatPr defaultRowHeight="14.6" x14ac:dyDescent="0.4"/>
  <cols>
    <col min="1" max="5" width="20.69140625" customWidth="1"/>
  </cols>
  <sheetData>
    <row r="1" spans="1:5" x14ac:dyDescent="0.4">
      <c r="A1" s="1" t="s">
        <v>17</v>
      </c>
      <c r="B1" s="1" t="s">
        <v>18</v>
      </c>
      <c r="C1" s="1" t="s">
        <v>19</v>
      </c>
      <c r="D1" s="1" t="s">
        <v>21</v>
      </c>
      <c r="E1" s="1" t="s">
        <v>20</v>
      </c>
    </row>
    <row r="2" spans="1:5" x14ac:dyDescent="0.4">
      <c r="A2" s="2">
        <v>0</v>
      </c>
      <c r="B2" s="2">
        <f>Inputs!C2</f>
        <v>400000000</v>
      </c>
      <c r="C2" s="2">
        <v>0</v>
      </c>
      <c r="D2" s="2">
        <v>0</v>
      </c>
      <c r="E2" s="3">
        <f>C2-B2</f>
        <v>-400000000</v>
      </c>
    </row>
    <row r="3" spans="1:5" x14ac:dyDescent="0.4">
      <c r="A3" s="2">
        <v>1</v>
      </c>
      <c r="B3" s="2">
        <f>Inputs!$C$3+Inputs!$C$4</f>
        <v>215000000</v>
      </c>
      <c r="C3" s="3">
        <f>Inputs!$C$5*D3</f>
        <v>473040000</v>
      </c>
      <c r="D3" s="4">
        <f>Inputs!$C$7*3600*24*365</f>
        <v>157680000</v>
      </c>
      <c r="E3" s="3">
        <f t="shared" ref="E3:E22" si="0">C3-B3</f>
        <v>258040000</v>
      </c>
    </row>
    <row r="4" spans="1:5" x14ac:dyDescent="0.4">
      <c r="A4" s="2">
        <v>2</v>
      </c>
      <c r="B4" s="2">
        <f>Inputs!$C$3+Inputs!$C$4</f>
        <v>215000000</v>
      </c>
      <c r="C4" s="3">
        <f>Inputs!$C$5*D4</f>
        <v>473040000</v>
      </c>
      <c r="D4" s="4">
        <f>Inputs!$C$7*3600*24*365</f>
        <v>157680000</v>
      </c>
      <c r="E4" s="3">
        <f t="shared" si="0"/>
        <v>258040000</v>
      </c>
    </row>
    <row r="5" spans="1:5" x14ac:dyDescent="0.4">
      <c r="A5" s="2">
        <v>3</v>
      </c>
      <c r="B5" s="2">
        <f>Inputs!$C$3+Inputs!$C$4</f>
        <v>215000000</v>
      </c>
      <c r="C5" s="3">
        <f>Inputs!$C$5*D5</f>
        <v>473040000</v>
      </c>
      <c r="D5" s="4">
        <f>Inputs!$C$7*3600*24*365</f>
        <v>157680000</v>
      </c>
      <c r="E5" s="3">
        <f t="shared" si="0"/>
        <v>258040000</v>
      </c>
    </row>
    <row r="6" spans="1:5" x14ac:dyDescent="0.4">
      <c r="A6" s="2">
        <v>4</v>
      </c>
      <c r="B6" s="2">
        <f>Inputs!$C$3+Inputs!$C$4</f>
        <v>215000000</v>
      </c>
      <c r="C6" s="3">
        <f>Inputs!$C$5*D6</f>
        <v>473040000</v>
      </c>
      <c r="D6" s="4">
        <f>Inputs!$C$7*3600*24*365</f>
        <v>157680000</v>
      </c>
      <c r="E6" s="3">
        <f t="shared" si="0"/>
        <v>258040000</v>
      </c>
    </row>
    <row r="7" spans="1:5" x14ac:dyDescent="0.4">
      <c r="A7" s="2">
        <v>5</v>
      </c>
      <c r="B7" s="2">
        <f>Inputs!$C$3+Inputs!$C$4</f>
        <v>215000000</v>
      </c>
      <c r="C7" s="3">
        <f>Inputs!$C$5*D7</f>
        <v>473040000</v>
      </c>
      <c r="D7" s="4">
        <f>Inputs!$C$7*3600*24*365</f>
        <v>157680000</v>
      </c>
      <c r="E7" s="3">
        <f t="shared" si="0"/>
        <v>258040000</v>
      </c>
    </row>
    <row r="8" spans="1:5" x14ac:dyDescent="0.4">
      <c r="A8" s="2">
        <v>6</v>
      </c>
      <c r="B8" s="2">
        <f>Inputs!$C$3+Inputs!$C$4</f>
        <v>215000000</v>
      </c>
      <c r="C8" s="3">
        <f>Inputs!$C$5*D8</f>
        <v>473040000</v>
      </c>
      <c r="D8" s="4">
        <f>Inputs!$C$7*3600*24*365</f>
        <v>157680000</v>
      </c>
      <c r="E8" s="3">
        <f t="shared" si="0"/>
        <v>258040000</v>
      </c>
    </row>
    <row r="9" spans="1:5" x14ac:dyDescent="0.4">
      <c r="A9" s="2">
        <v>7</v>
      </c>
      <c r="B9" s="2">
        <f>Inputs!$C$3+Inputs!$C$4</f>
        <v>215000000</v>
      </c>
      <c r="C9" s="3">
        <f>Inputs!$C$5*D9</f>
        <v>473040000</v>
      </c>
      <c r="D9" s="4">
        <f>Inputs!$C$7*3600*24*365</f>
        <v>157680000</v>
      </c>
      <c r="E9" s="3">
        <f t="shared" si="0"/>
        <v>258040000</v>
      </c>
    </row>
    <row r="10" spans="1:5" x14ac:dyDescent="0.4">
      <c r="A10" s="2">
        <v>8</v>
      </c>
      <c r="B10" s="2">
        <f>Inputs!$C$3+Inputs!$C$4</f>
        <v>215000000</v>
      </c>
      <c r="C10" s="3">
        <f>Inputs!$C$5*D10</f>
        <v>473040000</v>
      </c>
      <c r="D10" s="4">
        <f>Inputs!$C$7*3600*24*365</f>
        <v>157680000</v>
      </c>
      <c r="E10" s="3">
        <f t="shared" si="0"/>
        <v>258040000</v>
      </c>
    </row>
    <row r="11" spans="1:5" x14ac:dyDescent="0.4">
      <c r="A11" s="2">
        <v>9</v>
      </c>
      <c r="B11" s="2">
        <f>Inputs!$C$3+Inputs!$C$4</f>
        <v>215000000</v>
      </c>
      <c r="C11" s="3">
        <f>Inputs!$C$5*D11</f>
        <v>473040000</v>
      </c>
      <c r="D11" s="4">
        <f>Inputs!$C$7*3600*24*365</f>
        <v>157680000</v>
      </c>
      <c r="E11" s="3">
        <f t="shared" si="0"/>
        <v>258040000</v>
      </c>
    </row>
    <row r="12" spans="1:5" x14ac:dyDescent="0.4">
      <c r="A12" s="2">
        <v>10</v>
      </c>
      <c r="B12" s="2">
        <f>Inputs!$C$3+Inputs!$C$4</f>
        <v>215000000</v>
      </c>
      <c r="C12" s="3">
        <f>Inputs!$C$5*D12</f>
        <v>473040000</v>
      </c>
      <c r="D12" s="4">
        <f>Inputs!$C$7*3600*24*365</f>
        <v>157680000</v>
      </c>
      <c r="E12" s="3">
        <f t="shared" si="0"/>
        <v>258040000</v>
      </c>
    </row>
    <row r="13" spans="1:5" x14ac:dyDescent="0.4">
      <c r="A13" s="2">
        <v>11</v>
      </c>
      <c r="B13" s="2">
        <f>Inputs!$C$3+Inputs!$C$4</f>
        <v>215000000</v>
      </c>
      <c r="C13" s="3">
        <f>Inputs!$C$5*D13</f>
        <v>473040000</v>
      </c>
      <c r="D13" s="4">
        <f>Inputs!$C$7*3600*24*365</f>
        <v>157680000</v>
      </c>
      <c r="E13" s="3">
        <f t="shared" si="0"/>
        <v>258040000</v>
      </c>
    </row>
    <row r="14" spans="1:5" x14ac:dyDescent="0.4">
      <c r="A14" s="2">
        <v>12</v>
      </c>
      <c r="B14" s="2">
        <f>Inputs!$C$3+Inputs!$C$4</f>
        <v>215000000</v>
      </c>
      <c r="C14" s="3">
        <f>Inputs!$C$5*D14</f>
        <v>473040000</v>
      </c>
      <c r="D14" s="4">
        <f>Inputs!$C$7*3600*24*365</f>
        <v>157680000</v>
      </c>
      <c r="E14" s="3">
        <f t="shared" si="0"/>
        <v>258040000</v>
      </c>
    </row>
    <row r="15" spans="1:5" x14ac:dyDescent="0.4">
      <c r="A15" s="2">
        <v>13</v>
      </c>
      <c r="B15" s="2">
        <f>Inputs!$C$3+Inputs!$C$4</f>
        <v>215000000</v>
      </c>
      <c r="C15" s="3">
        <f>Inputs!$C$5*D15</f>
        <v>473040000</v>
      </c>
      <c r="D15" s="4">
        <f>Inputs!$C$7*3600*24*365</f>
        <v>157680000</v>
      </c>
      <c r="E15" s="3">
        <f t="shared" si="0"/>
        <v>258040000</v>
      </c>
    </row>
    <row r="16" spans="1:5" x14ac:dyDescent="0.4">
      <c r="A16" s="2">
        <v>14</v>
      </c>
      <c r="B16" s="2">
        <f>Inputs!$C$3+Inputs!$C$4</f>
        <v>215000000</v>
      </c>
      <c r="C16" s="3">
        <f>Inputs!$C$5*D16</f>
        <v>473040000</v>
      </c>
      <c r="D16" s="4">
        <f>Inputs!$C$7*3600*24*365</f>
        <v>157680000</v>
      </c>
      <c r="E16" s="3">
        <f t="shared" si="0"/>
        <v>258040000</v>
      </c>
    </row>
    <row r="17" spans="1:5" x14ac:dyDescent="0.4">
      <c r="A17" s="2">
        <v>15</v>
      </c>
      <c r="B17" s="2">
        <f>Inputs!$C$3+Inputs!$C$4</f>
        <v>215000000</v>
      </c>
      <c r="C17" s="3">
        <f>Inputs!$C$5*D17</f>
        <v>473040000</v>
      </c>
      <c r="D17" s="4">
        <f>Inputs!$C$7*3600*24*365</f>
        <v>157680000</v>
      </c>
      <c r="E17" s="3">
        <f t="shared" si="0"/>
        <v>258040000</v>
      </c>
    </row>
    <row r="18" spans="1:5" x14ac:dyDescent="0.4">
      <c r="A18" s="2">
        <v>16</v>
      </c>
      <c r="B18" s="2">
        <f>Inputs!$C$3+Inputs!$C$4</f>
        <v>215000000</v>
      </c>
      <c r="C18" s="3">
        <f>Inputs!$C$5*D18</f>
        <v>473040000</v>
      </c>
      <c r="D18" s="4">
        <f>Inputs!$C$7*3600*24*365</f>
        <v>157680000</v>
      </c>
      <c r="E18" s="3">
        <f t="shared" si="0"/>
        <v>258040000</v>
      </c>
    </row>
    <row r="19" spans="1:5" x14ac:dyDescent="0.4">
      <c r="A19" s="2">
        <v>17</v>
      </c>
      <c r="B19" s="2">
        <f>Inputs!$C$3+Inputs!$C$4</f>
        <v>215000000</v>
      </c>
      <c r="C19" s="3">
        <f>Inputs!$C$5*D19</f>
        <v>473040000</v>
      </c>
      <c r="D19" s="4">
        <f>Inputs!$C$7*3600*24*365</f>
        <v>157680000</v>
      </c>
      <c r="E19" s="3">
        <f t="shared" si="0"/>
        <v>258040000</v>
      </c>
    </row>
    <row r="20" spans="1:5" x14ac:dyDescent="0.4">
      <c r="A20" s="2">
        <v>18</v>
      </c>
      <c r="B20" s="2">
        <f>Inputs!$C$3+Inputs!$C$4</f>
        <v>215000000</v>
      </c>
      <c r="C20" s="3">
        <f>Inputs!$C$5*D20</f>
        <v>473040000</v>
      </c>
      <c r="D20" s="4">
        <f>Inputs!$C$7*3600*24*365</f>
        <v>157680000</v>
      </c>
      <c r="E20" s="3">
        <f t="shared" si="0"/>
        <v>258040000</v>
      </c>
    </row>
    <row r="21" spans="1:5" x14ac:dyDescent="0.4">
      <c r="A21" s="2">
        <v>19</v>
      </c>
      <c r="B21" s="2">
        <f>Inputs!$C$3+Inputs!$C$4</f>
        <v>215000000</v>
      </c>
      <c r="C21" s="3">
        <f>Inputs!$C$5*D21</f>
        <v>473040000</v>
      </c>
      <c r="D21" s="4">
        <f>Inputs!$C$7*3600*24*365</f>
        <v>157680000</v>
      </c>
      <c r="E21" s="3">
        <f t="shared" si="0"/>
        <v>258040000</v>
      </c>
    </row>
    <row r="22" spans="1:5" x14ac:dyDescent="0.4">
      <c r="A22" s="2">
        <v>20</v>
      </c>
      <c r="B22" s="2">
        <f>Inputs!$C$3+Inputs!$C$4</f>
        <v>215000000</v>
      </c>
      <c r="C22" s="3">
        <f>Inputs!$C$5*D22</f>
        <v>473040000</v>
      </c>
      <c r="D22" s="4">
        <f>Inputs!$C$7*3600*24*365</f>
        <v>157680000</v>
      </c>
      <c r="E22" s="3">
        <f t="shared" si="0"/>
        <v>258040000</v>
      </c>
    </row>
    <row r="23" spans="1:5" x14ac:dyDescent="0.4">
      <c r="A23" s="5" t="s">
        <v>23</v>
      </c>
      <c r="B23" s="6">
        <f>B2+NPV(Inputs!$C$8,B3:B22)</f>
        <v>2230416199.7480898</v>
      </c>
      <c r="C23" s="6">
        <f>C2+NPV(Inputs!$C$8,C3:C22)</f>
        <v>4027256181.9945879</v>
      </c>
      <c r="D23" s="6">
        <f>D2+NPV(Inputs!$C$8,D3:D22)</f>
        <v>1342418727.3315294</v>
      </c>
      <c r="E23" s="5"/>
    </row>
    <row r="24" spans="1:5" x14ac:dyDescent="0.4">
      <c r="A24" s="5" t="s">
        <v>24</v>
      </c>
      <c r="B24" s="7">
        <f>B23/D23</f>
        <v>1.6614906767441548</v>
      </c>
      <c r="C24" s="5"/>
      <c r="D24" s="5"/>
      <c r="E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95CD-4064-42A8-B0F4-7E41FCA6B5AD}">
  <dimension ref="A1:C4"/>
  <sheetViews>
    <sheetView workbookViewId="0">
      <selection activeCell="G7" sqref="G7"/>
    </sheetView>
  </sheetViews>
  <sheetFormatPr defaultRowHeight="14.6" x14ac:dyDescent="0.4"/>
  <cols>
    <col min="1" max="3" width="15.69140625" customWidth="1"/>
    <col min="4" max="4" width="2.3046875" customWidth="1"/>
  </cols>
  <sheetData>
    <row r="1" spans="1:3" x14ac:dyDescent="0.4">
      <c r="A1" s="8" t="s">
        <v>3</v>
      </c>
      <c r="B1" s="8"/>
      <c r="C1" s="8"/>
    </row>
    <row r="2" spans="1:3" ht="15" thickBot="1" x14ac:dyDescent="0.45">
      <c r="A2" s="14" t="s">
        <v>0</v>
      </c>
      <c r="B2" s="15" t="s">
        <v>1</v>
      </c>
      <c r="C2" s="15" t="s">
        <v>2</v>
      </c>
    </row>
    <row r="3" spans="1:3" x14ac:dyDescent="0.4">
      <c r="A3" s="12" t="s">
        <v>23</v>
      </c>
      <c r="B3" s="11" t="s">
        <v>5</v>
      </c>
      <c r="C3" s="13">
        <f>Simluation_Tool_Example!B23</f>
        <v>2230416199.7480898</v>
      </c>
    </row>
    <row r="4" spans="1:3" x14ac:dyDescent="0.4">
      <c r="A4" s="16" t="s">
        <v>22</v>
      </c>
      <c r="B4" s="17" t="s">
        <v>25</v>
      </c>
      <c r="C4" s="18">
        <f>Simluation_Tool_Example!B24</f>
        <v>1.6614906767441548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Simluation_Tool_Example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Wen-Chi Cheng</cp:lastModifiedBy>
  <dcterms:created xsi:type="dcterms:W3CDTF">2015-06-05T18:19:34Z</dcterms:created>
  <dcterms:modified xsi:type="dcterms:W3CDTF">2024-02-29T23:54:14Z</dcterms:modified>
</cp:coreProperties>
</file>