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aki\Desktop\Gameloft\"/>
    </mc:Choice>
  </mc:AlternateContent>
  <xr:revisionPtr revIDLastSave="0" documentId="8_{664C06C5-7153-4A4B-9738-1BF3B6F4A8FF}" xr6:coauthVersionLast="36" xr6:coauthVersionMax="36" xr10:uidLastSave="{00000000-0000-0000-0000-000000000000}"/>
  <bookViews>
    <workbookView xWindow="0" yWindow="0" windowWidth="28800" windowHeight="12105" xr2:uid="{F604D53C-00EF-445C-830F-E184A070E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I25" i="1"/>
  <c r="G17" i="1"/>
  <c r="E32" i="1"/>
  <c r="E36" i="1" s="1"/>
  <c r="M6" i="1"/>
  <c r="M7" i="1" s="1"/>
  <c r="M5" i="1"/>
  <c r="D27" i="1"/>
  <c r="C23" i="1"/>
  <c r="E23" i="1" s="1"/>
  <c r="C22" i="1"/>
  <c r="D15" i="1"/>
  <c r="C15" i="1"/>
  <c r="B15" i="1"/>
  <c r="D12" i="1"/>
  <c r="C12" i="1"/>
  <c r="B13" i="1"/>
  <c r="D13" i="1" s="1"/>
  <c r="B12" i="1"/>
  <c r="B8" i="1"/>
  <c r="B6" i="1"/>
  <c r="B5" i="1"/>
  <c r="B3" i="1"/>
  <c r="P6" i="1" l="1"/>
  <c r="C24" i="1"/>
  <c r="D17" i="1"/>
  <c r="C13" i="1"/>
  <c r="B17" i="1"/>
  <c r="C17" i="1"/>
  <c r="D16" i="1" l="1"/>
  <c r="C16" i="1"/>
  <c r="B16" i="1"/>
  <c r="E17" i="1"/>
</calcChain>
</file>

<file path=xl/sharedStrings.xml><?xml version="1.0" encoding="utf-8"?>
<sst xmlns="http://schemas.openxmlformats.org/spreadsheetml/2006/main" count="62" uniqueCount="48">
  <si>
    <t>MAU</t>
  </si>
  <si>
    <t xml:space="preserve">New Users </t>
  </si>
  <si>
    <t>Revenue</t>
  </si>
  <si>
    <t>ARPU</t>
  </si>
  <si>
    <t>ARPPU</t>
  </si>
  <si>
    <t>Buyers</t>
  </si>
  <si>
    <t>Reactived Users</t>
  </si>
  <si>
    <t>New Users</t>
  </si>
  <si>
    <t>Reactivated users</t>
  </si>
  <si>
    <t>Retention</t>
  </si>
  <si>
    <t>LTV</t>
  </si>
  <si>
    <t>Assumption</t>
  </si>
  <si>
    <t>Details</t>
  </si>
  <si>
    <t>MAU (Monthly Active Users)</t>
  </si>
  <si>
    <t>10,000,000 (initial active user base)</t>
  </si>
  <si>
    <t>50,000 (expected new users during the event's first month)</t>
  </si>
  <si>
    <t>Reactivated Users</t>
  </si>
  <si>
    <t>200,000 (reactivated users in the first month)</t>
  </si>
  <si>
    <t>Revenue (Initial)</t>
  </si>
  <si>
    <t>$10,000,000 (monthly revenue at the start of the event)</t>
  </si>
  <si>
    <t>800,000 (total buyers during the event's first month)</t>
  </si>
  <si>
    <t>ARPU (Average Revenue Per User)</t>
  </si>
  <si>
    <t>$1.00 (average revenue from all users)</t>
  </si>
  <si>
    <t>ARPPU (Average Revenue Per Paying User)</t>
  </si>
  <si>
    <t>$12.50 (average revenue from paying users)</t>
  </si>
  <si>
    <t>Retention Rate</t>
  </si>
  <si>
    <t>25% for Month 1, 10% for Month 2, 3% for Month 3</t>
  </si>
  <si>
    <t>LTV (Lifetime Value)</t>
  </si>
  <si>
    <t>Based on ARPU, new users and retention rates</t>
  </si>
  <si>
    <t>Event Impact on Metrics</t>
  </si>
  <si>
    <t>5%-10% increase in MAU, 15%-20% increase in New Users, etc.</t>
  </si>
  <si>
    <t>30 days</t>
  </si>
  <si>
    <t>60 days</t>
  </si>
  <si>
    <t>90 days</t>
  </si>
  <si>
    <t>Total</t>
  </si>
  <si>
    <t>Paid</t>
  </si>
  <si>
    <t xml:space="preserve">Organic </t>
  </si>
  <si>
    <t>Cost</t>
  </si>
  <si>
    <t>CPI</t>
  </si>
  <si>
    <t xml:space="preserve">Marketing </t>
  </si>
  <si>
    <t xml:space="preserve">Development </t>
  </si>
  <si>
    <t xml:space="preserve">OPS  </t>
  </si>
  <si>
    <t>Amount</t>
  </si>
  <si>
    <t>People</t>
  </si>
  <si>
    <t xml:space="preserve">Amounbt Per Person </t>
  </si>
  <si>
    <t>Time(in motnhs)</t>
  </si>
  <si>
    <t xml:space="preserve">IP License </t>
  </si>
  <si>
    <t xml:space="preserve">Others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</si>
</sst>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_);_(* \(#,##0\);_(* &quot;-&quot;?_);_(@_)"/>
    <numFmt numFmtId="176" formatCode="_(&quot;$&quot;* #,##0_);_(&quot;$&quot;* \(#,##0\);_(&quot;$&quot;* &quot;-&quot;??_);_(@_)"/>
    <numFmt numFmtId="177" formatCode="_(&quot;$&quot;* #,##0.0_);_(&quot;$&quot;* \(#,##0.0\);_(&quot;$&quot;* &quot;-&quot;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70" fontId="0" fillId="0" borderId="0" xfId="1" applyNumberFormat="1" applyFont="1" applyAlignment="1">
      <alignment horizontal="left"/>
    </xf>
    <xf numFmtId="170" fontId="0" fillId="0" borderId="0" xfId="0" applyNumberFormat="1" applyAlignment="1">
      <alignment horizontal="left"/>
    </xf>
    <xf numFmtId="170" fontId="0" fillId="0" borderId="0" xfId="0" applyNumberFormat="1"/>
    <xf numFmtId="44" fontId="0" fillId="0" borderId="0" xfId="2" applyFont="1"/>
    <xf numFmtId="9" fontId="0" fillId="0" borderId="0" xfId="0" applyNumberFormat="1"/>
    <xf numFmtId="44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76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70" fontId="2" fillId="0" borderId="0" xfId="0" applyNumberFormat="1" applyFont="1"/>
    <xf numFmtId="177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A35F-D6C2-42F9-AAD6-2B5A141911B2}">
  <dimension ref="A2:P36"/>
  <sheetViews>
    <sheetView tabSelected="1" workbookViewId="0">
      <selection activeCell="E23" sqref="E23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4" width="12.5703125" bestFit="1" customWidth="1"/>
    <col min="5" max="5" width="10" bestFit="1" customWidth="1"/>
    <col min="7" max="7" width="11.5703125" bestFit="1" customWidth="1"/>
    <col min="8" max="8" width="30.5703125" customWidth="1"/>
    <col min="9" max="9" width="60.140625" customWidth="1"/>
    <col min="11" max="11" width="13.7109375" bestFit="1" customWidth="1"/>
    <col min="12" max="12" width="10.5703125" bestFit="1" customWidth="1"/>
    <col min="13" max="13" width="20" bestFit="1" customWidth="1"/>
    <col min="14" max="14" width="20" customWidth="1"/>
  </cols>
  <sheetData>
    <row r="2" spans="1:16" x14ac:dyDescent="0.25">
      <c r="A2" t="s">
        <v>0</v>
      </c>
      <c r="B2" s="1">
        <v>10000000</v>
      </c>
    </row>
    <row r="3" spans="1:16" x14ac:dyDescent="0.25">
      <c r="A3" t="s">
        <v>1</v>
      </c>
      <c r="B3" s="2">
        <f>B2*0.5/100</f>
        <v>50000</v>
      </c>
      <c r="H3" s="7" t="s">
        <v>11</v>
      </c>
      <c r="I3" s="7" t="s">
        <v>12</v>
      </c>
    </row>
    <row r="4" spans="1:16" x14ac:dyDescent="0.25">
      <c r="A4" t="s">
        <v>6</v>
      </c>
      <c r="B4" s="2">
        <v>500000</v>
      </c>
      <c r="H4" s="9" t="s">
        <v>13</v>
      </c>
      <c r="I4" s="8" t="s">
        <v>14</v>
      </c>
      <c r="K4" s="12"/>
      <c r="L4" s="12"/>
      <c r="M4" s="12"/>
      <c r="N4" s="12"/>
      <c r="O4" s="12" t="s">
        <v>38</v>
      </c>
      <c r="P4" s="12" t="s">
        <v>37</v>
      </c>
    </row>
    <row r="5" spans="1:16" x14ac:dyDescent="0.25">
      <c r="A5" t="s">
        <v>2</v>
      </c>
      <c r="B5" s="4">
        <f>B2*B7</f>
        <v>10000000</v>
      </c>
      <c r="H5" s="9" t="s">
        <v>7</v>
      </c>
      <c r="I5" s="8" t="s">
        <v>15</v>
      </c>
      <c r="K5" s="13" t="s">
        <v>39</v>
      </c>
      <c r="L5" s="12" t="s">
        <v>7</v>
      </c>
      <c r="M5" s="14" t="e">
        <f>#REF!</f>
        <v>#REF!</v>
      </c>
      <c r="N5" s="14"/>
      <c r="O5" s="12"/>
      <c r="P5" s="12"/>
    </row>
    <row r="6" spans="1:16" x14ac:dyDescent="0.25">
      <c r="A6" t="s">
        <v>5</v>
      </c>
      <c r="B6" s="3">
        <f>B2*0.08</f>
        <v>800000</v>
      </c>
      <c r="H6" s="9" t="s">
        <v>16</v>
      </c>
      <c r="I6" s="8" t="s">
        <v>17</v>
      </c>
      <c r="K6" s="13"/>
      <c r="L6" s="12" t="s">
        <v>35</v>
      </c>
      <c r="M6" s="14" t="e">
        <f>M5*50%</f>
        <v>#REF!</v>
      </c>
      <c r="N6" s="14"/>
      <c r="O6" s="12">
        <v>8</v>
      </c>
      <c r="P6" s="14" t="e">
        <f>M6*O6</f>
        <v>#REF!</v>
      </c>
    </row>
    <row r="7" spans="1:16" x14ac:dyDescent="0.25">
      <c r="A7" t="s">
        <v>3</v>
      </c>
      <c r="B7" s="4">
        <v>1</v>
      </c>
      <c r="H7" s="9" t="s">
        <v>18</v>
      </c>
      <c r="I7" s="8" t="s">
        <v>19</v>
      </c>
      <c r="K7" s="13"/>
      <c r="L7" s="12" t="s">
        <v>36</v>
      </c>
      <c r="M7" s="14" t="e">
        <f>M5-M6</f>
        <v>#REF!</v>
      </c>
      <c r="N7" s="14"/>
      <c r="O7" s="12"/>
      <c r="P7" s="12"/>
    </row>
    <row r="8" spans="1:16" x14ac:dyDescent="0.25">
      <c r="A8" t="s">
        <v>4</v>
      </c>
      <c r="B8" s="4">
        <f>B2/B6</f>
        <v>12.5</v>
      </c>
      <c r="H8" s="9" t="s">
        <v>5</v>
      </c>
      <c r="I8" s="8" t="s">
        <v>20</v>
      </c>
      <c r="K8" s="12" t="s">
        <v>41</v>
      </c>
      <c r="L8" s="12"/>
      <c r="M8" s="12"/>
      <c r="N8" s="12"/>
      <c r="O8" s="12"/>
      <c r="P8" s="12"/>
    </row>
    <row r="9" spans="1:16" ht="30" x14ac:dyDescent="0.25">
      <c r="H9" s="9" t="s">
        <v>21</v>
      </c>
      <c r="I9" s="8" t="s">
        <v>22</v>
      </c>
    </row>
    <row r="10" spans="1:16" ht="30" x14ac:dyDescent="0.25">
      <c r="H10" s="9" t="s">
        <v>23</v>
      </c>
      <c r="I10" s="8" t="s">
        <v>24</v>
      </c>
    </row>
    <row r="11" spans="1:16" x14ac:dyDescent="0.25">
      <c r="B11" t="s">
        <v>31</v>
      </c>
      <c r="C11" t="s">
        <v>32</v>
      </c>
      <c r="D11" t="s">
        <v>33</v>
      </c>
      <c r="E11" t="s">
        <v>34</v>
      </c>
      <c r="H11" s="9" t="s">
        <v>25</v>
      </c>
      <c r="I11" s="8" t="s">
        <v>26</v>
      </c>
    </row>
    <row r="12" spans="1:16" x14ac:dyDescent="0.25">
      <c r="A12" t="s">
        <v>7</v>
      </c>
      <c r="B12" s="3">
        <f>B3</f>
        <v>50000</v>
      </c>
      <c r="C12" s="3">
        <f>B12*C14</f>
        <v>5000</v>
      </c>
      <c r="D12" s="3">
        <f>B12*D14</f>
        <v>1500</v>
      </c>
      <c r="H12" s="9" t="s">
        <v>27</v>
      </c>
      <c r="I12" s="8" t="s">
        <v>28</v>
      </c>
    </row>
    <row r="13" spans="1:16" x14ac:dyDescent="0.25">
      <c r="A13" t="s">
        <v>8</v>
      </c>
      <c r="B13" s="3">
        <f>B4</f>
        <v>500000</v>
      </c>
      <c r="C13" s="3">
        <f>B13*C14</f>
        <v>50000</v>
      </c>
      <c r="D13" s="3">
        <f>B13*D14</f>
        <v>15000</v>
      </c>
      <c r="H13" s="9" t="s">
        <v>29</v>
      </c>
      <c r="I13" s="8" t="s">
        <v>30</v>
      </c>
    </row>
    <row r="14" spans="1:16" x14ac:dyDescent="0.25">
      <c r="A14" t="s">
        <v>9</v>
      </c>
      <c r="B14" s="5">
        <v>0.25</v>
      </c>
      <c r="C14" s="5">
        <v>0.1</v>
      </c>
      <c r="D14" s="5">
        <v>0.03</v>
      </c>
    </row>
    <row r="15" spans="1:16" x14ac:dyDescent="0.25">
      <c r="A15" t="s">
        <v>3</v>
      </c>
      <c r="B15" s="6">
        <f>B7</f>
        <v>1</v>
      </c>
      <c r="C15" s="6">
        <f>B7</f>
        <v>1</v>
      </c>
      <c r="D15" s="6">
        <f>B7</f>
        <v>1</v>
      </c>
    </row>
    <row r="16" spans="1:16" x14ac:dyDescent="0.25">
      <c r="A16" t="s">
        <v>10</v>
      </c>
      <c r="B16" s="6">
        <f>B17/(B13+B12)</f>
        <v>1</v>
      </c>
      <c r="C16" s="6">
        <f>(B17+C17)/(B12+B13)</f>
        <v>1.1000000000000001</v>
      </c>
      <c r="D16" s="6">
        <f>(B17+C17+D17)/(B12+B13)</f>
        <v>1.1299999999999999</v>
      </c>
    </row>
    <row r="17" spans="1:9" x14ac:dyDescent="0.25">
      <c r="A17" t="s">
        <v>2</v>
      </c>
      <c r="B17" s="10">
        <f>B15*(B12+B13)</f>
        <v>550000</v>
      </c>
      <c r="C17" s="10">
        <f t="shared" ref="C17:D17" si="0">C15*(C12+C13)</f>
        <v>55000</v>
      </c>
      <c r="D17" s="10">
        <f t="shared" si="0"/>
        <v>16500</v>
      </c>
      <c r="E17" s="10">
        <f>SUM(B17:D17)</f>
        <v>621500</v>
      </c>
      <c r="G17" s="15">
        <f>E17*0.8</f>
        <v>497200</v>
      </c>
    </row>
    <row r="21" spans="1:9" x14ac:dyDescent="0.25">
      <c r="C21" t="s">
        <v>42</v>
      </c>
      <c r="D21" t="s">
        <v>38</v>
      </c>
      <c r="E21" t="s">
        <v>37</v>
      </c>
    </row>
    <row r="22" spans="1:9" x14ac:dyDescent="0.25">
      <c r="A22" s="11" t="s">
        <v>39</v>
      </c>
      <c r="B22" t="s">
        <v>7</v>
      </c>
      <c r="C22" s="3">
        <f>B12</f>
        <v>50000</v>
      </c>
      <c r="E22">
        <f>E23/C22</f>
        <v>3</v>
      </c>
    </row>
    <row r="23" spans="1:9" x14ac:dyDescent="0.25">
      <c r="A23" s="11"/>
      <c r="B23" t="s">
        <v>35</v>
      </c>
      <c r="C23" s="3">
        <f>C22*50%</f>
        <v>25000</v>
      </c>
      <c r="D23">
        <v>6</v>
      </c>
      <c r="E23" s="3">
        <f>C23*D23</f>
        <v>150000</v>
      </c>
    </row>
    <row r="24" spans="1:9" x14ac:dyDescent="0.25">
      <c r="A24" s="11"/>
      <c r="B24" t="s">
        <v>36</v>
      </c>
      <c r="C24" s="3">
        <f>C22-C23</f>
        <v>25000</v>
      </c>
    </row>
    <row r="25" spans="1:9" x14ac:dyDescent="0.25">
      <c r="I25">
        <f>400/627</f>
        <v>0.63795853269537484</v>
      </c>
    </row>
    <row r="27" spans="1:9" x14ac:dyDescent="0.25">
      <c r="A27">
        <v>6</v>
      </c>
      <c r="B27">
        <v>5000</v>
      </c>
      <c r="C27">
        <v>6</v>
      </c>
      <c r="D27">
        <f>A27*B27*C27</f>
        <v>180000</v>
      </c>
    </row>
    <row r="31" spans="1:9" x14ac:dyDescent="0.25">
      <c r="A31" s="12"/>
      <c r="B31" t="s">
        <v>43</v>
      </c>
      <c r="C31" t="s">
        <v>44</v>
      </c>
      <c r="D31" t="s">
        <v>45</v>
      </c>
      <c r="E31" t="s">
        <v>34</v>
      </c>
    </row>
    <row r="32" spans="1:9" x14ac:dyDescent="0.25">
      <c r="A32" t="s">
        <v>40</v>
      </c>
      <c r="B32">
        <v>6</v>
      </c>
      <c r="C32">
        <v>5000</v>
      </c>
      <c r="D32">
        <v>5</v>
      </c>
      <c r="E32">
        <f>B32*C32*D32</f>
        <v>150000</v>
      </c>
    </row>
    <row r="33" spans="1:5" x14ac:dyDescent="0.25">
      <c r="A33" t="s">
        <v>46</v>
      </c>
      <c r="E33">
        <v>50000</v>
      </c>
    </row>
    <row r="34" spans="1:5" x14ac:dyDescent="0.25">
      <c r="A34" t="s">
        <v>39</v>
      </c>
      <c r="E34">
        <v>150000</v>
      </c>
    </row>
    <row r="35" spans="1:5" x14ac:dyDescent="0.25">
      <c r="A35" t="s">
        <v>47</v>
      </c>
      <c r="E35">
        <v>50000</v>
      </c>
    </row>
    <row r="36" spans="1:5" x14ac:dyDescent="0.25">
      <c r="A36" t="s">
        <v>34</v>
      </c>
      <c r="E36">
        <f>SUM(E32:E35)</f>
        <v>400000</v>
      </c>
    </row>
  </sheetData>
  <mergeCells count="2">
    <mergeCell ref="A22:A24"/>
    <mergeCell ref="K5:K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Idaki Milev</dc:creator>
  <cp:lastModifiedBy>Idaki Milev</cp:lastModifiedBy>
  <dcterms:created xsi:type="dcterms:W3CDTF">2024-12-16T07:40:19Z</dcterms:created>
  <dcterms:modified xsi:type="dcterms:W3CDTF">2024-12-16T08:54:50Z</dcterms:modified>
</cp:coreProperties>
</file>