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i.gidron\Dropbox\EUTO\09. Atlas of Offshore World\08. profit shifting\stata-project-profit-shifting\raw-data\"/>
    </mc:Choice>
  </mc:AlternateContent>
  <xr:revisionPtr revIDLastSave="0" documentId="13_ncr:1_{AB65D6BE-D929-44EF-AB27-0383BD31DD9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2015" sheetId="8" r:id="rId1"/>
    <sheet name="2016" sheetId="1" r:id="rId2"/>
    <sheet name="2017" sheetId="2" r:id="rId3"/>
    <sheet name="2018" sheetId="3" r:id="rId4"/>
    <sheet name="2019" sheetId="4" r:id="rId5"/>
    <sheet name="2020" sheetId="5" r:id="rId6"/>
    <sheet name="2021" sheetId="6" r:id="rId7"/>
    <sheet name="2022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D5" i="7"/>
  <c r="F5" i="7" s="1"/>
  <c r="E4" i="7"/>
  <c r="D4" i="7"/>
  <c r="F4" i="7" s="1"/>
  <c r="E3" i="7"/>
  <c r="D3" i="7"/>
  <c r="F3" i="7" s="1"/>
  <c r="E2" i="7"/>
  <c r="D2" i="7"/>
  <c r="F2" i="7" s="1"/>
  <c r="E5" i="6"/>
  <c r="D5" i="6"/>
  <c r="F5" i="6" s="1"/>
  <c r="E4" i="6"/>
  <c r="D4" i="6"/>
  <c r="F4" i="6" s="1"/>
  <c r="E3" i="6"/>
  <c r="D3" i="6"/>
  <c r="F3" i="6" s="1"/>
  <c r="E2" i="6"/>
  <c r="D2" i="6"/>
  <c r="F2" i="6" s="1"/>
  <c r="E5" i="5"/>
  <c r="D5" i="5"/>
  <c r="F5" i="5" s="1"/>
  <c r="E4" i="5"/>
  <c r="D4" i="5"/>
  <c r="F4" i="5" s="1"/>
  <c r="E3" i="5"/>
  <c r="D3" i="5"/>
  <c r="F3" i="5" s="1"/>
  <c r="E2" i="5"/>
  <c r="D2" i="5"/>
  <c r="F2" i="5" s="1"/>
  <c r="E5" i="4"/>
  <c r="D5" i="4"/>
  <c r="F5" i="4" s="1"/>
  <c r="E4" i="4"/>
  <c r="D4" i="4"/>
  <c r="F4" i="4" s="1"/>
  <c r="E3" i="4"/>
  <c r="D3" i="4"/>
  <c r="F3" i="4" s="1"/>
  <c r="E2" i="4"/>
  <c r="D2" i="4"/>
  <c r="F2" i="4" s="1"/>
  <c r="E5" i="3"/>
  <c r="D5" i="3"/>
  <c r="F5" i="3" s="1"/>
  <c r="E4" i="3"/>
  <c r="D4" i="3"/>
  <c r="F4" i="3" s="1"/>
  <c r="E3" i="3"/>
  <c r="D3" i="3"/>
  <c r="F3" i="3" s="1"/>
  <c r="E2" i="3"/>
  <c r="D2" i="3"/>
  <c r="F2" i="3" s="1"/>
  <c r="E5" i="2"/>
  <c r="D5" i="2"/>
  <c r="F5" i="2" s="1"/>
  <c r="E4" i="2"/>
  <c r="D4" i="2"/>
  <c r="F4" i="2" s="1"/>
  <c r="E3" i="2"/>
  <c r="D3" i="2"/>
  <c r="F3" i="2" s="1"/>
  <c r="E2" i="2"/>
  <c r="D2" i="2"/>
  <c r="F2" i="2" s="1"/>
  <c r="F5" i="1"/>
  <c r="F4" i="1"/>
  <c r="F3" i="1"/>
  <c r="F2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<sst xmlns="http://schemas.openxmlformats.org/spreadsheetml/2006/main" count="210" uniqueCount="28">
  <si>
    <t>ISO3</t>
  </si>
  <si>
    <t>DI_equity_inward</t>
  </si>
  <si>
    <t>DI_equity_outward</t>
  </si>
  <si>
    <t>DI_equity_inward_corr</t>
  </si>
  <si>
    <t>DI_equity_outward_corr</t>
  </si>
  <si>
    <t>DI_equity_income_surplus</t>
  </si>
  <si>
    <t>VGB</t>
  </si>
  <si>
    <t>CUW</t>
  </si>
  <si>
    <t>TCA</t>
  </si>
  <si>
    <t>KNA</t>
  </si>
  <si>
    <t>Source</t>
  </si>
  <si>
    <t>CDIS Table 3- Counterpart data for year "see sheet name"</t>
  </si>
  <si>
    <t xml:space="preserve">https://data.imf.org/?sk=40313609-f037-48c1-84b1-e1f1ce54d6d5&amp;sid=1410469360660 </t>
  </si>
  <si>
    <t>Global return on DI Equity (Outward)</t>
  </si>
  <si>
    <t>Implied return on haven DIA</t>
  </si>
  <si>
    <t>Implied return on haven DIRE</t>
  </si>
  <si>
    <t>TWZ2023</t>
  </si>
  <si>
    <t>Average difference DIRE and DIA return in tax havens</t>
  </si>
  <si>
    <t xml:space="preserve">Correction factor mirror data </t>
  </si>
  <si>
    <t>Inward</t>
  </si>
  <si>
    <t>Outward</t>
  </si>
  <si>
    <t>UNCTAD for 2015 (from TWZ2023)</t>
  </si>
  <si>
    <t>Return on DIA (globally)</t>
  </si>
  <si>
    <t>Return on DIRE (globally)</t>
  </si>
  <si>
    <t>Average</t>
  </si>
  <si>
    <t>Correction table</t>
  </si>
  <si>
    <t>Correction values</t>
  </si>
  <si>
    <t>Values from TWZ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</si>
</sst>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0" borderId="0" xfId="2"/>
    <xf numFmtId="0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4" xfId="1" applyNumberFormat="1" applyFont="1" applyBorder="1"/>
    <xf numFmtId="0" fontId="0" fillId="0" borderId="5" xfId="0" applyBorder="1"/>
    <xf numFmtId="0" fontId="0" fillId="0" borderId="6" xfId="1" applyNumberFormat="1" applyFont="1" applyBorder="1"/>
    <xf numFmtId="164" fontId="0" fillId="0" borderId="6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?sk=40313609-f037-48c1-84b1-e1f1ce54d6d5&amp;sid=14104693606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8D43-F49C-4B2A-BFC8-88996CDB7B40}">
  <dimension ref="A1:F5"/>
  <sheetViews>
    <sheetView tabSelected="1" workbookViewId="0">
      <selection activeCell="E9" sqref="E9"/>
    </sheetView>
  </sheetViews>
  <sheetFormatPr defaultRowHeight="14.5" x14ac:dyDescent="0.35"/>
  <sheetData>
    <row r="1" spans="1:6" x14ac:dyDescent="0.35">
      <c r="A1" t="s">
        <v>0</v>
      </c>
      <c r="B1" t="s">
        <v>5</v>
      </c>
    </row>
    <row r="2" spans="1:6" x14ac:dyDescent="0.35">
      <c r="A2" t="s">
        <v>6</v>
      </c>
      <c r="B2">
        <v>31376</v>
      </c>
      <c r="F2" t="s">
        <v>27</v>
      </c>
    </row>
    <row r="3" spans="1:6" x14ac:dyDescent="0.35">
      <c r="A3" t="s">
        <v>7</v>
      </c>
      <c r="B3">
        <v>12940</v>
      </c>
    </row>
    <row r="4" spans="1:6" x14ac:dyDescent="0.35">
      <c r="A4" t="s">
        <v>8</v>
      </c>
      <c r="B4">
        <v>24.917000000000002</v>
      </c>
    </row>
    <row r="5" spans="1:6" x14ac:dyDescent="0.35">
      <c r="A5" t="s">
        <v>9</v>
      </c>
      <c r="B5">
        <v>6.3019999999999996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sqref="A1:A5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544115</v>
      </c>
      <c r="C2" s="3">
        <v>1032095</v>
      </c>
      <c r="D2">
        <f>B2*$I$13</f>
        <v>1066465.3999999999</v>
      </c>
      <c r="E2">
        <f>C2*$I$14</f>
        <v>1104341.6500000001</v>
      </c>
      <c r="F2">
        <f>D2*$I$4-E2*$I$3</f>
        <v>29131.051983287362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66284</v>
      </c>
      <c r="C3">
        <v>86605</v>
      </c>
      <c r="D3">
        <f t="shared" ref="D3:D5" si="0">B3*$I$13</f>
        <v>129916.64</v>
      </c>
      <c r="E3">
        <f t="shared" ref="E3:E5" si="1">C3*$I$14</f>
        <v>92667.35</v>
      </c>
      <c r="F3">
        <f t="shared" ref="F3:F5" si="2">D3*$I$4-E3*$I$3</f>
        <v>5584.5177346773344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1016</v>
      </c>
      <c r="C4">
        <v>102</v>
      </c>
      <c r="D4">
        <f t="shared" si="0"/>
        <v>1991.36</v>
      </c>
      <c r="E4">
        <f t="shared" si="1"/>
        <v>109.14</v>
      </c>
      <c r="F4">
        <f t="shared" si="2"/>
        <v>149.36495070258911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150</v>
      </c>
      <c r="C5">
        <v>184</v>
      </c>
      <c r="D5">
        <f t="shared" si="0"/>
        <v>294</v>
      </c>
      <c r="E5">
        <f t="shared" si="1"/>
        <v>196.88000000000002</v>
      </c>
      <c r="F5">
        <f t="shared" si="2"/>
        <v>13.261385429933069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7FA903A5-EDE1-4E27-8EA1-203001F9BA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B116-6E85-4DD5-9504-22AC7C8E919A}">
  <dimension ref="A1:I19"/>
  <sheetViews>
    <sheetView workbookViewId="0">
      <selection activeCell="H1" sqref="H1:I1048576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579546</v>
      </c>
      <c r="C2" s="3">
        <v>1078312</v>
      </c>
      <c r="D2">
        <f>B2*$I$13</f>
        <v>1135910.1599999999</v>
      </c>
      <c r="E2">
        <f>C2*$I$14</f>
        <v>1153793.8400000001</v>
      </c>
      <c r="F2">
        <f>D2*$I$4-E2*$I$3</f>
        <v>32120.129738365824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91627</v>
      </c>
      <c r="C3">
        <v>106151</v>
      </c>
      <c r="D3">
        <f t="shared" ref="D3:D5" si="0">B3*$I$13</f>
        <v>179588.91999999998</v>
      </c>
      <c r="E3">
        <f t="shared" ref="E3:E5" si="1">C3*$I$14</f>
        <v>113581.57</v>
      </c>
      <c r="F3">
        <f t="shared" ref="F3:F5" si="2">D3*$I$4-E3*$I$3</f>
        <v>8425.6088978175358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564</v>
      </c>
      <c r="C4">
        <v>99</v>
      </c>
      <c r="D4">
        <f t="shared" si="0"/>
        <v>1105.44</v>
      </c>
      <c r="E4">
        <f t="shared" si="1"/>
        <v>105.93</v>
      </c>
      <c r="F4">
        <f t="shared" si="2"/>
        <v>80.710131535326838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195</v>
      </c>
      <c r="C5">
        <v>152</v>
      </c>
      <c r="D5">
        <f t="shared" si="0"/>
        <v>382.2</v>
      </c>
      <c r="E5">
        <f t="shared" si="1"/>
        <v>162.64000000000001</v>
      </c>
      <c r="F5">
        <f t="shared" si="2"/>
        <v>21.777090219896532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0DDB0A14-4F56-4A85-9101-0A99FC13EA4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05CE-D01E-4383-9F7A-F20A4FDAF118}">
  <dimension ref="A1:I19"/>
  <sheetViews>
    <sheetView workbookViewId="0">
      <selection activeCell="D2" sqref="D2:F5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749902</v>
      </c>
      <c r="C2" s="3">
        <v>1029186</v>
      </c>
      <c r="D2">
        <f>B2*$I$13</f>
        <v>1469807.92</v>
      </c>
      <c r="E2">
        <f>C2*$I$14</f>
        <v>1101229.02</v>
      </c>
      <c r="F2">
        <f>D2*$I$4-E2*$I$3</f>
        <v>60610.718354317214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31472</v>
      </c>
      <c r="C3">
        <v>111638</v>
      </c>
      <c r="D3">
        <f t="shared" ref="D3:D5" si="0">B3*$I$13</f>
        <v>61685.119999999995</v>
      </c>
      <c r="E3">
        <f t="shared" ref="E3:E5" si="1">C3*$I$14</f>
        <v>119452.66</v>
      </c>
      <c r="F3">
        <f t="shared" ref="F3:F5" si="2">D3*$I$4-E3*$I$3</f>
        <v>-1017.6862950691511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762</v>
      </c>
      <c r="C4">
        <v>106</v>
      </c>
      <c r="D4">
        <f t="shared" si="0"/>
        <v>1493.52</v>
      </c>
      <c r="E4">
        <f t="shared" si="1"/>
        <v>113.42</v>
      </c>
      <c r="F4">
        <f t="shared" si="2"/>
        <v>110.4887356158293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223</v>
      </c>
      <c r="C5">
        <v>261</v>
      </c>
      <c r="D5">
        <f t="shared" si="0"/>
        <v>437.08</v>
      </c>
      <c r="E5">
        <f t="shared" si="1"/>
        <v>279.27000000000004</v>
      </c>
      <c r="F5">
        <f t="shared" si="2"/>
        <v>20.368102042605308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C7355A2A-C56D-4CE8-AA57-E0D3EC1C1AF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7E87-6FAD-4C82-9AF5-38C4E15EFCF1}">
  <dimension ref="A1:I19"/>
  <sheetViews>
    <sheetView workbookViewId="0">
      <selection activeCell="E1" sqref="E1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741212</v>
      </c>
      <c r="C2" s="3">
        <v>1058554</v>
      </c>
      <c r="D2">
        <f>B2*$I$13</f>
        <v>1452775.52</v>
      </c>
      <c r="E2">
        <f>C2*$I$14</f>
        <v>1132652.78</v>
      </c>
      <c r="F2">
        <f>D2*$I$4-E2*$I$3</f>
        <v>57759.673736329431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29674</v>
      </c>
      <c r="C3">
        <v>26443</v>
      </c>
      <c r="D3">
        <f t="shared" ref="D3:D5" si="0">B3*$I$13</f>
        <v>58161.04</v>
      </c>
      <c r="E3">
        <f t="shared" ref="E3:E5" si="1">C3*$I$14</f>
        <v>28294.010000000002</v>
      </c>
      <c r="F3">
        <f t="shared" ref="F3:F5" si="2">D3*$I$4-E3*$I$3</f>
        <v>3141.5551262862891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820</v>
      </c>
      <c r="C4">
        <v>799</v>
      </c>
      <c r="D4">
        <f t="shared" si="0"/>
        <v>1607.2</v>
      </c>
      <c r="E4">
        <f t="shared" si="1"/>
        <v>854.93000000000006</v>
      </c>
      <c r="F4">
        <f t="shared" si="2"/>
        <v>83.259494376701355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222</v>
      </c>
      <c r="C5">
        <v>574</v>
      </c>
      <c r="D5">
        <f t="shared" si="0"/>
        <v>435.12</v>
      </c>
      <c r="E5">
        <f t="shared" si="1"/>
        <v>614.18000000000006</v>
      </c>
      <c r="F5">
        <f t="shared" si="2"/>
        <v>3.9294949995404309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F0C5A2E8-FD76-4EA9-980E-E5A3747CF0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FD7D0-C97E-41E9-9B42-3377A5176178}">
  <dimension ref="A1:I19"/>
  <sheetViews>
    <sheetView workbookViewId="0">
      <selection activeCell="E18" sqref="E18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756074</v>
      </c>
      <c r="C2" s="3">
        <v>1028995</v>
      </c>
      <c r="D2">
        <f>B2*$I$13</f>
        <v>1481905.04</v>
      </c>
      <c r="E2">
        <f>C2*$I$14</f>
        <v>1101024.6500000001</v>
      </c>
      <c r="F2">
        <f>D2*$I$4-E2*$I$3</f>
        <v>61560.260641452405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30228</v>
      </c>
      <c r="C3">
        <v>31253</v>
      </c>
      <c r="D3">
        <f t="shared" ref="D3:D5" si="0">B3*$I$13</f>
        <v>59246.879999999997</v>
      </c>
      <c r="E3">
        <f t="shared" ref="E3:E5" si="1">C3*$I$14</f>
        <v>33440.71</v>
      </c>
      <c r="F3">
        <f t="shared" ref="F3:F5" si="2">D3*$I$4-E3*$I$3</f>
        <v>2975.6148047818501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368</v>
      </c>
      <c r="C4">
        <v>100</v>
      </c>
      <c r="D4">
        <f t="shared" si="0"/>
        <v>721.28</v>
      </c>
      <c r="E4">
        <f t="shared" si="1"/>
        <v>107</v>
      </c>
      <c r="F4">
        <f t="shared" si="2"/>
        <v>50.819735485179265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202</v>
      </c>
      <c r="C5">
        <v>520</v>
      </c>
      <c r="D5">
        <f t="shared" si="0"/>
        <v>395.92</v>
      </c>
      <c r="E5">
        <f t="shared" si="1"/>
        <v>556.4</v>
      </c>
      <c r="F5">
        <f t="shared" si="2"/>
        <v>3.6945532489092443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57B8EFD1-3C97-4F69-85DC-EF7D77A7C0E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3D57-2C3B-45C6-810E-880DCF34BD2C}">
  <dimension ref="A1:I19"/>
  <sheetViews>
    <sheetView workbookViewId="0">
      <selection activeCell="E2" sqref="E2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1047712</v>
      </c>
      <c r="C2" s="3">
        <v>1109916</v>
      </c>
      <c r="D2">
        <f>B2*$I$13</f>
        <v>2053515.52</v>
      </c>
      <c r="E2">
        <f>C2*$I$14</f>
        <v>1187610.1200000001</v>
      </c>
      <c r="F2">
        <f>D2*$I$4-E2*$I$3</f>
        <v>101747.64917582464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25665</v>
      </c>
      <c r="C3">
        <v>33712</v>
      </c>
      <c r="D3">
        <f t="shared" ref="D3:D5" si="0">B3*$I$13</f>
        <v>50303.4</v>
      </c>
      <c r="E3">
        <f t="shared" ref="E3:E5" si="1">C3*$I$14</f>
        <v>36071.840000000004</v>
      </c>
      <c r="F3">
        <f t="shared" ref="F3:F5" si="2">D3*$I$4-E3*$I$3</f>
        <v>2153.0099746609872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9</v>
      </c>
      <c r="C4">
        <v>97</v>
      </c>
      <c r="D4">
        <f t="shared" si="0"/>
        <v>17.64</v>
      </c>
      <c r="E4">
        <f t="shared" si="1"/>
        <v>103.79</v>
      </c>
      <c r="F4">
        <f t="shared" si="2"/>
        <v>-3.677084950788255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30</v>
      </c>
      <c r="C5">
        <v>654</v>
      </c>
      <c r="D5">
        <f t="shared" si="0"/>
        <v>58.8</v>
      </c>
      <c r="E5">
        <f t="shared" si="1"/>
        <v>699.78000000000009</v>
      </c>
      <c r="F5">
        <f t="shared" si="2"/>
        <v>-29.462572342442805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78885CE5-6A1E-487A-B103-F97480C01FC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CF2F-6D9E-41B1-8B10-6D15CF936545}">
  <dimension ref="A1:I19"/>
  <sheetViews>
    <sheetView workbookViewId="0">
      <selection activeCell="F1" sqref="F1"/>
    </sheetView>
  </sheetViews>
  <sheetFormatPr defaultRowHeight="14.5" x14ac:dyDescent="0.35"/>
  <cols>
    <col min="2" max="7" width="13.08984375" customWidth="1"/>
    <col min="8" max="8" width="46.7265625" customWidth="1"/>
    <col min="9" max="9" width="8.54296875" style="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25</v>
      </c>
      <c r="I1" s="4" t="s">
        <v>26</v>
      </c>
    </row>
    <row r="2" spans="1:9" x14ac:dyDescent="0.35">
      <c r="A2" t="s">
        <v>6</v>
      </c>
      <c r="B2">
        <v>946646</v>
      </c>
      <c r="C2" s="3">
        <v>1086885</v>
      </c>
      <c r="D2">
        <f>B2*$I$13</f>
        <v>1855426.16</v>
      </c>
      <c r="E2">
        <f>C2*$I$14</f>
        <v>1162966.95</v>
      </c>
      <c r="F2">
        <f>D2*$I$4-E2*$I$3</f>
        <v>87560.085544996648</v>
      </c>
      <c r="H2" t="s">
        <v>13</v>
      </c>
      <c r="I2" s="4">
        <v>6.3150401377934484E-2</v>
      </c>
    </row>
    <row r="3" spans="1:9" x14ac:dyDescent="0.35">
      <c r="A3" t="s">
        <v>7</v>
      </c>
      <c r="B3">
        <v>23504</v>
      </c>
      <c r="C3">
        <v>8219</v>
      </c>
      <c r="D3">
        <f t="shared" ref="D3:D5" si="0">B3*$I$13</f>
        <v>46067.839999999997</v>
      </c>
      <c r="E3">
        <f t="shared" ref="E3:E5" si="1">C3*$I$14</f>
        <v>8794.33</v>
      </c>
      <c r="F3">
        <f t="shared" ref="F3:F5" si="2">D3*$I$4-E3*$I$3</f>
        <v>3150.5074487044017</v>
      </c>
      <c r="H3" t="s">
        <v>14</v>
      </c>
      <c r="I3" s="4">
        <v>4.8629095869239754E-2</v>
      </c>
    </row>
    <row r="4" spans="1:9" x14ac:dyDescent="0.35">
      <c r="A4" t="s">
        <v>8</v>
      </c>
      <c r="B4">
        <v>31</v>
      </c>
      <c r="C4">
        <v>542</v>
      </c>
      <c r="D4">
        <f t="shared" si="0"/>
        <v>60.76</v>
      </c>
      <c r="E4">
        <f t="shared" si="1"/>
        <v>579.94000000000005</v>
      </c>
      <c r="F4">
        <f t="shared" si="2"/>
        <v>-23.482624947975317</v>
      </c>
      <c r="H4" t="s">
        <v>15</v>
      </c>
      <c r="I4" s="4">
        <v>7.7671706886629222E-2</v>
      </c>
    </row>
    <row r="5" spans="1:9" x14ac:dyDescent="0.35">
      <c r="A5" t="s">
        <v>9</v>
      </c>
      <c r="B5">
        <v>120</v>
      </c>
      <c r="C5">
        <v>463</v>
      </c>
      <c r="D5">
        <f t="shared" si="0"/>
        <v>235.2</v>
      </c>
      <c r="E5">
        <f t="shared" si="1"/>
        <v>495.41</v>
      </c>
      <c r="F5">
        <f t="shared" si="2"/>
        <v>-5.8229549248448755</v>
      </c>
    </row>
    <row r="7" spans="1:9" x14ac:dyDescent="0.35">
      <c r="A7" t="s">
        <v>10</v>
      </c>
      <c r="B7" s="1" t="s">
        <v>11</v>
      </c>
      <c r="H7" s="5" t="s">
        <v>16</v>
      </c>
      <c r="I7" s="6"/>
    </row>
    <row r="8" spans="1:9" x14ac:dyDescent="0.35">
      <c r="B8" s="2" t="s">
        <v>12</v>
      </c>
      <c r="H8" s="7" t="s">
        <v>17</v>
      </c>
      <c r="I8" s="8">
        <v>2.9042611017389464E-2</v>
      </c>
    </row>
    <row r="9" spans="1:9" x14ac:dyDescent="0.35">
      <c r="H9" s="7" t="s">
        <v>14</v>
      </c>
      <c r="I9" s="8">
        <v>4.4978694491305267E-2</v>
      </c>
    </row>
    <row r="10" spans="1:9" x14ac:dyDescent="0.35">
      <c r="H10" s="7" t="s">
        <v>15</v>
      </c>
      <c r="I10" s="8">
        <v>7.4021305508694735E-2</v>
      </c>
    </row>
    <row r="11" spans="1:9" x14ac:dyDescent="0.35">
      <c r="H11" s="7"/>
      <c r="I11" s="8"/>
    </row>
    <row r="12" spans="1:9" x14ac:dyDescent="0.35">
      <c r="H12" s="7" t="s">
        <v>18</v>
      </c>
      <c r="I12" s="8"/>
    </row>
    <row r="13" spans="1:9" x14ac:dyDescent="0.35">
      <c r="H13" s="7" t="s">
        <v>19</v>
      </c>
      <c r="I13" s="9">
        <v>1.96</v>
      </c>
    </row>
    <row r="14" spans="1:9" x14ac:dyDescent="0.35">
      <c r="H14" s="10" t="s">
        <v>20</v>
      </c>
      <c r="I14" s="11">
        <v>1.07</v>
      </c>
    </row>
    <row r="16" spans="1:9" x14ac:dyDescent="0.35">
      <c r="H16" s="5" t="s">
        <v>21</v>
      </c>
      <c r="I16" s="6"/>
    </row>
    <row r="17" spans="8:9" x14ac:dyDescent="0.35">
      <c r="H17" s="7" t="s">
        <v>22</v>
      </c>
      <c r="I17" s="8">
        <v>5.7000000000000002E-2</v>
      </c>
    </row>
    <row r="18" spans="8:9" x14ac:dyDescent="0.35">
      <c r="H18" s="7" t="s">
        <v>23</v>
      </c>
      <c r="I18" s="8">
        <v>6.2E-2</v>
      </c>
    </row>
    <row r="19" spans="8:9" x14ac:dyDescent="0.35">
      <c r="H19" s="10" t="s">
        <v>24</v>
      </c>
      <c r="I19" s="12">
        <v>5.9499999999999997E-2</v>
      </c>
    </row>
  </sheetData>
  <hyperlinks>
    <hyperlink ref="B8" r:id="rId1" xr:uid="{9E86BBBE-5A63-4937-9263-B9B47DB80C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Idann Gidron</dc:creator>
  <cp:lastModifiedBy>Idann Gidron</cp:lastModifiedBy>
  <dcterms:created xsi:type="dcterms:W3CDTF">2015-06-05T18:17:20Z</dcterms:created>
  <dcterms:modified xsi:type="dcterms:W3CDTF">2024-01-10T16:54:34Z</dcterms:modified>
</cp:coreProperties>
</file>