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i.gidron\Dropbox\EUTO\09. Atlas of Offshore World\08. profit shifting\stata-project-profit-shifting\raw-data\"/>
    </mc:Choice>
  </mc:AlternateContent>
  <xr:revisionPtr revIDLastSave="0" documentId="8_{40494043-F653-4066-9E72-D6F4BA16D61B}" xr6:coauthVersionLast="36" xr6:coauthVersionMax="36" xr10:uidLastSave="{00000000-0000-0000-0000-000000000000}"/>
  <bookViews>
    <workbookView xWindow="0" yWindow="0" windowWidth="19200" windowHeight="7720" xr2:uid="{73B839CC-C5B0-4668-843C-AFC17824DA5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E23" i="1"/>
  <c r="E24" i="1"/>
  <c r="E25" i="1"/>
  <c r="E26" i="1"/>
  <c r="E27" i="1"/>
  <c r="E28" i="1"/>
  <c r="E29" i="1"/>
  <c r="E30" i="1"/>
  <c r="E31" i="1"/>
  <c r="E32" i="1"/>
  <c r="E33" i="1"/>
  <c r="E34" i="1"/>
  <c r="E35" i="1"/>
  <c r="E36" i="1"/>
  <c r="E37" i="1"/>
  <c r="E38" i="1"/>
  <c r="E21" i="1"/>
  <c r="B32" i="1"/>
  <c r="B35" i="1" s="1"/>
  <c r="B38" i="1" s="1"/>
  <c r="B31" i="1"/>
  <c r="B34" i="1" s="1"/>
  <c r="B37" i="1" s="1"/>
  <c r="B30" i="1"/>
  <c r="B33" i="1" s="1"/>
  <c r="B36" i="1" s="1"/>
  <c r="B29" i="1"/>
  <c r="B28" i="1"/>
  <c r="B27" i="1"/>
  <c r="B26" i="1"/>
  <c r="B25" i="1"/>
  <c r="B24" i="1"/>
  <c r="G7" i="1" l="1"/>
  <c r="G11" i="1" s="1"/>
  <c r="G13" i="1" s="1"/>
  <c r="G15" i="1" s="1"/>
  <c r="F7" i="1"/>
  <c r="F11" i="1" s="1"/>
  <c r="F13" i="1" s="1"/>
  <c r="F15" i="1" s="1"/>
  <c r="E7" i="1"/>
  <c r="E11" i="1" s="1"/>
  <c r="E13" i="1" s="1"/>
  <c r="E15" i="1" s="1"/>
</calcChain>
</file>

<file path=xl/sharedStrings.xml><?xml version="1.0" encoding="utf-8"?>
<sst xmlns="http://schemas.openxmlformats.org/spreadsheetml/2006/main" count="53" uniqueCount="31">
  <si>
    <t>We want to calculate the values of (i) profits shifted, (ii) tax revenue loss, and (iii) tax revenue loss as a share of CIT revenue collected for additional countries outside of the intial sample.</t>
  </si>
  <si>
    <t>1. To use as a base for calculation the values of profits shifted and tax loss as a share of CIT revenue obtained for the country "rest of the world"</t>
  </si>
  <si>
    <t>2. To use country-level data for values of corporate income tax statutory rates and corporate income tax revenues.</t>
  </si>
  <si>
    <t>Context:</t>
  </si>
  <si>
    <t>Method suggested (by Gabriel):</t>
  </si>
  <si>
    <t>1. Tax revenue lost as a share of corporate income tax collected</t>
  </si>
  <si>
    <t>World</t>
  </si>
  <si>
    <t>EU havens</t>
  </si>
  <si>
    <t>non EU havens</t>
  </si>
  <si>
    <t>2. Tax revenue loss</t>
  </si>
  <si>
    <t>For this we simply use the value obtained from the initial calculation for "rest of the world" (ROW), separated for each counterpart. We use the same value for each remaining country.</t>
  </si>
  <si>
    <t>Example: Qatar in 2020 (by counterpart)</t>
  </si>
  <si>
    <t>We compute the tax revenue loss "in reverse" by multiplying the country-specific CIT revenue by the value for tax loss as a share of CIT revenue collected of ROW.</t>
  </si>
  <si>
    <t>Qatart data 2020</t>
  </si>
  <si>
    <t>STR</t>
  </si>
  <si>
    <t>CIT revenue</t>
  </si>
  <si>
    <t>3. Profits shifted</t>
  </si>
  <si>
    <t>We compute profits shifted in three steps.</t>
  </si>
  <si>
    <t>Three-step strategy opted for (by Idann):</t>
  </si>
  <si>
    <t>(i) generate the total profits shifted should these countries have had [tax loss = STR * profits shifted]. Thus for each country, we compute [tax loss/STR = profits shifted]. The total profits shifted are then the sum of this value from each country.</t>
  </si>
  <si>
    <t>(iii) compute profits shifted using weights obtained in (ii) and adjust profits shifted such that the total sum equals the ROW total value for the given year and counterpart.</t>
  </si>
  <si>
    <t>ROW profits shifted total</t>
  </si>
  <si>
    <t xml:space="preserve">step (i) total sum of values </t>
  </si>
  <si>
    <t>Methodology validation statistics</t>
  </si>
  <si>
    <t>Total profit shifting using values for ROW from initial calculation</t>
  </si>
  <si>
    <t>Total profit shifting using the sum of profit shifting for all "other" countries using the new method</t>
  </si>
  <si>
    <t>Counterpart: World</t>
  </si>
  <si>
    <t>Counterpart: EU havens</t>
  </si>
  <si>
    <t>Counterpart: non-EU havens</t>
  </si>
  <si>
    <t>difference</t>
  </si>
  <si>
    <t>(ii) calculate weights as the share of each country to the total profits shifted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</si>
</sst>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6"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0" fillId="2" borderId="0" xfId="0" applyFill="1" applyAlignment="1">
      <alignment wrapText="1"/>
    </xf>
    <xf numFmtId="0" fontId="1" fillId="3" borderId="0" xfId="0" applyFont="1" applyFill="1"/>
    <xf numFmtId="0" fontId="1" fillId="3" borderId="0" xfId="0" applyFont="1" applyFill="1" applyAlignment="1"/>
    <xf numFmtId="0" fontId="0" fillId="2" borderId="0" xfId="0" applyFill="1" applyAlignment="1">
      <alignment vertical="top" wrapText="1"/>
    </xf>
    <xf numFmtId="0" fontId="0" fillId="2" borderId="0" xfId="0" applyFill="1" applyAlignment="1">
      <alignment vertical="top"/>
    </xf>
    <xf numFmtId="0" fontId="0" fillId="5" borderId="0" xfId="0" applyFill="1" applyAlignment="1">
      <alignment wrapText="1"/>
    </xf>
    <xf numFmtId="0" fontId="0" fillId="0" borderId="4" xfId="0" applyBorder="1"/>
    <xf numFmtId="0" fontId="0" fillId="0" borderId="5" xfId="0" applyBorder="1"/>
    <xf numFmtId="9" fontId="0" fillId="0" borderId="6" xfId="0" applyNumberFormat="1" applyBorder="1"/>
    <xf numFmtId="0" fontId="0" fillId="0" borderId="7" xfId="0" applyBorder="1"/>
    <xf numFmtId="0" fontId="0" fillId="4" borderId="1" xfId="0" applyFill="1" applyBorder="1"/>
    <xf numFmtId="0" fontId="0" fillId="5" borderId="0" xfId="0" applyFill="1"/>
    <xf numFmtId="0" fontId="0" fillId="2" borderId="1" xfId="0" applyFill="1" applyBorder="1" applyAlignment="1">
      <alignment vertical="top" wrapText="1"/>
    </xf>
    <xf numFmtId="0" fontId="1" fillId="3" borderId="0" xfId="0" applyFont="1" applyFill="1" applyAlignment="1">
      <alignment horizontal="center"/>
    </xf>
    <xf numFmtId="0" fontId="0" fillId="4" borderId="2" xfId="0" applyFill="1" applyBorder="1" applyAlignment="1">
      <alignment horizontal="center" vertical="center"/>
    </xf>
    <xf numFmtId="0" fontId="0" fillId="4" borderId="8" xfId="0" applyFill="1" applyBorder="1" applyAlignment="1">
      <alignment horizontal="center" vertical="center"/>
    </xf>
    <xf numFmtId="0" fontId="0" fillId="4" borderId="3" xfId="0"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9A5B8-458B-4755-8BD4-05A39D73439D}">
  <dimension ref="A1:K38"/>
  <sheetViews>
    <sheetView tabSelected="1" zoomScale="64" zoomScaleNormal="64" workbookViewId="0">
      <selection activeCell="O19" sqref="O19"/>
    </sheetView>
  </sheetViews>
  <sheetFormatPr defaultRowHeight="14.5" x14ac:dyDescent="0.35"/>
  <cols>
    <col min="1" max="1" width="45.6328125" customWidth="1"/>
    <col min="3" max="4" width="45.6328125" customWidth="1"/>
    <col min="5" max="7" width="14.6328125" customWidth="1"/>
    <col min="10" max="10" width="12" customWidth="1"/>
  </cols>
  <sheetData>
    <row r="1" spans="1:11" x14ac:dyDescent="0.35">
      <c r="A1" s="2" t="s">
        <v>3</v>
      </c>
    </row>
    <row r="2" spans="1:11" ht="58" x14ac:dyDescent="0.35">
      <c r="A2" s="1" t="s">
        <v>0</v>
      </c>
    </row>
    <row r="3" spans="1:11" x14ac:dyDescent="0.35">
      <c r="E3" s="15" t="s">
        <v>11</v>
      </c>
      <c r="F3" s="16"/>
      <c r="G3" s="17"/>
      <c r="I3" s="18" t="s">
        <v>13</v>
      </c>
      <c r="J3" s="19"/>
    </row>
    <row r="4" spans="1:11" x14ac:dyDescent="0.35">
      <c r="A4" s="2" t="s">
        <v>4</v>
      </c>
      <c r="C4" s="3" t="s">
        <v>18</v>
      </c>
      <c r="E4" s="11" t="s">
        <v>6</v>
      </c>
      <c r="F4" s="11" t="s">
        <v>7</v>
      </c>
      <c r="G4" s="11" t="s">
        <v>8</v>
      </c>
      <c r="I4" s="7" t="s">
        <v>14</v>
      </c>
      <c r="J4" s="8" t="s">
        <v>15</v>
      </c>
    </row>
    <row r="5" spans="1:11" ht="58" x14ac:dyDescent="0.35">
      <c r="A5" s="4" t="s">
        <v>1</v>
      </c>
      <c r="C5" s="4" t="s">
        <v>5</v>
      </c>
      <c r="D5" s="6" t="s">
        <v>10</v>
      </c>
      <c r="E5">
        <v>7.6459490000000005E-2</v>
      </c>
      <c r="F5">
        <v>2.2442710000000001E-2</v>
      </c>
      <c r="G5">
        <v>5.401678E-2</v>
      </c>
      <c r="I5" s="9">
        <v>0.1</v>
      </c>
      <c r="J5" s="10">
        <v>6.3837599999999997</v>
      </c>
    </row>
    <row r="7" spans="1:11" ht="58" x14ac:dyDescent="0.35">
      <c r="A7" s="4" t="s">
        <v>2</v>
      </c>
      <c r="C7" s="5" t="s">
        <v>9</v>
      </c>
      <c r="D7" s="6" t="s">
        <v>12</v>
      </c>
      <c r="E7">
        <f>E5*$J$5</f>
        <v>0.4880990338824</v>
      </c>
      <c r="F7">
        <f>F5*$J$5</f>
        <v>0.14326887438960001</v>
      </c>
      <c r="G7">
        <f>G5*$J$5</f>
        <v>0.34483015949279999</v>
      </c>
    </row>
    <row r="9" spans="1:11" x14ac:dyDescent="0.35">
      <c r="C9" s="5" t="s">
        <v>16</v>
      </c>
      <c r="D9" s="6" t="s">
        <v>17</v>
      </c>
      <c r="E9" s="15" t="s">
        <v>11</v>
      </c>
      <c r="F9" s="16"/>
      <c r="G9" s="17"/>
      <c r="I9" s="20" t="s">
        <v>22</v>
      </c>
      <c r="J9" s="20"/>
      <c r="K9" s="20"/>
    </row>
    <row r="10" spans="1:11" x14ac:dyDescent="0.35">
      <c r="E10" s="11" t="s">
        <v>6</v>
      </c>
      <c r="F10" s="11" t="s">
        <v>7</v>
      </c>
      <c r="G10" s="11" t="s">
        <v>8</v>
      </c>
      <c r="I10" t="s">
        <v>6</v>
      </c>
      <c r="J10" t="s">
        <v>7</v>
      </c>
      <c r="K10" t="s">
        <v>8</v>
      </c>
    </row>
    <row r="11" spans="1:11" ht="84.5" customHeight="1" x14ac:dyDescent="0.35">
      <c r="D11" s="6" t="s">
        <v>19</v>
      </c>
      <c r="E11">
        <f>E7/$I$5</f>
        <v>4.8809903388239997</v>
      </c>
      <c r="F11">
        <f>F7/$I$5</f>
        <v>1.4326887438960001</v>
      </c>
      <c r="G11">
        <f>G7/$I$5</f>
        <v>3.4483015949279996</v>
      </c>
      <c r="I11">
        <v>43.051743999999999</v>
      </c>
      <c r="J11">
        <v>12.636725999999999</v>
      </c>
      <c r="K11">
        <v>30.415016999999999</v>
      </c>
    </row>
    <row r="13" spans="1:11" ht="29" x14ac:dyDescent="0.35">
      <c r="D13" s="6" t="s">
        <v>30</v>
      </c>
      <c r="E13">
        <f>E11/I11</f>
        <v>0.11337497358583197</v>
      </c>
      <c r="F13">
        <f>F11/J11</f>
        <v>0.11337499474911461</v>
      </c>
      <c r="G13">
        <f>G11/K11</f>
        <v>0.1133749685205831</v>
      </c>
    </row>
    <row r="14" spans="1:11" x14ac:dyDescent="0.35">
      <c r="I14" s="20" t="s">
        <v>21</v>
      </c>
      <c r="J14" s="20"/>
      <c r="K14" s="20"/>
    </row>
    <row r="15" spans="1:11" ht="58" x14ac:dyDescent="0.35">
      <c r="D15" s="6" t="s">
        <v>20</v>
      </c>
      <c r="E15">
        <f>E13*I15</f>
        <v>14.29313530247693</v>
      </c>
      <c r="F15">
        <f>F13*J15</f>
        <v>4.1953807983188058</v>
      </c>
      <c r="G15">
        <f>G13*K15</f>
        <v>10.097754836157051</v>
      </c>
      <c r="I15">
        <v>126.06958</v>
      </c>
      <c r="J15">
        <v>37.004463000000001</v>
      </c>
      <c r="K15">
        <v>89.065117000000001</v>
      </c>
    </row>
    <row r="19" spans="1:5" x14ac:dyDescent="0.35">
      <c r="C19" s="14" t="s">
        <v>23</v>
      </c>
      <c r="D19" s="14"/>
      <c r="E19" s="14"/>
    </row>
    <row r="20" spans="1:5" ht="44" customHeight="1" x14ac:dyDescent="0.35">
      <c r="C20" s="13" t="s">
        <v>24</v>
      </c>
      <c r="D20" s="13" t="s">
        <v>25</v>
      </c>
      <c r="E20" s="13" t="s">
        <v>29</v>
      </c>
    </row>
    <row r="21" spans="1:5" x14ac:dyDescent="0.35">
      <c r="A21" s="12" t="s">
        <v>26</v>
      </c>
      <c r="B21" s="12">
        <v>2015</v>
      </c>
      <c r="C21">
        <v>78.718221999999997</v>
      </c>
      <c r="D21">
        <v>78.718221</v>
      </c>
      <c r="E21">
        <f>D21-C21</f>
        <v>-9.9999999747524271E-7</v>
      </c>
    </row>
    <row r="22" spans="1:5" x14ac:dyDescent="0.35">
      <c r="A22" s="12" t="s">
        <v>27</v>
      </c>
      <c r="B22" s="12">
        <v>2015</v>
      </c>
      <c r="C22">
        <v>32.128449000000003</v>
      </c>
      <c r="D22">
        <v>32.128449000000003</v>
      </c>
      <c r="E22">
        <f t="shared" ref="E22:E38" si="0">D22-C22</f>
        <v>0</v>
      </c>
    </row>
    <row r="23" spans="1:5" x14ac:dyDescent="0.35">
      <c r="A23" s="12" t="s">
        <v>28</v>
      </c>
      <c r="B23" s="12">
        <v>2015</v>
      </c>
      <c r="C23">
        <v>46.589773999999998</v>
      </c>
      <c r="D23">
        <v>46.589773999999998</v>
      </c>
      <c r="E23">
        <f t="shared" si="0"/>
        <v>0</v>
      </c>
    </row>
    <row r="24" spans="1:5" x14ac:dyDescent="0.35">
      <c r="A24" s="12" t="s">
        <v>26</v>
      </c>
      <c r="B24" s="12">
        <f t="shared" ref="B24:B29" si="1">B21+1</f>
        <v>2016</v>
      </c>
      <c r="C24">
        <v>79.571674999999999</v>
      </c>
      <c r="D24">
        <v>79.571676999999994</v>
      </c>
      <c r="E24">
        <f t="shared" si="0"/>
        <v>1.9999999949504854E-6</v>
      </c>
    </row>
    <row r="25" spans="1:5" x14ac:dyDescent="0.35">
      <c r="A25" s="12" t="s">
        <v>27</v>
      </c>
      <c r="B25" s="12">
        <f t="shared" si="1"/>
        <v>2016</v>
      </c>
      <c r="C25">
        <v>29.155352000000001</v>
      </c>
      <c r="D25">
        <v>29.155352000000001</v>
      </c>
      <c r="E25">
        <f t="shared" si="0"/>
        <v>0</v>
      </c>
    </row>
    <row r="26" spans="1:5" x14ac:dyDescent="0.35">
      <c r="A26" s="12" t="s">
        <v>28</v>
      </c>
      <c r="B26" s="12">
        <f t="shared" si="1"/>
        <v>2016</v>
      </c>
      <c r="C26">
        <v>50.416322999999998</v>
      </c>
      <c r="D26">
        <v>50.416322000000001</v>
      </c>
      <c r="E26">
        <f t="shared" si="0"/>
        <v>-9.9999999747524271E-7</v>
      </c>
    </row>
    <row r="27" spans="1:5" x14ac:dyDescent="0.35">
      <c r="A27" s="12" t="s">
        <v>26</v>
      </c>
      <c r="B27" s="12">
        <f t="shared" si="1"/>
        <v>2017</v>
      </c>
      <c r="C27">
        <v>104.45965</v>
      </c>
      <c r="D27">
        <v>104.45965</v>
      </c>
      <c r="E27">
        <f t="shared" si="0"/>
        <v>0</v>
      </c>
    </row>
    <row r="28" spans="1:5" x14ac:dyDescent="0.35">
      <c r="A28" s="12" t="s">
        <v>27</v>
      </c>
      <c r="B28" s="12">
        <f t="shared" si="1"/>
        <v>2017</v>
      </c>
      <c r="C28">
        <v>39.72522</v>
      </c>
      <c r="D28">
        <v>39.72522</v>
      </c>
      <c r="E28">
        <f t="shared" si="0"/>
        <v>0</v>
      </c>
    </row>
    <row r="29" spans="1:5" x14ac:dyDescent="0.35">
      <c r="A29" s="12" t="s">
        <v>28</v>
      </c>
      <c r="B29" s="12">
        <f t="shared" si="1"/>
        <v>2017</v>
      </c>
      <c r="C29">
        <v>64.734425999999999</v>
      </c>
      <c r="D29">
        <v>64.734425999999999</v>
      </c>
      <c r="E29">
        <f t="shared" si="0"/>
        <v>0</v>
      </c>
    </row>
    <row r="30" spans="1:5" x14ac:dyDescent="0.35">
      <c r="A30" s="12" t="s">
        <v>26</v>
      </c>
      <c r="B30" s="12">
        <f t="shared" ref="B30:B38" si="2">B27+1</f>
        <v>2018</v>
      </c>
      <c r="C30">
        <v>127.21292</v>
      </c>
      <c r="D30">
        <v>127.21292</v>
      </c>
      <c r="E30">
        <f t="shared" si="0"/>
        <v>0</v>
      </c>
    </row>
    <row r="31" spans="1:5" x14ac:dyDescent="0.35">
      <c r="A31" s="12" t="s">
        <v>27</v>
      </c>
      <c r="B31" s="12">
        <f t="shared" si="2"/>
        <v>2018</v>
      </c>
      <c r="C31">
        <v>45.806835999999997</v>
      </c>
      <c r="D31">
        <v>45.806837000000002</v>
      </c>
      <c r="E31">
        <f t="shared" si="0"/>
        <v>1.0000000045806701E-6</v>
      </c>
    </row>
    <row r="32" spans="1:5" x14ac:dyDescent="0.35">
      <c r="A32" s="12" t="s">
        <v>28</v>
      </c>
      <c r="B32" s="12">
        <f t="shared" si="2"/>
        <v>2018</v>
      </c>
      <c r="C32">
        <v>81.406081999999998</v>
      </c>
      <c r="D32">
        <v>81.406081999999998</v>
      </c>
      <c r="E32">
        <f t="shared" si="0"/>
        <v>0</v>
      </c>
    </row>
    <row r="33" spans="1:5" x14ac:dyDescent="0.35">
      <c r="A33" s="12" t="s">
        <v>26</v>
      </c>
      <c r="B33" s="12">
        <f t="shared" si="2"/>
        <v>2019</v>
      </c>
      <c r="C33">
        <v>158.99010000000001</v>
      </c>
      <c r="D33">
        <v>158.99010000000001</v>
      </c>
      <c r="E33">
        <f t="shared" si="0"/>
        <v>0</v>
      </c>
    </row>
    <row r="34" spans="1:5" x14ac:dyDescent="0.35">
      <c r="A34" s="12" t="s">
        <v>27</v>
      </c>
      <c r="B34" s="12">
        <f t="shared" si="2"/>
        <v>2019</v>
      </c>
      <c r="C34">
        <v>46.667430000000003</v>
      </c>
      <c r="D34">
        <v>46.667431000000001</v>
      </c>
      <c r="E34">
        <f t="shared" si="0"/>
        <v>9.9999999747524271E-7</v>
      </c>
    </row>
    <row r="35" spans="1:5" x14ac:dyDescent="0.35">
      <c r="A35" s="12" t="s">
        <v>28</v>
      </c>
      <c r="B35" s="12">
        <f t="shared" si="2"/>
        <v>2019</v>
      </c>
      <c r="C35">
        <v>112.32267</v>
      </c>
      <c r="D35">
        <v>112.32267</v>
      </c>
      <c r="E35">
        <f t="shared" si="0"/>
        <v>0</v>
      </c>
    </row>
    <row r="36" spans="1:5" x14ac:dyDescent="0.35">
      <c r="A36" s="12" t="s">
        <v>26</v>
      </c>
      <c r="B36" s="12">
        <f t="shared" si="2"/>
        <v>2020</v>
      </c>
      <c r="C36">
        <v>126.06958</v>
      </c>
      <c r="D36">
        <v>126.06958</v>
      </c>
      <c r="E36">
        <f t="shared" si="0"/>
        <v>0</v>
      </c>
    </row>
    <row r="37" spans="1:5" x14ac:dyDescent="0.35">
      <c r="A37" s="12" t="s">
        <v>27</v>
      </c>
      <c r="B37" s="12">
        <f t="shared" si="2"/>
        <v>2020</v>
      </c>
      <c r="C37">
        <v>37.004463000000001</v>
      </c>
      <c r="D37">
        <v>37.004463000000001</v>
      </c>
      <c r="E37">
        <f t="shared" si="0"/>
        <v>0</v>
      </c>
    </row>
    <row r="38" spans="1:5" x14ac:dyDescent="0.35">
      <c r="A38" s="12" t="s">
        <v>28</v>
      </c>
      <c r="B38" s="12">
        <f t="shared" si="2"/>
        <v>2020</v>
      </c>
      <c r="C38">
        <v>89.065117000000001</v>
      </c>
      <c r="D38">
        <v>89.065117999999998</v>
      </c>
      <c r="E38">
        <f t="shared" si="0"/>
        <v>9.9999999747524271E-7</v>
      </c>
    </row>
  </sheetData>
  <mergeCells count="6">
    <mergeCell ref="C19:E19"/>
    <mergeCell ref="E3:G3"/>
    <mergeCell ref="I3:J3"/>
    <mergeCell ref="I9:K9"/>
    <mergeCell ref="I14:K14"/>
    <mergeCell ref="E9:G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Idann Gidron</dc:creator>
  <cp:lastModifiedBy>Idann Gidron</cp:lastModifiedBy>
  <dcterms:created xsi:type="dcterms:W3CDTF">2023-10-04T12:29:13Z</dcterms:created>
  <dcterms:modified xsi:type="dcterms:W3CDTF">2024-06-10T15:23:29Z</dcterms:modified>
</cp:coreProperties>
</file>