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pps" sheetId="1" r:id="rId3"/>
    <sheet state="visible" name="Apps Moviles (AsiaFoundation Ja" sheetId="2" r:id="rId4"/>
    <sheet state="visible" name="Web" sheetId="3" r:id="rId5"/>
  </sheets>
  <definedNames/>
  <calcPr/>
</workbook>
</file>

<file path=xl/sharedStrings.xml><?xml version="1.0" encoding="utf-8"?>
<sst xmlns="http://schemas.openxmlformats.org/spreadsheetml/2006/main" count="400" uniqueCount="206">
  <si>
    <t>Nombre</t>
  </si>
  <si>
    <t>Region</t>
  </si>
  <si>
    <t>Descripción</t>
  </si>
  <si>
    <t>Software Libre?</t>
  </si>
  <si>
    <t>Datos?</t>
  </si>
  <si>
    <t>Tipo</t>
  </si>
  <si>
    <t>OS</t>
  </si>
  <si>
    <t>Precio</t>
  </si>
  <si>
    <t>Enlace</t>
  </si>
  <si>
    <t>No.</t>
  </si>
  <si>
    <t>Categoria</t>
  </si>
  <si>
    <t>Organización</t>
  </si>
  <si>
    <t>Notas</t>
  </si>
  <si>
    <t>Boton de Panico</t>
  </si>
  <si>
    <t>Name</t>
  </si>
  <si>
    <t>Argentina</t>
  </si>
  <si>
    <t>No</t>
  </si>
  <si>
    <t>Tiempo Fuera</t>
  </si>
  <si>
    <t>Response</t>
  </si>
  <si>
    <t>Android</t>
  </si>
  <si>
    <t>https://tiempofuera.mx/#/</t>
  </si>
  <si>
    <t>Gratis</t>
  </si>
  <si>
    <t>http://www.botondepanicoast.com.ar/</t>
  </si>
  <si>
    <t>ISB</t>
  </si>
  <si>
    <t>Description</t>
  </si>
  <si>
    <t>Type</t>
  </si>
  <si>
    <t>Downloads</t>
  </si>
  <si>
    <t>Price</t>
  </si>
  <si>
    <t>Notes</t>
  </si>
  <si>
    <t>1 In 3 Be Free</t>
  </si>
  <si>
    <t>The 1 in 3 Be Free App has been created by women for women as an educational tool, and a way for women to connect with support services in their region of New Zealand, should they need to. It has a quiz that helps women screen for indicators of all forms of domestic abuse and violence from a current or previous partner.</t>
  </si>
  <si>
    <t>Prevention</t>
  </si>
  <si>
    <t>100 – 500</t>
  </si>
  <si>
    <t>Free</t>
  </si>
  <si>
    <t>New Zealand</t>
  </si>
  <si>
    <t>No la encontre.</t>
  </si>
  <si>
    <t>KeepItEqual50:50</t>
  </si>
  <si>
    <t>It aims to build a youth community and engage them through training programs, gender campaigns, social activism and media, so that they begin to understand their rights, and how to stand up for them. It aims for the youth to slowly spark a small movement and help people see how the world can be so much better when
opportunities are shared 50:50.</t>
  </si>
  <si>
    <t>India</t>
  </si>
  <si>
    <t>Interfaz horrible (para poner tu fecha de nacimiento tenes que ir mes a mes para atras desde 2017). Solo para India.</t>
  </si>
  <si>
    <t>This app promotes awareness on rights and laws that are tailored to increase personal safety and responses for women working in the food and service sector so that these workers can claim their rights and stay free from sexual harassment and violence in their workplaces.This app promotes awareness on rights and laws that are tailored to increase personal safety and responses for women working in the food and service sector so that these workers can claim their rights and stay free from sexual harassment and violence in their workplaces.This app promotes awareness on rights and laws that are tailored to increase personal safety and responses for women working in the food and service sector so that these workers can claim their rights and stay free from sexual harassment and violence in their workplaces.This app promotes awareness on rights and laws that are tailored to increase personal safety and responses for women working in the food and service sector so that these workers can claim their rights and stay free from sexual harassment and violence in their workplaces.This app promotes awareness on rights and laws that are tailored to increase personal safety and responses for women working in the food and service sector so that these workers can claim their rights and stay free from sexual harassment and violence in their workplaces.</t>
  </si>
  <si>
    <t>iOS</t>
  </si>
  <si>
    <t>AksyonVAW</t>
  </si>
  <si>
    <t>This app demonstrates the need for users to know their rights and to keep safe when online. The app features three types of violence women face online - such as cyber bullying, identity theft and online harassment and provides some solutions and tips on what to do when one experiences such violence online.This app demonstrates the need for users to know their rights and to keep safe when online. The app features three types of violence women face online - such as cyber bullying, identity theft and online harassment and provides some solutions and tips on what to do when one experiences such violence online.This app demonstrates the need for users to know their rights and to keep safe when online. The app features three types of violence women face online - such as cyber bullying, identity theft and online harassment and provides some solutions and tips on what to do when one experiences such violence online.This app demonstrates the need for users to know their rights and to keep safe when online. The app features three types of violence women face online - such as cyber bullying, identity theft and online harassment and provides some solutions and tips on what to do when one experiences such violence online.This app demonstrates the need for users to know their rights and to keep safe when online. The app features three types of violence women face online - such as cyber bullying, identity theft and online harassment and provides some solutions and tips on what to do when one experiences such violence online.</t>
  </si>
  <si>
    <t>Protection</t>
  </si>
  <si>
    <t>50 – 100</t>
  </si>
  <si>
    <t>ASK DC</t>
  </si>
  <si>
    <t>This app includes a panic button that immediately calls local emergency personnel, the ability to alert friends and share your GPS location with selected contacts, and local resources in the event you have experienced sexual violence.This app includes a panic button that immediately calls local emergency personnel, the ability to alert friends and share your GPS location with selected contacts, and local resources in the event you have experienced sexual violence.This app includes a panic button that immediately calls local emergency personnel, the ability to alert friends and share your GPS location with selected contacts, and local resources in the event you have experienced sexual violence.This app includes a panic button that immediately calls local emergency personnel, the ability to alert friends and share your GPS location with selected contacts, and local resources in the event you have experienced sexual violence.This app includes a panic button that immediately calls local emergency personnel, the ability to alert friends and share your GPS location with selected contacts, and local resources in the event you have experienced sexual violence.</t>
  </si>
  <si>
    <t>iOS,
Android, Blackberry</t>
  </si>
  <si>
    <t>DC especifico pero útil en EEUU para 911 y en cualquier otro lugar para contactos.</t>
  </si>
  <si>
    <t>Aspire News</t>
  </si>
  <si>
    <t>This app contains summaries of top stories in world, sports, and entertainment news. Additionally, the Help Section of the application provides resources for victims of domestic violence.This app contains summaries of top stories in world, sports, and entertainment news. Additionally, the Help Section of the application provides resources for victims of domestic violence.This app contains summaries of top stories in world, sports, and entertainment news. Additionally, the Help Section of the application provides resources for victims of domestic violence.This app contains summaries of top stories in world, sports, and entertainment news. Additionally, the Help Section of the application provides resources for victims of domestic violence.This app contains summaries of top stories in world, sports, and entertainment news. Additionally, the Help Section of the application provides resources for victims of domestic violence.</t>
  </si>
  <si>
    <t>iOS, Android</t>
  </si>
  <si>
    <t>Aurora</t>
  </si>
  <si>
    <t>This app contains emergency contacts, information on the sorts of behavior considered to be domestic and family violence, and links to support services available in NSW. It also allows the users to message their trusted friends and family members or call emergency services immediately.</t>
  </si>
  <si>
    <t>Protection, Response</t>
  </si>
  <si>
    <t>1,000 – 5,000</t>
  </si>
  <si>
    <t>Such a bad name :/</t>
  </si>
  <si>
    <t>Circle of 6</t>
  </si>
  <si>
    <t>This app lets you choose six trusted friends to add to your circle. If you get into an uncomfortable or risky situation, you can send your circle a pre-programmed SMS alert message, with your exact location.</t>
  </si>
  <si>
    <t>World Wide</t>
  </si>
  <si>
    <t>This app connects women around Australia to services. It can link you up with a service phone number, be used to search the internet for more information and let you know what to expect when contacting a service.</t>
  </si>
  <si>
    <t>500 – 1,000</t>
  </si>
  <si>
    <t>Australia</t>
  </si>
  <si>
    <t>Damini</t>
  </si>
  <si>
    <t>This app helps women in distress immediately alert their near and dear ones by sending an SOS message that has their current address and location details. Moreover, the app starts recording video clips using the phone’s camera and continuously sends the recorded clips to Cloud.</t>
  </si>
  <si>
    <t>I like that you can configure a shortcut to send a message right away.</t>
  </si>
  <si>
    <t>Document it!</t>
  </si>
  <si>
    <t>This app is designed by Training Institute on Strangulation Prevention to help women document their incidents and references of an event. Gather as much detail as possible and submit the evidence to law enforcement officers or to an attorney with a click of a button.</t>
  </si>
  <si>
    <t>-----</t>
  </si>
  <si>
    <t>http://www.strangulationtraininginstitute.com/resources/</t>
  </si>
  <si>
    <t>Eyewatch</t>
  </si>
  <si>
    <t>With the click of a button, this app informs your Call Guardians where you are and what is happening. It captures audio before activation, records video after, and calls your Call Guardians on Speakerphone automatically.</t>
  </si>
  <si>
    <t>10,000 – 50,000</t>
  </si>
  <si>
    <t>iOS, Android, Blackberry, Nokia</t>
  </si>
  <si>
    <t>https://www.eye-watch.in</t>
  </si>
  <si>
    <t>What about surveillance? This is creepy</t>
  </si>
  <si>
    <t>FightBack</t>
  </si>
  <si>
    <t>A joint initiative of Motorola and Tech Mahindra, this app sends SOS alerts from your phone. It uses GPS, SMS, location maps, GPRS, email and your Facebook account to inform your loved ones in case you are in danger.</t>
  </si>
  <si>
    <t>iOS,
Android, Windows, BlackBerry</t>
  </si>
  <si>
    <t>https://www.fightbackmobile.in</t>
  </si>
  <si>
    <t>I will not install it. Creep. Too many social network connections.</t>
  </si>
  <si>
    <t>This app offers help, assistance and instruction to children, friends of children, professionals with an interest and any other parties.</t>
  </si>
  <si>
    <t>iOS, Android, BlackBerry</t>
  </si>
  <si>
    <t>The website does not work</t>
  </si>
  <si>
    <t>This app, powered by Microsoft India, helps women in distress by alerting their friends, families as a standalone app, as well as it is available as an integrated solution for Police or security agencies who can monitor distress SOS calls and provide help through a portal.</t>
  </si>
  <si>
    <t>Windows</t>
  </si>
  <si>
    <t>In use with monitoring agencies</t>
  </si>
  <si>
    <t>“Good Men” Quiz challenges and measures the level of how a good man you are
towards gender equality and gender based violence. Play “Good Men” quiz to answer critical questions associated with gender equality perspectives, gender norms and different way to be a man in Cambodia context.</t>
  </si>
  <si>
    <t>Cambodia</t>
  </si>
  <si>
    <t>This is a free application highly recommended for women in Delhi launched by Delhi Police. User needs to register at Delhi Police website. After successful registration, user gets registration key (OTP) which needs to be entered to complete application configuration. As soon as the user raises the SOS alert from the Himmat App, the location information and audio-video is transmitted to Delhi Police control room. Delhi
Police can then immediately send the nearest Police help to the victim.</t>
  </si>
  <si>
    <t>Respond</t>
  </si>
  <si>
    <t>50,000 – 100,000</t>
  </si>
  <si>
    <t>Delhi</t>
  </si>
  <si>
    <r>
      <rPr>
        <rFont val="Times New Roman"/>
        <color rgb="FF000000"/>
        <sz val="10.0"/>
      </rPr>
      <t>By Delhi Police. “</t>
    </r>
    <r>
      <rPr>
        <rFont val="Arial"/>
        <color rgb="FF000000"/>
        <sz val="10.0"/>
      </rPr>
      <t>User needs to register at Delhi Police website”</t>
    </r>
  </si>
  <si>
    <t>Hollaback!</t>
  </si>
  <si>
    <t>In addition to the option to share your story, the app includes a Map, where you see incidents of harassment. You can also learn more about how to respond to harassment and be a better bystander.In addition to the option to share your story, the app includes a Map, where you see incidents of harassment. You can also learn more about how to respond to harassment and be a better bystander</t>
  </si>
  <si>
    <t>Cuidado por privacidad. Wow. Blown away by the stories in the map.</t>
  </si>
  <si>
    <t>iEAA(Evidence Abuse Affidavit)</t>
  </si>
  <si>
    <t>This app provides users with a step-by-step method to create and record their EAA. It walks potential victims through the process of creating their own video testimony and then securely time stamps the video to prove its existence.</t>
  </si>
  <si>
    <t>----</t>
  </si>
  <si>
    <t>http://documenttheabuse.com/</t>
  </si>
  <si>
    <t>iFollow-Ladies safety, SOS</t>
  </si>
  <si>
    <t>This app gets activated when shaking the device for 5 seconds and it will automatically dial a voice call to your prime contact configured in the device.</t>
  </si>
  <si>
    <t>ResponseResponseResponseResponse</t>
  </si>
  <si>
    <t>5,000 – 10,000</t>
  </si>
  <si>
    <t>Interesting para un caso muy especifico. En situaciones de riesgo y funciona cuando sacudis el telefono</t>
  </si>
  <si>
    <t>iMatter</t>
  </si>
  <si>
    <t>The iMatter app has been developed to help young women understand the warning signs of abusive and controlling behaviour in relationships as well as promote healthy self-esteem. Users can share content, save content to their phones and learn how to recognize and address controlling/abusive behaviour and gender inequality, as well as
support others who are experiencing violence.</t>
  </si>
  <si>
    <t>Krousar Koumrou</t>
  </si>
  <si>
    <t>This app provides public information and raises awareness on domestic violence where animated PSAs are linked to a quiz and the results are sharable via Facebook.</t>
  </si>
  <si>
    <t>http://www.vxwaward.org/apps.html</t>
  </si>
  <si>
    <t>Love Is Not Abuse</t>
  </si>
  <si>
    <t>This app simulates for parents the abuse that many teens endure in their dating relationships. For just a few minutes, application users will receive text messages, emails and phone calls from a ‘boyfriend’ or ‘girlfriend’ that mimic the actual communications abused teens receive.</t>
  </si>
  <si>
    <t>? Trigger Warning!</t>
  </si>
  <si>
    <t>Mo Sathi</t>
  </si>
  <si>
    <t>This app makes police assistance available to the distressed women facing threat to life, especially women and girls traveling alone. This application provides single click to call or send SMS to your contacts in case of an emergency. The message delivered to the recipient will have your GPS location.</t>
  </si>
  <si>
    <t>10,000 - 50,000</t>
  </si>
  <si>
    <t>Nirbhaya: Be Fearless</t>
  </si>
  <si>
    <t>This app can send a distress call or emergency message to a specified contact or group in an emergency situation faced by a woman or any other individual in general.</t>
  </si>
  <si>
    <t>This app helps people deal with sexual harassment at work, school, transit, home or in public spaces. It allows users to input where they are and who’s harassing them. A possible response is generated based on the input of people who’ve shared what
they’ve done to deal with similar instances.</t>
  </si>
  <si>
    <t>iOS, AndroidiOS, AndroidiOS, AndroidiOS, Android</t>
  </si>
  <si>
    <t>This app has six customizable alert modes that allow you to alert your friends, Campus Police, local 911 or a combination of all three if you need help. In just two taps, you can send out an alert via phone, text, email and Facebook.This app has six customizable alert modes that allow you to alert your friends, Campus Police, local 911 or a combination of all three if you need help. In just two taps, you can send out an alert via phone, text, email and Facebook.This app has six customizable alert modes that allow you to alert your friends, Campus Police, local 911 or a combination of all three if you need help. In just two taps, you can send out an alert via phone, text, email and Facebook.This app has six customizable alert modes that allow you to alert your friends, Campus Police, local 911 or a combination of all three if you need help. In just two taps, you can send out an alert via phone, text, email and Facebook.</t>
  </si>
  <si>
    <t>This app is designed to help women and their friends to determine if a relationship is unsafe and create an action plan to leave safely.This app is designed to help women and their friends to determine if a relationship is unsafe and create an action plan to leave safely.This app is designed to help women and their friends to determine if a relationship is unsafe and create an action plan to leave safely.This app is designed to help women and their friends to determine if a relationship is unsafe and create an action plan to leave safely.</t>
  </si>
  <si>
    <t>This app allows organizers to get their messages out and empower women to share event notices, confirm attendance for events, access network analytics, and get updated information through a newsfeed in a secured space.This app allows organizers to get their messages out and empower women to share event notices, confirm attendance for events, access network analytics, and get updated information through a newsfeed in a secured space.This app allows organizers to get their messages out and empower women to share event notices, confirm attendance for events, access network analytics, and get updated information through a newsfeed in a secured space.This app allows organizers to get their messages out and empower women to share event notices, confirm attendance for events, access network analytics, and get updated information through a newsfeed in a secured space.</t>
  </si>
  <si>
    <t>PreventionPreventionPreventionPrevention</t>
  </si>
  <si>
    <t>This app allows you to find out if you or someone you know is in an abusive relationship. Leveraging the HITS screening tool, the app uses four simple questions that are proven to be 91% effective in determining an abusive relationship.This app allows you to find out if you or someone you know is in an abusive relationship. Leveraging the HITS screening tool, the app uses four simple questions that are proven to be 91% effective in determining an abusive relationship.This app allows you to find out if you or someone you know is in an abusive relationship. Leveraging the HITS screening tool, the app uses four simple questions that are proven to be 91% effective in determining an abusive relationship.</t>
  </si>
  <si>
    <t>PreventionPreventionPrevention</t>
  </si>
  <si>
    <t>1,000 – 5,0001,000 – 5,0001,000 – 5,000</t>
  </si>
  <si>
    <t>iOS, AndroidiOS, AndroidiOS, Android</t>
  </si>
  <si>
    <t>R-Mitra is a mobile application that is all about the security of the people, especially for the women who travel on the suburban network of Eastern Railway. The basic functionality of the application will alert the nearest RPF Inspector and Divisional Security Control Room in case of any emergency, with just the press of a button. Once the button on the app is pressed, the physical location (co-ordinates) of the victim will be sent to the DSCR with the help of GPS and GPRS and the concerned DSCR will be
able to track the user and ensure action on the same immediately.R-Mitra is a mobile application that is all about the security of the people, especially for the women who travel on the suburban network of Eastern Railway. The basic functionality of the application will alert the nearest RPF Inspector and Divisional Security Control Room in case of any emergency, with just the press of a button. Once the button on the app is pressed, the physical location (co-ordinates) of the victim will be sent to the DSCR with the help of GPS and GPRS and the concerned DSCR will be
able to track the user and ensure action on the same immediately.R-Mitra is a mobile application that is all about the security of the people, especially for the women who travel on the suburban network of Eastern Railway. The basic functionality of the application will alert the nearest RPF Inspector and Divisional Security Control Room in case of any emergency, with just the press of a button. Once the button on the app is pressed, the physical location (co-ordinates) of the victim will be sent to the DSCR with the help of GPS and GPRS and the concerned DSCR will be
able to track the user and ensure action on the same immediately.</t>
  </si>
  <si>
    <t>RespondRespondRespond</t>
  </si>
  <si>
    <t>10,000 - 50,00010,000 - 50,00010,000 - 50,000</t>
  </si>
  <si>
    <t>AndroidAndroidAndroid</t>
  </si>
  <si>
    <t>This app alerts the specific contacts you have chosen beforehand by the press of Volume button. Your location is sent to them on a map.This app alerts the specific contacts you have chosen beforehand by the press of Volume button. Your location is sent to them on a map.This app alerts the specific contacts you have chosen beforehand by the press of Volume button. Your location is sent to them on a map.</t>
  </si>
  <si>
    <t>ResponseResponseResponse</t>
  </si>
  <si>
    <t>10,000 – 50,00010,000 – 50,00010,000 – 50,000</t>
  </si>
  <si>
    <t>Rave Guardian improves your personal safety by leveraging those you trust to be your own private safety network. It provides rapid and proactive communication with friends, family, co-workers, your college or university, and even participating 9-1-1 call centers in the event of an emergency.Rave Guardian improves your personal safety by leveraging those you trust to be your own private safety network. It provides rapid and proactive communication with friends, family, co-workers, your college or university, and even participating 9-1-1 call centers in the event of an emergency.Rave Guardian improves your personal safety by leveraging those you trust to be your own private safety network. It provides rapid and proactive communication with friends, family, co-workers, your college or university, and even participating 9-1-1 call centers in the event of an emergency.</t>
  </si>
  <si>
    <t>RideSafe ensures your safety while travelling in a cab, taxi or auto, by automatically detecting a deviation in your route to your destination. This is done via a new algorithm invented by a team of IIT and BITS-Pilani graduates. The algorithm monitors your ongoing cab ride in real-time for any suspicious on-road activity by the driver.RideSafe ensures your safety while travelling in a cab, taxi or auto, by automatically detecting a deviation in your route to your destination. This is done via a new algorithm invented by a team of IIT and BITS-Pilani graduates. The algorithm monitors your ongoing cab ride in real-time for any suspicious on-road activity by the driver.RideSafe ensures your safety while travelling in a cab, taxi or auto, by automatically detecting a deviation in your route to your destination. This is done via a new algorithm invented by a team of IIT and BITS-Pilani graduates. The algorithm monitors your ongoing cab ride in real-time for any suspicious on-road activity by the driver.</t>
  </si>
  <si>
    <t>ProtectionProtectionProtection</t>
  </si>
  <si>
    <t>5,000 - 10,0005,000 - 10,0005,000 - 10,000</t>
  </si>
  <si>
    <t>OS and AndroidOS and AndroidOS and Android</t>
  </si>
  <si>
    <t>This app is a dangerous relationship assessment tool developed by Women's Center &amp; Shelter of Greater Pittsburgh and Newton Consulting. It helps users identify if they are in a potentially dangerous situation and connects them to a domestic violence hotline in their area.This app is a dangerous relationship assessment tool developed by Women's Center &amp; Shelter of Greater Pittsburgh and Newton Consulting. It helps users identify if they are in a potentially dangerous situation and connects them to a domestic violence hotline in their area.This app is a dangerous relationship assessment tool developed by Women's Center &amp; Shelter of Greater Pittsburgh and Newton Consulting. It helps users identify if they are in a potentially dangerous situation and connects them to a domestic violence hotline in their area.</t>
  </si>
  <si>
    <t>100 – 500100 – 500100 – 500</t>
  </si>
  <si>
    <t>This app provides personal network notification using a mobile messaging system to send women’s GPS coordinates to family and friends when they feel in danger and allows them to report violence anonymously.This app provides personal network notification using a mobile messaging system to send women’s GPS coordinates to family and friends when they feel in danger and allows them to report violence anonymously.This app provides personal network notification using a mobile messaging system to send women’s GPS coordinates to family and friends when they feel in danger and allows them to report violence anonymously.</t>
  </si>
  <si>
    <t>Safe City is a handy tool to geographically mark and report a safety issue faced by women and children. It aims at creating a social response system where this information is actively pursued in reaching out to the person in need and bring to the notice the issues and their causes so they can be addressed and monitored.Safe City is a handy tool to geographically mark and report a safety issue faced by women and children. It aims at creating a social response system where this information is actively pursued in reaching out to the person in need and bring to the notice the issues and their causes so they can be addressed and monitored.Safe City is a handy tool to geographically mark and report a safety issue faced by women and children. It aims at creating a social response system where this information is actively pursued in reaching out to the person in need and bring to the notice the issues and their causes so they can be addressed and monitored.</t>
  </si>
  <si>
    <t>---</t>
  </si>
  <si>
    <t>iOSiOSiOS</t>
  </si>
  <si>
    <t>This app alerts individual donors to fund hotel rooms when local domestic violence shelters are full. Agencies use a web-based tool to send a request for emergency funding and donors receive an opportunity to pay via SafeNight.This app alerts individual donors to fund hotel rooms when local domestic violence shelters are full. Agencies use a web-based tool to send a request for emergency funding and donors receive an opportunity to pay via SafeNight.This app alerts individual donors to fund hotel rooms when local domestic violence shelters are full. Agencies use a web-based tool to send a request for emergency funding and donors receive an opportunity to pay via SafeNight.</t>
  </si>
  <si>
    <t>500 – 1,000500 – 1,000500 – 1,000</t>
  </si>
  <si>
    <t>iOS,
Android, WindowsiOS,
Android, WindowsiOS,
Android, Windows</t>
  </si>
  <si>
    <t>This app is designed to keep you safe. It has a complete set of features; GPS tracking, emergency, important contact numbers, directions to safe locations, pins showing safe and unsafe areas, and a Safety Score.This app is designed to keep you safe. It has a complete set of features; GPS tracking, emergency, important contact numbers, directions to safe locations, pins showing safe and unsafe areas, and a Safety Score.This app is designed to keep you safe. It has a complete set of features; GPS tracking, emergency, important contact numbers, directions to safe locations, pins showing safe and unsafe areas, and a Safety Score.</t>
  </si>
  <si>
    <t>Shake2Safety is a personal safety app by letting you shake your phone or press power button 4 times to send SOS text message with location and/or call to contact people to save you.Shake2Safety is a personal safety app by letting you shake your phone or press power button 4 times to send SOS text message with location and/or call to contact people to save you.Shake2Safety is a personal safety app by letting you shake your phone or press power button 4 times to send SOS text message with location and/or call to contact people to save you.</t>
  </si>
  <si>
    <t>This app is designed to prevent sexual assault or any other crime with you. It is a secure way to call for help and let your friends and family know about any danger you are in. Just shake your device to instantly and securely share your location and custom message with your family and friends.This app is designed to prevent sexual assault or any other crime with you. It is a secure way to call for help and let your friends and family know about any danger you are in. Just shake your device to instantly and securely share your location and custom message with your family and friends.This app is designed to prevent sexual assault or any other crime with you. It is a secure way to call for help and let your friends and family know about any danger you are in. Just shake your device to instantly and securely share your location and custom message with your family and friends.</t>
  </si>
  <si>
    <t>Smart-Safe is an app that deters violence, by capturing photos, voice prints, video of the would be attacker, and sounding warnings in multiple languages, with flashing lights to attract the attention of others. But it can equally be used in stealth mode to record sexual harassment, bullying or violence on a date. It also has a fun mode to
broadcast live images from a party you are at, or while window shopping, or on safari.Smart-Safe is an app that deters violence, by capturing photos, voice prints, video of the would be attacker, and sounding warnings in multiple languages, with flashing lights to attract the attention of others. But it can equally be used in stealth mode to record sexual harassment, bullying or violence on a date. It also has a fun mode to
broadcast live images from a party you are at, or while window shopping, or on safari.Smart-Safe is an app that deters violence, by capturing photos, voice prints, video of the would be attacker, and sounding warnings in multiple languages, with flashing lights to attract the attention of others. But it can equally be used in stealth mode to record sexual harassment, bullying or violence on a date. It also has a fun mode to
broadcast live images from a party you are at, or while window shopping, or on safari.</t>
  </si>
  <si>
    <t>1,000 - 5,0001,000 - 5,0001,000 - 5,000</t>
  </si>
  <si>
    <t>iOS and AndroidiOS and AndroidiOS and Android</t>
  </si>
  <si>
    <t>This app is designed to protect you when you need help. It lets you call your loved ones without opening phone book or dialing a number and uses your location data to send out an sms to up to 3 saved numbers at the press of a button.This app is designed to protect you when you need help. It lets you call your loved ones without opening phone book or dialing a number and uses your location data to send out an sms to up to 3 saved numbers at the press of a button.This app is designed to protect you when you need help. It lets you call your loved ones without opening phone book or dialing a number and uses your location data to send out an sms to up to 3 saved numbers at the press of a button.</t>
  </si>
  <si>
    <t>500 - 1,000500 - 1,000500 - 1,000</t>
  </si>
  <si>
    <t>This app helps victims of stalking collect information, collate it, and report to authorities. It records suspect, vehicle, witness and location details.This app helps victims of stalking collect information, collate it, and report to authorities. It records suspect, vehicle, witness and location details.This app helps victims of stalking collect information, collate it, and report to authorities. It records suspect, vehicle, witness and location details.</t>
  </si>
  <si>
    <t>The Stop Harassing Me Now App empowers the harassed to proactively record interactions to enable legal or other authorities to intervene. Using the evidence the app collects, appropriate action can be taken to quickly end the harassment, bullying, or abuse. The app easily retains a user-identified harasser’s messages, conversations, and call history to preserve them in the company’s secured cloud and ensure their
admissibility in court.The Stop Harassing Me Now App empowers the harassed to proactively record interactions to enable legal or other authorities to intervene. Using the evidence the app collects, appropriate action can be taken to quickly end the harassment, bullying, or abuse. The app easily retains a user-identified harasser’s messages, conversations, and call history to preserve them in the company’s secured cloud and ensure their
admissibility in court.The Stop Harassing Me Now App empowers the harassed to proactively record interactions to enable legal or other authorities to intervene. Using the evidence the app collects, appropriate action can be taken to quickly end the harassment, bullying, or abuse. The app easily retains a user-identified harasser’s messages, conversations, and call history to preserve them in the company’s secured cloud and ensure their
admissibility in court.</t>
  </si>
  <si>
    <t>This app provides essential information to teens. It answers questions that they may be too afraid to ask and includes interactive tools to help them learn about their relationship and to connect with a counselor if they need someone to talk to.This app provides essential information to teens. It answers questions that they may be too afraid to ask and includes interactive tools to help them learn about their relationship and to connect with a counselor if they need someone to talk to.</t>
  </si>
  <si>
    <t>PreventionPrevention</t>
  </si>
  <si>
    <t>100 – 500100 – 500</t>
  </si>
  <si>
    <t>iOS, AndroidiOS, Android</t>
  </si>
  <si>
    <t>This app is intended for all teens, especially those in New York City, to help, educate and inform on how to recognize the characteristics of a healthy or unhealthy relationship as well and provide many resources to seek help.This app is intended for all teens, especially those in New York City, to help, educate and inform on how to recognize the characteristics of a healthy or unhealthy relationship as well and provide many resources to seek help.</t>
  </si>
  <si>
    <t>--</t>
  </si>
  <si>
    <t>iOSiOS</t>
  </si>
  <si>
    <t>U of Nine is an app-based solution to help colleges and universities educate students and employees about sexual violence, sexual harassment, intimate partner violence and stalking. A cost-effective way to offer awareness and education content for audiences that can be hard-to-reach.U of Nine is an app-based solution to help colleges and universities educate students and employees about sexual violence, sexual harassment, intimate partner violence and stalking. A cost-effective way to offer awareness and education content for audiences that can be hard-to-reach.</t>
  </si>
  <si>
    <t>50 – 10050 – 100</t>
  </si>
  <si>
    <t>This app is the mobile version of VINE (Victim Information and Notification Everyday). It allows victims to register for timely and reliable information regarding the custody status of offenders 24 hours a day.This app is the mobile version of VINE (Victim Information and Notification Everyday). It allows victims to register for timely and reliable information regarding the custody status of offenders 24 hours a day.</t>
  </si>
  <si>
    <t>ProtectionProtection</t>
  </si>
  <si>
    <t>100,000 – 500,00100,000 – 500,00</t>
  </si>
  <si>
    <t>This app begins sending out alert messages every 2 minutes to your contacts at the click of the power button of your smartphone 2 times consecutively.This app begins sending out alert messages every 2 minutes to your contacts at the click of the power button of your smartphone 2 times consecutively.</t>
  </si>
  <si>
    <t>ResponseResponse</t>
  </si>
  <si>
    <t>1,000,000 –
5,000,0001,000,000 –
5,000,000</t>
  </si>
  <si>
    <t>This app has four main features: a panic alarm and flashlight, an automatic 911 emergency dial, a panic mode and a monitor me mode. The panic mode will send SMS messages along with your GPS location to a predefined contact in your address book so that they can help you. The monitor me mode is about keeping your loved ones up to date about your location. If you’re a single woman who perhaps lives alone, this is
the right app for you.This app has four main features: a panic alarm and flashlight, an automatic 911 emergency dial, a panic mode and a monitor me mode. The panic mode will send SMS messages along with your GPS location to a predefined contact in your address book so that they can help you. The monitor me mode is about keeping your loved ones up to date about your location. If you’re a single woman who perhaps lives alone, this is
the right app for you.</t>
  </si>
  <si>
    <t>The app will track you via GPS throughout your predefined journey time until you check in safely. If you fail to do so when time's up, your emergency contact list gets notified immediately via email, Facebook or SMS. Shake your phone to trigger an emergency alert immediately and turn on your phone's camera to record what's going
on.The app will track you via GPS throughout your predefined journey time until you check in safely. If you fail to do so when time's up, your emergency contact list gets notified immediately via email, Facebook or SMS. Shake your phone to trigger an emergency alert immediately and turn on your phone's camera to record what's going
on.</t>
  </si>
  <si>
    <t>Protection, ResponseProtection, Response</t>
  </si>
  <si>
    <t>100,000 - 500,000100,000 - 500,000</t>
  </si>
  <si>
    <t>This app is a mobile quiz game that raises awareness about sexual violence and supports youth 12 to 25 dealing with sexual violence.This app is a mobile quiz game that raises awareness about sexual violence and supports youth 12 to 25 dealing with sexual violence.</t>
  </si>
  <si>
    <t>10,000 – 50,00010,000 – 50,000</t>
  </si>
  <si>
    <t>iOS,
Android, BlackberryiOS,
Android, Blackberry</t>
  </si>
  <si>
    <t>This App is a practical tool for easy access to relevant international legal instruments as well as agreed language contained in 128 UN documents on women’s human rights adopted by UN bodies. It helps safeguard negotiated achievements and to make
further progress in the field of women’s human rights and gender equality.This App is a practical tool for easy access to relevant international legal instruments as well as agreed language contained in 128 UN documents on women’s human rights adopted by UN bodies. It helps safeguard negotiated achievements and to make
further progress in the field of women’s human rights and gender equality.</t>
  </si>
  <si>
    <t>1,000 - 5,0001,000 - 5,000</t>
  </si>
  <si>
    <t>This app helps women in distress by alerting their contacts. It also records voice around surroundings for 45 seconds and send the recordings to the recipient number.This app helps women in distress by alerting their contacts. It also records voice around surroundings for 45 seconds and send the recordings to the recipient number.</t>
  </si>
  <si>
    <t>5,000 – 10,0005,000 – 10,000</t>
  </si>
  <si>
    <t>AndroidAndroid</t>
  </si>
  <si>
    <t>This app can be used to immediately alert someone when you are in danger or need help via a few rapid presses of the power/sleep button on your device.This app can be used to immediately alert someone when you are in danger or need help via a few rapid presses of the power/sleep button on your device.</t>
  </si>
  <si>
    <t>1,000 – 5,0001,000 – 5,000</t>
  </si>
  <si>
    <t>This app will be in activated position and detect some load human voice (can be shouting/crying) it will immediately recognize it as distress signal &amp; activates alarm. Alarm shows that the situation is declared as distress situation and send sms to pre- configured numbers with location.This app will be in activated position and detect some load human voice (can be shouting/crying) it will immediately recognize it as distress signal &amp; activates alarm. Alarm shows that the situation is declared as distress situation and send sms to pre- configured numbers with location.</t>
  </si>
  <si>
    <t>10,000 - 50,00010,000 - 50,000</t>
  </si>
  <si>
    <t>It helps people take control of their safety wherever they are and it is especially designed for women. This app can also be used to take pictures if you are taken to a police station after 6 or are being abused by the police.It helps people take control of their safety wherever they are and it is especially designed for women. This app can also be used to take pictures if you are taken to a police station after 6 or are being abused by the police.</t>
  </si>
  <si>
    <t>5,000 - 10,0005,000 - 10,000</t>
  </si>
  <si>
    <t>This app has over 100 tutorial videos for Women's Self Defense techniques. It aims to build women's self confident and make them feel safer.This app has over 100 tutorial videos for Women's Self Defense techniques. It aims to build women's self confident and make them feel safer.</t>
  </si>
  <si>
    <t>N/AN/A</t>
  </si>
  <si>
    <t>This app offers users a unique utility siren which can be activated by pressing the safety button. It also offers Canadian health and safety information geared toward young women.This app offers users a unique utility siren which can be activated by pressing the safety button. It also offers Canadian health and safety information geared toward young women.</t>
  </si>
  <si>
    <t>Prevention, ResponsePrevention, Response</t>
  </si>
  <si>
    <t>Whistle lets you anonymously share and track sexism in real-time, while you work, play, study, or wherever you see or experience sexism.Whistle lets you anonymously share and track sexism in real-time, while you work, play, study, or wherever you see or experience sexism.</t>
  </si>
  <si>
    <t>An app created by lawyer Nasreen Alissa that helps define the rights of Saudi women in courts, in cases such as custody of children, divorce and financial support . It also teaches a woman how to file a law suit in a court room and how to claim her rights. There are many pages within the application, including ask a lawyer, cartoons, and
general tips.</t>
  </si>
  <si>
    <t>A ridesharing app where women drive women.</t>
  </si>
  <si>
    <t>Prevention, Protection</t>
  </si>
  <si>
    <t>N/A</t>
  </si>
  <si>
    <t>An app that contains useful information related to domestiv violence and health rights of women with disabilities.</t>
  </si>
  <si>
    <t>A comprehensive app, in the United States, that allows women to find available resources (eg. Shelter contact information), identify type of violence they ar experiencing, and secure escape options. Internet is not required once the app is downloaded.</t>
  </si>
  <si>
    <t>Prevention, Protection, and Response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</si>
</sst>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0"/>
  </numFmts>
  <fonts count="17">
    <font>
      <sz val="10.0"/>
      <color rgb="FF000000"/>
      <name val="Arial"/>
    </font>
    <font>
      <b/>
    </font>
    <font>
      <b/>
      <sz val="10.0"/>
      <color rgb="FF000000"/>
      <name val="Arial"/>
    </font>
    <font/>
    <font>
      <u/>
      <color rgb="FF0000FF"/>
    </font>
    <font>
      <b/>
      <sz val="10.0"/>
      <color rgb="FF000000"/>
      <name val="Times New Roman"/>
    </font>
    <font>
      <sz val="10.0"/>
      <color rgb="FF000000"/>
      <name val="Times New Roman"/>
    </font>
    <font>
      <u/>
      <sz val="10.0"/>
      <color rgb="FF0000FF"/>
      <name val="Arial"/>
    </font>
    <font>
      <sz val="10.0"/>
      <name val="Arial"/>
    </font>
    <font>
      <sz val="10.0"/>
      <color rgb="FF0000FF"/>
      <name val="Arial"/>
    </font>
    <font>
      <u/>
      <sz val="10.0"/>
      <color rgb="FF0000FF"/>
      <name val="Arial"/>
    </font>
    <font>
      <u/>
      <sz val="11.0"/>
      <color rgb="FF008000"/>
      <name val="Inconsolata"/>
    </font>
    <font>
      <u/>
      <sz val="10.0"/>
      <color rgb="FF0000FF"/>
      <name val="Arial"/>
    </font>
    <font>
      <u/>
      <sz val="11.0"/>
      <color rgb="FF008000"/>
      <name val="Inconsolata"/>
    </font>
    <font>
      <u/>
      <sz val="10.0"/>
      <color rgb="FF0000FF"/>
      <name val="Arial"/>
    </font>
    <font>
      <u/>
      <sz val="10.0"/>
      <color rgb="FF0000FF"/>
      <name val="Arial"/>
    </font>
    <font>
      <sz val="10.0"/>
      <color rgb="FF333333"/>
      <name val="Arial"/>
    </font>
  </fonts>
  <fills count="6">
    <fill>
      <patternFill patternType="none"/>
    </fill>
    <fill>
      <patternFill patternType="lightGray"/>
    </fill>
    <fill>
      <patternFill patternType="solid">
        <fgColor rgb="FFFF00FF"/>
        <bgColor rgb="FFFF00FF"/>
      </patternFill>
    </fill>
    <fill>
      <patternFill patternType="solid">
        <fgColor rgb="FFFFFFFF"/>
        <bgColor rgb="FFFFFFFF"/>
      </patternFill>
    </fill>
    <fill>
      <patternFill patternType="solid">
        <fgColor rgb="FFFF3399"/>
        <bgColor rgb="FFFF3399"/>
      </patternFill>
    </fill>
    <fill>
      <patternFill patternType="solid">
        <fgColor rgb="FFFF0066"/>
        <bgColor rgb="FFFF0066"/>
      </patternFill>
    </fill>
  </fills>
  <borders count="4">
    <border>
      <left/>
      <right/>
      <top/>
      <bottom/>
    </border>
    <border>
      <left style="thin">
        <color rgb="FFBEBEBE"/>
      </left>
      <right style="thin">
        <color rgb="FFBEBEBE"/>
      </right>
      <top style="thin">
        <color rgb="FFBEBEBE"/>
      </top>
      <bottom style="thin">
        <color rgb="FFBEBEBE"/>
      </bottom>
    </border>
    <border>
      <left style="thin">
        <color rgb="FFBEBEBE"/>
      </left>
      <right/>
      <top style="thin">
        <color rgb="FFBEBEBE"/>
      </top>
      <bottom style="thin">
        <color rgb="FFBEBEBE"/>
      </bottom>
    </border>
    <border>
      <left/>
      <right style="thin">
        <color rgb="FFBEBEBE"/>
      </right>
      <top style="thin">
        <color rgb="FFBEBEBE"/>
      </top>
      <bottom style="thin">
        <color rgb="FFBEBEBE"/>
      </bottom>
    </border>
  </borders>
  <cellStyleXfs count="1">
    <xf borderId="0" fillId="0" fontId="0" numFmtId="0" applyAlignment="1" applyFont="1"/>
  </cellStyleXfs>
  <cellXfs count="58">
    <xf borderId="0" fillId="0" fontId="0" numFmtId="0" xfId="0" applyAlignment="1" applyFont="1">
      <alignment/>
    </xf>
    <xf borderId="0" fillId="0" fontId="1" numFmtId="0" xfId="0" applyAlignment="1" applyFont="1">
      <alignment/>
    </xf>
    <xf borderId="0" fillId="0" fontId="1" numFmtId="0" xfId="0" applyFont="1"/>
    <xf borderId="1" fillId="0" fontId="2" numFmtId="0" xfId="0" applyAlignment="1" applyBorder="1" applyFont="1">
      <alignment horizontal="center" vertical="top" wrapText="1"/>
    </xf>
    <xf borderId="0" fillId="0" fontId="3" numFmtId="0" xfId="0" applyAlignment="1" applyFont="1">
      <alignment/>
    </xf>
    <xf borderId="2" fillId="0" fontId="2" numFmtId="0" xfId="0" applyAlignment="1" applyBorder="1" applyFont="1">
      <alignment horizontal="center" vertical="top" wrapText="1"/>
    </xf>
    <xf borderId="0" fillId="0" fontId="4" numFmtId="0" xfId="0" applyAlignment="1" applyFont="1">
      <alignment/>
    </xf>
    <xf borderId="3" fillId="0" fontId="3" numFmtId="0" xfId="0" applyBorder="1" applyFont="1"/>
    <xf borderId="1" fillId="0" fontId="2" numFmtId="0" xfId="0" applyAlignment="1" applyBorder="1" applyFont="1">
      <alignment horizontal="right" vertical="top" wrapText="1"/>
    </xf>
    <xf borderId="1" fillId="0" fontId="2" numFmtId="0" xfId="0" applyAlignment="1" applyBorder="1" applyFont="1">
      <alignment horizontal="center" vertical="top" wrapText="1"/>
    </xf>
    <xf borderId="0" fillId="0" fontId="5" numFmtId="0" xfId="0" applyAlignment="1" applyFont="1">
      <alignment horizontal="left" vertical="top"/>
    </xf>
    <xf borderId="0" fillId="0" fontId="6" numFmtId="0" xfId="0" applyAlignment="1" applyFont="1">
      <alignment horizontal="left" vertical="top"/>
    </xf>
    <xf borderId="0" fillId="0" fontId="6" numFmtId="0" xfId="0" applyFont="1"/>
    <xf borderId="1" fillId="0" fontId="0" numFmtId="164" xfId="0" applyAlignment="1" applyBorder="1" applyFont="1" applyNumberFormat="1">
      <alignment horizontal="center" shrinkToFit="1" vertical="top"/>
    </xf>
    <xf borderId="2" fillId="0" fontId="7" numFmtId="0" xfId="0" applyAlignment="1" applyBorder="1" applyFont="1">
      <alignment horizontal="center" vertical="top" wrapText="1"/>
    </xf>
    <xf borderId="1" fillId="0" fontId="8" numFmtId="0" xfId="0" applyAlignment="1" applyBorder="1" applyFont="1">
      <alignment horizontal="left" vertical="top" wrapText="1"/>
    </xf>
    <xf borderId="1" fillId="0" fontId="8" numFmtId="0" xfId="0" applyAlignment="1" applyBorder="1" applyFont="1">
      <alignment horizontal="center" vertical="top" wrapText="1"/>
    </xf>
    <xf borderId="1" fillId="0" fontId="8" numFmtId="0" xfId="0" applyAlignment="1" applyBorder="1" applyFont="1">
      <alignment horizontal="right" vertical="top" wrapText="1"/>
    </xf>
    <xf borderId="2" fillId="0" fontId="9" numFmtId="0" xfId="0" applyAlignment="1" applyBorder="1" applyFont="1">
      <alignment horizontal="center" vertical="top" wrapText="1"/>
    </xf>
    <xf borderId="1" fillId="0" fontId="8" numFmtId="0" xfId="0" applyAlignment="1" applyBorder="1" applyFont="1">
      <alignment horizontal="left" vertical="top" wrapText="1"/>
    </xf>
    <xf borderId="1" fillId="2" fontId="0" numFmtId="164" xfId="0" applyAlignment="1" applyBorder="1" applyFill="1" applyFont="1" applyNumberFormat="1">
      <alignment horizontal="center" shrinkToFit="1" vertical="top"/>
    </xf>
    <xf borderId="2" fillId="2" fontId="10" numFmtId="0" xfId="0" applyAlignment="1" applyBorder="1" applyFont="1">
      <alignment horizontal="center" vertical="top" wrapText="1"/>
    </xf>
    <xf borderId="1" fillId="2" fontId="8" numFmtId="0" xfId="0" applyAlignment="1" applyBorder="1" applyFont="1">
      <alignment horizontal="left" vertical="top" wrapText="1"/>
    </xf>
    <xf borderId="1" fillId="2" fontId="8" numFmtId="0" xfId="0" applyAlignment="1" applyBorder="1" applyFont="1">
      <alignment horizontal="center" vertical="top" wrapText="1"/>
    </xf>
    <xf borderId="1" fillId="2" fontId="8" numFmtId="0" xfId="0" applyAlignment="1" applyBorder="1" applyFont="1">
      <alignment horizontal="right" vertical="top" wrapText="1"/>
    </xf>
    <xf borderId="0" fillId="2" fontId="6" numFmtId="0" xfId="0" applyAlignment="1" applyBorder="1" applyFont="1">
      <alignment horizontal="left" vertical="top"/>
    </xf>
    <xf borderId="0" fillId="2" fontId="6" numFmtId="0" xfId="0" applyBorder="1" applyFont="1"/>
    <xf borderId="1" fillId="0" fontId="0" numFmtId="3" xfId="0" applyAlignment="1" applyBorder="1" applyFont="1" applyNumberFormat="1">
      <alignment horizontal="left" shrinkToFit="1" vertical="top"/>
    </xf>
    <xf borderId="1" fillId="0" fontId="0" numFmtId="164" xfId="0" applyAlignment="1" applyBorder="1" applyFont="1" applyNumberFormat="1">
      <alignment horizontal="left" shrinkToFit="1" vertical="top"/>
    </xf>
    <xf borderId="1" fillId="2" fontId="0" numFmtId="164" xfId="0" applyAlignment="1" applyBorder="1" applyFont="1" applyNumberFormat="1">
      <alignment horizontal="left" shrinkToFit="1" vertical="top"/>
    </xf>
    <xf borderId="1" fillId="2" fontId="0" numFmtId="3" xfId="0" applyAlignment="1" applyBorder="1" applyFont="1" applyNumberFormat="1">
      <alignment horizontal="center" shrinkToFit="1" vertical="top"/>
    </xf>
    <xf borderId="2" fillId="2" fontId="9" numFmtId="0" xfId="0" applyAlignment="1" applyBorder="1" applyFont="1">
      <alignment horizontal="center" vertical="top" wrapText="1"/>
    </xf>
    <xf borderId="1" fillId="0" fontId="0" numFmtId="165" xfId="0" applyAlignment="1" applyBorder="1" applyFont="1" applyNumberFormat="1">
      <alignment horizontal="center" shrinkToFit="1" vertical="top"/>
    </xf>
    <xf borderId="0" fillId="3" fontId="11" numFmtId="0" xfId="0" applyAlignment="1" applyFill="1" applyFont="1">
      <alignment/>
    </xf>
    <xf borderId="1" fillId="0" fontId="6" numFmtId="0" xfId="0" applyAlignment="1" applyBorder="1" applyFont="1">
      <alignment horizontal="center" vertical="top" wrapText="1"/>
    </xf>
    <xf borderId="1" fillId="0" fontId="0" numFmtId="3" xfId="0" applyAlignment="1" applyBorder="1" applyFont="1" applyNumberFormat="1">
      <alignment horizontal="center" shrinkToFit="1" vertical="top"/>
    </xf>
    <xf borderId="1" fillId="0" fontId="0" numFmtId="1" xfId="0" applyAlignment="1" applyBorder="1" applyFont="1" applyNumberFormat="1">
      <alignment horizontal="center" shrinkToFit="1" vertical="top"/>
    </xf>
    <xf borderId="0" fillId="0" fontId="8" numFmtId="0" xfId="0" applyFont="1"/>
    <xf borderId="1" fillId="4" fontId="0" numFmtId="164" xfId="0" applyAlignment="1" applyBorder="1" applyFill="1" applyFont="1" applyNumberFormat="1">
      <alignment horizontal="center" shrinkToFit="1" vertical="top"/>
    </xf>
    <xf borderId="2" fillId="4" fontId="12" numFmtId="0" xfId="0" applyAlignment="1" applyBorder="1" applyFont="1">
      <alignment horizontal="center" vertical="top" wrapText="1"/>
    </xf>
    <xf borderId="1" fillId="4" fontId="8" numFmtId="0" xfId="0" applyAlignment="1" applyBorder="1" applyFont="1">
      <alignment horizontal="left" vertical="top" wrapText="1"/>
    </xf>
    <xf borderId="1" fillId="4" fontId="8" numFmtId="0" xfId="0" applyAlignment="1" applyBorder="1" applyFont="1">
      <alignment horizontal="center" vertical="top" wrapText="1"/>
    </xf>
    <xf borderId="1" fillId="4" fontId="0" numFmtId="3" xfId="0" applyAlignment="1" applyBorder="1" applyFont="1" applyNumberFormat="1">
      <alignment horizontal="center" shrinkToFit="1" vertical="top"/>
    </xf>
    <xf borderId="0" fillId="4" fontId="6" numFmtId="0" xfId="0" applyAlignment="1" applyBorder="1" applyFont="1">
      <alignment horizontal="left" vertical="top"/>
    </xf>
    <xf borderId="0" fillId="4" fontId="6" numFmtId="0" xfId="0" applyBorder="1" applyFont="1"/>
    <xf borderId="2" fillId="0" fontId="9" numFmtId="0" xfId="0" applyAlignment="1" applyBorder="1" applyFont="1">
      <alignment horizontal="left" vertical="top" wrapText="1"/>
    </xf>
    <xf borderId="0" fillId="3" fontId="13" numFmtId="165" xfId="0" applyAlignment="1" applyFont="1" applyNumberFormat="1">
      <alignment/>
    </xf>
    <xf borderId="1" fillId="5" fontId="0" numFmtId="164" xfId="0" applyAlignment="1" applyBorder="1" applyFill="1" applyFont="1" applyNumberFormat="1">
      <alignment horizontal="center" shrinkToFit="1" vertical="top"/>
    </xf>
    <xf borderId="2" fillId="5" fontId="9" numFmtId="0" xfId="0" applyAlignment="1" applyBorder="1" applyFont="1">
      <alignment horizontal="left" vertical="top" wrapText="1"/>
    </xf>
    <xf borderId="1" fillId="5" fontId="8" numFmtId="0" xfId="0" applyAlignment="1" applyBorder="1" applyFont="1">
      <alignment horizontal="left" vertical="top" wrapText="1"/>
    </xf>
    <xf borderId="1" fillId="5" fontId="8" numFmtId="0" xfId="0" applyAlignment="1" applyBorder="1" applyFont="1">
      <alignment horizontal="center" vertical="top" wrapText="1"/>
    </xf>
    <xf borderId="0" fillId="5" fontId="6" numFmtId="0" xfId="0" applyAlignment="1" applyBorder="1" applyFont="1">
      <alignment horizontal="left" vertical="top"/>
    </xf>
    <xf borderId="0" fillId="5" fontId="6" numFmtId="0" xfId="0" applyBorder="1" applyFont="1"/>
    <xf borderId="1" fillId="0" fontId="8" numFmtId="0" xfId="0" applyAlignment="1" applyBorder="1" applyFont="1">
      <alignment horizontal="center" vertical="top" wrapText="1"/>
    </xf>
    <xf borderId="2" fillId="0" fontId="14" numFmtId="0" xfId="0" applyAlignment="1" applyBorder="1" applyFont="1">
      <alignment horizontal="left" vertical="top" wrapText="1"/>
    </xf>
    <xf borderId="2" fillId="0" fontId="15" numFmtId="0" xfId="0" applyAlignment="1" applyBorder="1" applyFont="1">
      <alignment horizontal="right" vertical="top" wrapText="1"/>
    </xf>
    <xf borderId="1" fillId="0" fontId="0" numFmtId="2" xfId="0" applyAlignment="1" applyBorder="1" applyFont="1" applyNumberFormat="1">
      <alignment horizontal="center" shrinkToFit="1" vertical="top"/>
    </xf>
    <xf borderId="1" fillId="0" fontId="16"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botondepanicoast.com.a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rangulationtraininginstitute.com/resources/" TargetMode="External"/><Relationship Id="rId2" Type="http://schemas.openxmlformats.org/officeDocument/2006/relationships/hyperlink" Target="https://www.eye-watch.in" TargetMode="External"/><Relationship Id="rId3" Type="http://schemas.openxmlformats.org/officeDocument/2006/relationships/hyperlink" Target="https://www.fightbackmobile.in" TargetMode="External"/><Relationship Id="rId4" Type="http://schemas.openxmlformats.org/officeDocument/2006/relationships/hyperlink" Target="http://documenttheabuse.com/" TargetMode="External"/><Relationship Id="rId5" Type="http://schemas.openxmlformats.org/officeDocument/2006/relationships/hyperlink" Target="http://www.vxwaward.org/app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iempofuera.mx/"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row>
    <row r="2">
      <c r="A2" s="4" t="s">
        <v>13</v>
      </c>
      <c r="B2" s="4" t="s">
        <v>15</v>
      </c>
      <c r="D2" s="4" t="s">
        <v>16</v>
      </c>
      <c r="E2" s="4" t="s">
        <v>16</v>
      </c>
      <c r="F2" s="4" t="s">
        <v>18</v>
      </c>
      <c r="G2" s="4" t="s">
        <v>19</v>
      </c>
      <c r="H2" s="4" t="s">
        <v>21</v>
      </c>
      <c r="I2" s="6" t="s">
        <v>22</v>
      </c>
    </row>
  </sheetData>
  <hyperlinks>
    <hyperlink r:id="rId1" ref="I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1" width="6.71"/>
    <col customWidth="1" min="2" max="2" width="2.86"/>
    <col customWidth="1" min="3" max="3" width="15.86"/>
    <col customWidth="1" min="4" max="4" width="72.0"/>
    <col customWidth="1" min="5" max="5" width="16.71"/>
    <col customWidth="1" min="6" max="6" width="18.57"/>
    <col customWidth="1" min="7" max="7" width="11.86"/>
    <col customWidth="1" min="8" max="8" width="9.71"/>
    <col customWidth="1" min="9" max="11" width="17.29"/>
    <col customWidth="1" min="12" max="12" width="4.86"/>
    <col customWidth="1" min="13" max="27" width="8.71"/>
  </cols>
  <sheetData>
    <row r="1" ht="12.0" customHeight="1">
      <c r="A1" s="3" t="s">
        <v>9</v>
      </c>
      <c r="B1" s="5" t="s">
        <v>14</v>
      </c>
      <c r="C1" s="7"/>
      <c r="D1" s="3" t="s">
        <v>24</v>
      </c>
      <c r="E1" s="3" t="s">
        <v>25</v>
      </c>
      <c r="F1" s="8" t="s">
        <v>26</v>
      </c>
      <c r="G1" s="3" t="s">
        <v>6</v>
      </c>
      <c r="H1" s="3" t="s">
        <v>27</v>
      </c>
      <c r="I1" s="9" t="s">
        <v>8</v>
      </c>
      <c r="J1" s="3" t="s">
        <v>1</v>
      </c>
      <c r="K1" s="10" t="s">
        <v>28</v>
      </c>
      <c r="L1" s="11"/>
      <c r="M1" s="12"/>
      <c r="N1" s="12"/>
      <c r="O1" s="12"/>
      <c r="P1" s="12"/>
      <c r="Q1" s="12"/>
      <c r="R1" s="12"/>
      <c r="S1" s="12"/>
      <c r="T1" s="12"/>
      <c r="U1" s="12"/>
      <c r="V1" s="12"/>
      <c r="W1" s="12"/>
      <c r="X1" s="12"/>
      <c r="Y1" s="12"/>
      <c r="Z1" s="12"/>
      <c r="AA1" s="12"/>
    </row>
    <row r="2" ht="57.75" customHeight="1">
      <c r="A2" s="13">
        <v>1.0</v>
      </c>
      <c r="B2" s="14" t="s">
        <v>29</v>
      </c>
      <c r="C2" s="7"/>
      <c r="D2" s="15" t="s">
        <v>30</v>
      </c>
      <c r="E2" s="16" t="s">
        <v>31</v>
      </c>
      <c r="F2" s="17" t="s">
        <v>32</v>
      </c>
      <c r="G2" s="16" t="s">
        <v>19</v>
      </c>
      <c r="H2" s="16" t="s">
        <v>33</v>
      </c>
      <c r="I2" s="16"/>
      <c r="J2" s="16" t="s">
        <v>34</v>
      </c>
      <c r="K2" s="11" t="s">
        <v>35</v>
      </c>
      <c r="L2" s="11"/>
      <c r="M2" s="12"/>
      <c r="N2" s="12"/>
      <c r="O2" s="12"/>
      <c r="P2" s="12"/>
      <c r="Q2" s="12"/>
      <c r="R2" s="12"/>
      <c r="S2" s="12"/>
      <c r="T2" s="12"/>
      <c r="U2" s="12"/>
      <c r="V2" s="12"/>
      <c r="W2" s="12"/>
      <c r="X2" s="12"/>
      <c r="Y2" s="12"/>
      <c r="Z2" s="12"/>
      <c r="AA2" s="12"/>
    </row>
    <row r="3" ht="60.75" customHeight="1">
      <c r="A3" s="13">
        <v>2.0</v>
      </c>
      <c r="B3" s="18" t="s">
        <v>36</v>
      </c>
      <c r="C3" s="7"/>
      <c r="D3" s="19" t="s">
        <v>37</v>
      </c>
      <c r="E3" s="16" t="s">
        <v>31</v>
      </c>
      <c r="F3" s="17" t="s">
        <v>32</v>
      </c>
      <c r="G3" s="16" t="s">
        <v>19</v>
      </c>
      <c r="H3" s="16" t="s">
        <v>33</v>
      </c>
      <c r="I3" s="16"/>
      <c r="J3" s="16" t="s">
        <v>38</v>
      </c>
      <c r="K3" s="11" t="s">
        <v>39</v>
      </c>
      <c r="L3" s="11"/>
      <c r="M3" s="12"/>
      <c r="N3" s="12"/>
      <c r="O3" s="12"/>
      <c r="P3" s="12"/>
      <c r="Q3" s="12"/>
      <c r="R3" s="12"/>
      <c r="S3" s="12"/>
      <c r="T3" s="12"/>
      <c r="U3" s="12"/>
      <c r="V3" s="12"/>
      <c r="W3" s="12"/>
      <c r="X3" s="12"/>
      <c r="Y3" s="12"/>
      <c r="Z3" s="12"/>
      <c r="AA3" s="12"/>
    </row>
    <row r="4" ht="57.75" customHeight="1">
      <c r="A4" s="13">
        <v>3.0</v>
      </c>
      <c r="B4" s="14" t="str">
        <f>HYPERLINK("http://www.vxwaward.org/apps.html","7 Plus7 Plus7 Plus7 Plus7 Plus")</f>
        <v>7 Plus7 Plus7 Plus7 Plus7 Plus</v>
      </c>
      <c r="C4" s="7"/>
      <c r="D4" s="15" t="s">
        <v>40</v>
      </c>
      <c r="E4" s="16" t="s">
        <v>31</v>
      </c>
      <c r="F4" s="17" t="s">
        <v>32</v>
      </c>
      <c r="G4" s="16" t="s">
        <v>41</v>
      </c>
      <c r="H4" s="16" t="s">
        <v>33</v>
      </c>
      <c r="I4" s="16"/>
      <c r="J4" s="16"/>
      <c r="K4" s="11" t="s">
        <v>35</v>
      </c>
      <c r="L4" s="11"/>
      <c r="M4" s="12"/>
      <c r="N4" s="12"/>
      <c r="O4" s="12"/>
      <c r="P4" s="12"/>
      <c r="Q4" s="12"/>
      <c r="R4" s="12"/>
      <c r="S4" s="12"/>
      <c r="T4" s="12"/>
      <c r="U4" s="12"/>
      <c r="V4" s="12"/>
      <c r="W4" s="12"/>
      <c r="X4" s="12"/>
      <c r="Y4" s="12"/>
      <c r="Z4" s="12"/>
      <c r="AA4" s="12"/>
    </row>
    <row r="5" ht="57.75" customHeight="1">
      <c r="A5" s="13">
        <v>4.0</v>
      </c>
      <c r="B5" s="18" t="s">
        <v>42</v>
      </c>
      <c r="C5" s="7"/>
      <c r="D5" s="15" t="s">
        <v>43</v>
      </c>
      <c r="E5" s="16" t="s">
        <v>44</v>
      </c>
      <c r="F5" s="15" t="s">
        <v>45</v>
      </c>
      <c r="G5" s="16" t="s">
        <v>19</v>
      </c>
      <c r="H5" s="16" t="s">
        <v>33</v>
      </c>
      <c r="I5" s="16"/>
      <c r="J5" s="16"/>
      <c r="K5" s="11" t="s">
        <v>35</v>
      </c>
      <c r="L5" s="11"/>
      <c r="M5" s="12"/>
      <c r="N5" s="12"/>
      <c r="O5" s="12"/>
      <c r="P5" s="12"/>
      <c r="Q5" s="12"/>
      <c r="R5" s="12"/>
      <c r="S5" s="12"/>
      <c r="T5" s="12"/>
      <c r="U5" s="12"/>
      <c r="V5" s="12"/>
      <c r="W5" s="12"/>
      <c r="X5" s="12"/>
      <c r="Y5" s="12"/>
      <c r="Z5" s="12"/>
      <c r="AA5" s="12"/>
    </row>
    <row r="6" ht="57.75" customHeight="1">
      <c r="A6" s="20">
        <v>5.0</v>
      </c>
      <c r="B6" s="21" t="s">
        <v>46</v>
      </c>
      <c r="C6" s="7"/>
      <c r="D6" s="22" t="s">
        <v>47</v>
      </c>
      <c r="E6" s="23" t="s">
        <v>18</v>
      </c>
      <c r="F6" s="24" t="s">
        <v>32</v>
      </c>
      <c r="G6" s="23" t="s">
        <v>48</v>
      </c>
      <c r="H6" s="23" t="s">
        <v>33</v>
      </c>
      <c r="I6" s="23"/>
      <c r="J6" s="23"/>
      <c r="K6" s="25" t="s">
        <v>49</v>
      </c>
      <c r="L6" s="25"/>
      <c r="M6" s="26"/>
      <c r="N6" s="26"/>
      <c r="O6" s="26"/>
      <c r="P6" s="26"/>
      <c r="Q6" s="26"/>
      <c r="R6" s="26"/>
      <c r="S6" s="26"/>
      <c r="T6" s="26"/>
      <c r="U6" s="26"/>
      <c r="V6" s="26"/>
      <c r="W6" s="26"/>
      <c r="X6" s="26"/>
      <c r="Y6" s="26"/>
      <c r="Z6" s="26"/>
      <c r="AA6" s="26"/>
    </row>
    <row r="7" ht="57.75" customHeight="1">
      <c r="A7" s="13">
        <v>6.0</v>
      </c>
      <c r="B7" s="14" t="s">
        <v>50</v>
      </c>
      <c r="C7" s="7"/>
      <c r="D7" s="15" t="s">
        <v>51</v>
      </c>
      <c r="E7" s="16" t="s">
        <v>18</v>
      </c>
      <c r="F7" s="27">
        <v>160000.0</v>
      </c>
      <c r="G7" s="16" t="s">
        <v>52</v>
      </c>
      <c r="H7" s="16" t="s">
        <v>33</v>
      </c>
      <c r="I7" s="16"/>
      <c r="J7" s="16"/>
      <c r="K7" s="11" t="s">
        <v>35</v>
      </c>
      <c r="L7" s="11"/>
      <c r="M7" s="12"/>
      <c r="N7" s="12"/>
      <c r="O7" s="12"/>
      <c r="P7" s="12"/>
      <c r="Q7" s="12"/>
      <c r="R7" s="12"/>
      <c r="S7" s="12"/>
      <c r="T7" s="12"/>
      <c r="U7" s="12"/>
      <c r="V7" s="12"/>
      <c r="W7" s="12"/>
      <c r="X7" s="12"/>
      <c r="Y7" s="12"/>
      <c r="Z7" s="12"/>
      <c r="AA7" s="12"/>
    </row>
    <row r="8" ht="57.75" customHeight="1">
      <c r="A8" s="28">
        <v>7.0</v>
      </c>
      <c r="B8" s="14" t="s">
        <v>53</v>
      </c>
      <c r="C8" s="7"/>
      <c r="D8" s="15" t="s">
        <v>54</v>
      </c>
      <c r="E8" s="15" t="s">
        <v>55</v>
      </c>
      <c r="F8" s="16" t="s">
        <v>56</v>
      </c>
      <c r="G8" s="16" t="s">
        <v>52</v>
      </c>
      <c r="H8" s="16" t="s">
        <v>33</v>
      </c>
      <c r="I8" s="16"/>
      <c r="J8" s="16"/>
      <c r="K8" s="11" t="s">
        <v>57</v>
      </c>
      <c r="L8" s="11"/>
      <c r="M8" s="12"/>
      <c r="N8" s="12"/>
      <c r="O8" s="12"/>
      <c r="P8" s="12"/>
      <c r="Q8" s="12"/>
      <c r="R8" s="12"/>
      <c r="S8" s="12"/>
      <c r="T8" s="12"/>
      <c r="U8" s="12"/>
      <c r="V8" s="12"/>
      <c r="W8" s="12"/>
      <c r="X8" s="12"/>
      <c r="Y8" s="12"/>
      <c r="Z8" s="12"/>
      <c r="AA8" s="12"/>
    </row>
    <row r="9" ht="57.75" customHeight="1">
      <c r="A9" s="29">
        <v>8.0</v>
      </c>
      <c r="B9" s="21" t="s">
        <v>58</v>
      </c>
      <c r="C9" s="7"/>
      <c r="D9" s="22" t="s">
        <v>59</v>
      </c>
      <c r="E9" s="23" t="s">
        <v>18</v>
      </c>
      <c r="F9" s="30">
        <v>300000.0</v>
      </c>
      <c r="G9" s="23" t="s">
        <v>52</v>
      </c>
      <c r="H9" s="23" t="s">
        <v>33</v>
      </c>
      <c r="I9" s="23"/>
      <c r="J9" s="23"/>
      <c r="K9" s="25" t="s">
        <v>60</v>
      </c>
      <c r="L9" s="25"/>
      <c r="M9" s="26"/>
      <c r="N9" s="26"/>
      <c r="O9" s="26"/>
      <c r="P9" s="26"/>
      <c r="Q9" s="26"/>
      <c r="R9" s="26"/>
      <c r="S9" s="26"/>
      <c r="T9" s="26"/>
      <c r="U9" s="26"/>
      <c r="V9" s="26"/>
      <c r="W9" s="26"/>
      <c r="X9" s="26"/>
      <c r="Y9" s="26"/>
      <c r="Z9" s="26"/>
      <c r="AA9" s="26"/>
    </row>
    <row r="10" ht="57.75" customHeight="1">
      <c r="A10" s="28">
        <v>9.0</v>
      </c>
      <c r="B10" s="14" t="str">
        <f>HYPERLINK("https://www.1800respect.org.au/daisy/","DaisyDaisyDaisyDaisyDaisy")</f>
        <v>DaisyDaisyDaisyDaisyDaisy</v>
      </c>
      <c r="C10" s="7"/>
      <c r="D10" s="15" t="s">
        <v>61</v>
      </c>
      <c r="E10" s="16" t="s">
        <v>44</v>
      </c>
      <c r="F10" s="16" t="s">
        <v>62</v>
      </c>
      <c r="G10" s="16" t="s">
        <v>52</v>
      </c>
      <c r="H10" s="16" t="s">
        <v>33</v>
      </c>
      <c r="I10" s="16"/>
      <c r="J10" s="16" t="s">
        <v>63</v>
      </c>
      <c r="K10" s="11"/>
      <c r="L10" s="11"/>
      <c r="M10" s="12"/>
      <c r="N10" s="12"/>
      <c r="O10" s="12"/>
      <c r="P10" s="12"/>
      <c r="Q10" s="12"/>
      <c r="R10" s="12"/>
      <c r="S10" s="12"/>
      <c r="T10" s="12"/>
      <c r="U10" s="12"/>
      <c r="V10" s="12"/>
      <c r="W10" s="12"/>
      <c r="X10" s="12"/>
      <c r="Y10" s="12"/>
      <c r="Z10" s="12"/>
      <c r="AA10" s="12"/>
    </row>
    <row r="11" ht="57.75" customHeight="1">
      <c r="A11" s="29">
        <v>10.0</v>
      </c>
      <c r="B11" s="31" t="s">
        <v>64</v>
      </c>
      <c r="C11" s="7"/>
      <c r="D11" s="22" t="s">
        <v>65</v>
      </c>
      <c r="E11" s="23" t="s">
        <v>18</v>
      </c>
      <c r="F11" s="23" t="s">
        <v>56</v>
      </c>
      <c r="G11" s="23" t="s">
        <v>19</v>
      </c>
      <c r="H11" s="23" t="s">
        <v>33</v>
      </c>
      <c r="J11" s="23"/>
      <c r="K11" s="25" t="s">
        <v>66</v>
      </c>
      <c r="L11" s="25"/>
      <c r="M11" s="26"/>
      <c r="N11" s="26"/>
      <c r="O11" s="26"/>
      <c r="P11" s="26"/>
      <c r="Q11" s="26"/>
      <c r="R11" s="26"/>
      <c r="S11" s="26"/>
      <c r="T11" s="26"/>
      <c r="U11" s="26"/>
      <c r="V11" s="26"/>
      <c r="W11" s="26"/>
      <c r="X11" s="26"/>
      <c r="Y11" s="26"/>
      <c r="Z11" s="26"/>
      <c r="AA11" s="26"/>
    </row>
    <row r="12" ht="57.75" customHeight="1">
      <c r="A12" s="28">
        <v>11.0</v>
      </c>
      <c r="B12" s="18" t="s">
        <v>67</v>
      </c>
      <c r="C12" s="7"/>
      <c r="D12" s="15" t="s">
        <v>68</v>
      </c>
      <c r="E12" s="16" t="s">
        <v>44</v>
      </c>
      <c r="F12" s="16" t="s">
        <v>69</v>
      </c>
      <c r="G12" s="16" t="s">
        <v>41</v>
      </c>
      <c r="H12" s="32">
        <v>1.99</v>
      </c>
      <c r="I12" s="33" t="s">
        <v>70</v>
      </c>
      <c r="J12" s="32"/>
      <c r="K12" s="11"/>
      <c r="L12" s="11"/>
      <c r="M12" s="12"/>
      <c r="N12" s="12"/>
      <c r="O12" s="12"/>
      <c r="P12" s="12"/>
      <c r="Q12" s="12"/>
      <c r="R12" s="12"/>
      <c r="S12" s="12"/>
      <c r="T12" s="12"/>
      <c r="U12" s="12"/>
      <c r="V12" s="12"/>
      <c r="W12" s="12"/>
      <c r="X12" s="12"/>
      <c r="Y12" s="12"/>
      <c r="Z12" s="12"/>
      <c r="AA12" s="12"/>
    </row>
    <row r="13" ht="57.75" customHeight="1">
      <c r="A13" s="28">
        <v>12.0</v>
      </c>
      <c r="B13" s="18" t="s">
        <v>71</v>
      </c>
      <c r="C13" s="7"/>
      <c r="D13" s="15" t="s">
        <v>72</v>
      </c>
      <c r="E13" s="16" t="s">
        <v>18</v>
      </c>
      <c r="F13" s="16" t="s">
        <v>73</v>
      </c>
      <c r="G13" s="34" t="s">
        <v>74</v>
      </c>
      <c r="H13" s="16" t="s">
        <v>33</v>
      </c>
      <c r="I13" s="33" t="s">
        <v>75</v>
      </c>
      <c r="J13" s="16"/>
      <c r="K13" s="11" t="s">
        <v>76</v>
      </c>
      <c r="L13" s="11"/>
      <c r="M13" s="12"/>
      <c r="N13" s="12"/>
      <c r="O13" s="12"/>
      <c r="P13" s="12"/>
      <c r="Q13" s="12"/>
      <c r="R13" s="12"/>
      <c r="S13" s="12"/>
      <c r="T13" s="12"/>
      <c r="U13" s="12"/>
      <c r="V13" s="12"/>
      <c r="W13" s="12"/>
      <c r="X13" s="12"/>
      <c r="Y13" s="12"/>
      <c r="Z13" s="12"/>
      <c r="AA13" s="12"/>
    </row>
    <row r="14" ht="57.75" customHeight="1">
      <c r="A14" s="28">
        <v>13.0</v>
      </c>
      <c r="B14" s="18" t="s">
        <v>77</v>
      </c>
      <c r="C14" s="7"/>
      <c r="D14" s="15" t="s">
        <v>78</v>
      </c>
      <c r="E14" s="16" t="s">
        <v>18</v>
      </c>
      <c r="F14" s="16" t="s">
        <v>73</v>
      </c>
      <c r="G14" s="15" t="s">
        <v>79</v>
      </c>
      <c r="H14" s="16" t="s">
        <v>33</v>
      </c>
      <c r="I14" s="33" t="s">
        <v>80</v>
      </c>
      <c r="J14" s="16"/>
      <c r="K14" s="11" t="s">
        <v>81</v>
      </c>
      <c r="L14" s="11"/>
      <c r="M14" s="12"/>
      <c r="N14" s="12"/>
      <c r="O14" s="12"/>
      <c r="P14" s="12"/>
      <c r="Q14" s="12"/>
      <c r="R14" s="12"/>
      <c r="S14" s="12"/>
      <c r="T14" s="12"/>
      <c r="U14" s="12"/>
      <c r="V14" s="12"/>
      <c r="W14" s="12"/>
      <c r="X14" s="12"/>
      <c r="Y14" s="12"/>
      <c r="Z14" s="12"/>
      <c r="AA14" s="12"/>
    </row>
    <row r="15" ht="57.75" customHeight="1">
      <c r="A15" s="28">
        <v>14.0</v>
      </c>
      <c r="B15" s="14" t="str">
        <f>HYPERLINK("http://www.freedomcharity.org.uk/freedom-app/","Freedom CharityFreedom CharityFreedom CharityFreedom Charity")</f>
        <v>Freedom CharityFreedom CharityFreedom CharityFreedom Charity</v>
      </c>
      <c r="C15" s="7"/>
      <c r="D15" s="15" t="s">
        <v>82</v>
      </c>
      <c r="E15" s="16" t="s">
        <v>31</v>
      </c>
      <c r="F15" s="16" t="s">
        <v>62</v>
      </c>
      <c r="G15" s="34" t="s">
        <v>83</v>
      </c>
      <c r="H15" s="16" t="s">
        <v>33</v>
      </c>
      <c r="I15" s="16"/>
      <c r="J15" s="16"/>
      <c r="K15" s="11" t="s">
        <v>84</v>
      </c>
      <c r="L15" s="11"/>
      <c r="M15" s="12"/>
      <c r="N15" s="12"/>
      <c r="O15" s="12"/>
      <c r="P15" s="12"/>
      <c r="Q15" s="12"/>
      <c r="R15" s="12"/>
      <c r="S15" s="12"/>
      <c r="T15" s="12"/>
      <c r="U15" s="12"/>
      <c r="V15" s="12"/>
      <c r="W15" s="12"/>
      <c r="X15" s="12"/>
      <c r="Y15" s="12"/>
      <c r="Z15" s="12"/>
      <c r="AA15" s="12"/>
    </row>
    <row r="16" ht="57.75" customHeight="1">
      <c r="A16" s="28">
        <v>15.0</v>
      </c>
      <c r="B16" s="14" t="str">
        <f>HYPERLINK("https://guardianportal.cloudapp.net/Home.htm","GuardianGuardianGuardianGuardian")</f>
        <v>GuardianGuardianGuardianGuardian</v>
      </c>
      <c r="C16" s="7"/>
      <c r="D16" s="15" t="s">
        <v>85</v>
      </c>
      <c r="E16" s="16" t="s">
        <v>44</v>
      </c>
      <c r="F16" s="35">
        <v>70000.0</v>
      </c>
      <c r="G16" s="16" t="s">
        <v>86</v>
      </c>
      <c r="H16" s="16" t="s">
        <v>33</v>
      </c>
      <c r="I16" s="16"/>
      <c r="J16" s="16" t="s">
        <v>38</v>
      </c>
      <c r="K16" s="11" t="s">
        <v>87</v>
      </c>
      <c r="L16" s="11"/>
      <c r="M16" s="12"/>
      <c r="N16" s="12"/>
      <c r="O16" s="12"/>
      <c r="P16" s="12"/>
      <c r="Q16" s="12"/>
      <c r="R16" s="12"/>
      <c r="S16" s="12"/>
      <c r="T16" s="12"/>
      <c r="U16" s="12"/>
      <c r="V16" s="12"/>
      <c r="W16" s="12"/>
      <c r="X16" s="12"/>
      <c r="Y16" s="12"/>
      <c r="Z16" s="12"/>
      <c r="AA16" s="12"/>
    </row>
    <row r="17" ht="57.75" customHeight="1">
      <c r="A17" s="13">
        <v>16.0</v>
      </c>
      <c r="B17" s="14" t="str">
        <f>HYPERLINK("https://play.google.com/store/apps/details?id=com.osjastudio.goodmen","Good Men QuizGood Men QuizGood Men QuizGood Men Quiz")</f>
        <v>Good Men QuizGood Men QuizGood Men QuizGood Men Quiz</v>
      </c>
      <c r="C17" s="7"/>
      <c r="D17" s="15" t="s">
        <v>88</v>
      </c>
      <c r="E17" s="16" t="s">
        <v>31</v>
      </c>
      <c r="F17" s="17" t="s">
        <v>73</v>
      </c>
      <c r="G17" s="16" t="s">
        <v>19</v>
      </c>
      <c r="H17" s="16" t="s">
        <v>33</v>
      </c>
      <c r="I17" s="16"/>
      <c r="J17" s="16" t="s">
        <v>89</v>
      </c>
      <c r="K17" s="11"/>
      <c r="L17" s="11"/>
      <c r="M17" s="12"/>
      <c r="N17" s="12"/>
      <c r="O17" s="12"/>
      <c r="P17" s="12"/>
      <c r="Q17" s="12"/>
      <c r="R17" s="12"/>
      <c r="S17" s="12"/>
      <c r="T17" s="12"/>
      <c r="U17" s="12"/>
      <c r="V17" s="12"/>
      <c r="W17" s="12"/>
      <c r="X17" s="12"/>
      <c r="Y17" s="12"/>
      <c r="Z17" s="12"/>
      <c r="AA17" s="12"/>
    </row>
    <row r="18" ht="72.75" customHeight="1">
      <c r="A18" s="36">
        <v>17.0</v>
      </c>
      <c r="B18" s="14" t="str">
        <f>HYPERLINK("https://play.google.com/store/apps/details?id=com.smartcloud.delhi","HimmatHimmatHimmatHimmat")</f>
        <v>HimmatHimmatHimmatHimmat</v>
      </c>
      <c r="C18" s="7"/>
      <c r="D18" s="15" t="s">
        <v>90</v>
      </c>
      <c r="E18" s="16" t="s">
        <v>91</v>
      </c>
      <c r="F18" s="17" t="s">
        <v>92</v>
      </c>
      <c r="G18" s="16" t="s">
        <v>19</v>
      </c>
      <c r="H18" s="16" t="s">
        <v>33</v>
      </c>
      <c r="I18" s="16"/>
      <c r="J18" s="16" t="s">
        <v>93</v>
      </c>
      <c r="K18" s="37" t="s">
        <v>94</v>
      </c>
      <c r="L18" s="11"/>
      <c r="M18" s="12"/>
      <c r="N18" s="12"/>
      <c r="O18" s="12"/>
      <c r="P18" s="12"/>
      <c r="Q18" s="12"/>
      <c r="R18" s="12"/>
      <c r="S18" s="12"/>
      <c r="T18" s="12"/>
      <c r="U18" s="12"/>
      <c r="V18" s="12"/>
      <c r="W18" s="12"/>
      <c r="X18" s="12"/>
      <c r="Y18" s="12"/>
      <c r="Z18" s="12"/>
      <c r="AA18" s="12"/>
    </row>
    <row r="19" ht="57.75" customHeight="1">
      <c r="A19" s="38">
        <v>18.0</v>
      </c>
      <c r="B19" s="39" t="s">
        <v>95</v>
      </c>
      <c r="C19" s="7"/>
      <c r="D19" s="40" t="s">
        <v>96</v>
      </c>
      <c r="E19" s="41" t="s">
        <v>31</v>
      </c>
      <c r="F19" s="42">
        <v>20000.0</v>
      </c>
      <c r="G19" s="41" t="s">
        <v>52</v>
      </c>
      <c r="H19" s="41" t="s">
        <v>33</v>
      </c>
      <c r="I19" s="41"/>
      <c r="J19" s="41"/>
      <c r="K19" s="43" t="s">
        <v>97</v>
      </c>
      <c r="L19" s="43"/>
      <c r="M19" s="44"/>
      <c r="N19" s="44"/>
      <c r="O19" s="44"/>
      <c r="P19" s="44"/>
      <c r="Q19" s="44"/>
      <c r="R19" s="44"/>
      <c r="S19" s="44"/>
      <c r="T19" s="44"/>
      <c r="U19" s="44"/>
      <c r="V19" s="44"/>
      <c r="W19" s="44"/>
      <c r="X19" s="44"/>
      <c r="Y19" s="44"/>
      <c r="Z19" s="44"/>
      <c r="AA19" s="44"/>
    </row>
    <row r="20" ht="57.75" customHeight="1">
      <c r="A20" s="13">
        <v>19.0</v>
      </c>
      <c r="B20" s="45" t="s">
        <v>98</v>
      </c>
      <c r="C20" s="7"/>
      <c r="D20" s="15" t="s">
        <v>99</v>
      </c>
      <c r="E20" s="16" t="s">
        <v>44</v>
      </c>
      <c r="F20" s="16" t="s">
        <v>100</v>
      </c>
      <c r="G20" s="16" t="s">
        <v>41</v>
      </c>
      <c r="H20" s="32">
        <v>9.99</v>
      </c>
      <c r="I20" s="46" t="s">
        <v>101</v>
      </c>
      <c r="J20" s="32"/>
      <c r="K20" s="11"/>
      <c r="L20" s="11"/>
      <c r="M20" s="12"/>
      <c r="N20" s="12"/>
      <c r="O20" s="12"/>
      <c r="P20" s="12"/>
      <c r="Q20" s="12"/>
      <c r="R20" s="12"/>
      <c r="S20" s="12"/>
      <c r="T20" s="12"/>
      <c r="U20" s="12"/>
      <c r="V20" s="12"/>
      <c r="W20" s="12"/>
      <c r="X20" s="12"/>
      <c r="Y20" s="12"/>
      <c r="Z20" s="12"/>
      <c r="AA20" s="12"/>
    </row>
    <row r="21" ht="57.75" customHeight="1">
      <c r="A21" s="47">
        <v>20.0</v>
      </c>
      <c r="B21" s="48" t="s">
        <v>102</v>
      </c>
      <c r="C21" s="7"/>
      <c r="D21" s="49" t="s">
        <v>103</v>
      </c>
      <c r="E21" s="50" t="s">
        <v>104</v>
      </c>
      <c r="F21" s="49" t="s">
        <v>105</v>
      </c>
      <c r="G21" s="50" t="s">
        <v>19</v>
      </c>
      <c r="H21" s="50" t="s">
        <v>33</v>
      </c>
      <c r="I21" s="50"/>
      <c r="J21" s="50"/>
      <c r="K21" s="51" t="s">
        <v>106</v>
      </c>
      <c r="L21" s="51"/>
      <c r="M21" s="52"/>
      <c r="N21" s="52"/>
      <c r="O21" s="52"/>
      <c r="P21" s="52"/>
      <c r="Q21" s="52"/>
      <c r="R21" s="52"/>
      <c r="S21" s="52"/>
      <c r="T21" s="52"/>
      <c r="U21" s="52"/>
      <c r="V21" s="52"/>
      <c r="W21" s="52"/>
      <c r="X21" s="52"/>
      <c r="Y21" s="52"/>
      <c r="Z21" s="52"/>
      <c r="AA21" s="52"/>
    </row>
    <row r="22" ht="60.75" customHeight="1">
      <c r="A22" s="13">
        <v>21.0</v>
      </c>
      <c r="B22" s="18" t="s">
        <v>107</v>
      </c>
      <c r="C22" s="7"/>
      <c r="D22" s="15" t="s">
        <v>108</v>
      </c>
      <c r="E22" s="16" t="s">
        <v>31</v>
      </c>
      <c r="F22" s="15" t="s">
        <v>56</v>
      </c>
      <c r="G22" s="16" t="s">
        <v>52</v>
      </c>
      <c r="H22" s="16" t="s">
        <v>33</v>
      </c>
      <c r="I22" s="16"/>
      <c r="J22" s="16" t="s">
        <v>63</v>
      </c>
      <c r="K22" s="11"/>
      <c r="L22" s="11"/>
      <c r="M22" s="12"/>
      <c r="N22" s="12"/>
      <c r="O22" s="12"/>
      <c r="P22" s="12"/>
      <c r="Q22" s="12"/>
      <c r="R22" s="12"/>
      <c r="S22" s="12"/>
      <c r="T22" s="12"/>
      <c r="U22" s="12"/>
      <c r="V22" s="12"/>
      <c r="W22" s="12"/>
      <c r="X22" s="12"/>
      <c r="Y22" s="12"/>
      <c r="Z22" s="12"/>
      <c r="AA22" s="12"/>
    </row>
    <row r="23" ht="57.75" customHeight="1">
      <c r="A23" s="13">
        <v>22.0</v>
      </c>
      <c r="B23" s="18" t="s">
        <v>109</v>
      </c>
      <c r="C23" s="7"/>
      <c r="D23" s="15" t="s">
        <v>110</v>
      </c>
      <c r="E23" s="16" t="s">
        <v>31</v>
      </c>
      <c r="F23" s="19" t="s">
        <v>62</v>
      </c>
      <c r="G23" s="16" t="s">
        <v>19</v>
      </c>
      <c r="H23" s="16" t="s">
        <v>33</v>
      </c>
      <c r="I23" s="33" t="s">
        <v>111</v>
      </c>
      <c r="J23" s="16"/>
      <c r="K23" s="11"/>
      <c r="L23" s="11"/>
      <c r="M23" s="12"/>
      <c r="N23" s="12"/>
      <c r="O23" s="12"/>
      <c r="P23" s="12"/>
      <c r="Q23" s="12"/>
      <c r="R23" s="12"/>
      <c r="S23" s="12"/>
      <c r="T23" s="12"/>
      <c r="U23" s="12"/>
      <c r="V23" s="12"/>
      <c r="W23" s="12"/>
      <c r="X23" s="12"/>
      <c r="Y23" s="12"/>
      <c r="Z23" s="12"/>
      <c r="AA23" s="12"/>
    </row>
    <row r="24" ht="57.75" customHeight="1">
      <c r="A24" s="13">
        <v>23.0</v>
      </c>
      <c r="B24" s="18" t="s">
        <v>112</v>
      </c>
      <c r="C24" s="7"/>
      <c r="D24" s="15" t="s">
        <v>113</v>
      </c>
      <c r="E24" s="16" t="s">
        <v>31</v>
      </c>
      <c r="F24" s="16" t="s">
        <v>100</v>
      </c>
      <c r="G24" s="16" t="s">
        <v>41</v>
      </c>
      <c r="H24" s="16" t="s">
        <v>33</v>
      </c>
      <c r="I24" s="16"/>
      <c r="J24" s="16"/>
      <c r="K24" s="11" t="s">
        <v>114</v>
      </c>
      <c r="L24" s="11"/>
      <c r="M24" s="12"/>
      <c r="N24" s="12"/>
      <c r="O24" s="12"/>
      <c r="P24" s="12"/>
      <c r="Q24" s="12"/>
      <c r="R24" s="12"/>
      <c r="S24" s="12"/>
      <c r="T24" s="12"/>
      <c r="U24" s="12"/>
      <c r="V24" s="12"/>
      <c r="W24" s="12"/>
      <c r="X24" s="12"/>
      <c r="Y24" s="12"/>
      <c r="Z24" s="12"/>
      <c r="AA24" s="12"/>
    </row>
    <row r="25" ht="57.75" customHeight="1">
      <c r="A25" s="13">
        <v>24.0</v>
      </c>
      <c r="B25" s="18" t="s">
        <v>115</v>
      </c>
      <c r="C25" s="7"/>
      <c r="D25" s="15" t="s">
        <v>116</v>
      </c>
      <c r="E25" s="15" t="s">
        <v>18</v>
      </c>
      <c r="F25" s="53" t="s">
        <v>117</v>
      </c>
      <c r="G25" s="16" t="s">
        <v>19</v>
      </c>
      <c r="H25" s="16" t="s">
        <v>33</v>
      </c>
      <c r="I25" s="16"/>
      <c r="J25" s="16"/>
      <c r="K25" s="11"/>
      <c r="L25" s="11"/>
      <c r="M25" s="12"/>
      <c r="N25" s="12"/>
      <c r="O25" s="12"/>
      <c r="P25" s="12"/>
      <c r="Q25" s="12"/>
      <c r="R25" s="12"/>
      <c r="S25" s="12"/>
      <c r="T25" s="12"/>
      <c r="U25" s="12"/>
      <c r="V25" s="12"/>
      <c r="W25" s="12"/>
      <c r="X25" s="12"/>
      <c r="Y25" s="12"/>
      <c r="Z25" s="12"/>
      <c r="AA25" s="12"/>
    </row>
    <row r="26" ht="57.75" customHeight="1">
      <c r="A26" s="13">
        <v>25.0</v>
      </c>
      <c r="B26" s="45" t="s">
        <v>118</v>
      </c>
      <c r="C26" s="7"/>
      <c r="D26" s="19" t="s">
        <v>119</v>
      </c>
      <c r="E26" s="15" t="s">
        <v>18</v>
      </c>
      <c r="F26" s="53" t="s">
        <v>73</v>
      </c>
      <c r="G26" s="16" t="s">
        <v>19</v>
      </c>
      <c r="H26" s="16" t="s">
        <v>33</v>
      </c>
      <c r="I26" s="16"/>
      <c r="J26" s="16"/>
      <c r="K26" s="11"/>
      <c r="L26" s="11"/>
      <c r="M26" s="12"/>
      <c r="N26" s="12"/>
      <c r="O26" s="12"/>
      <c r="P26" s="12"/>
      <c r="Q26" s="12"/>
      <c r="R26" s="12"/>
      <c r="S26" s="12"/>
      <c r="T26" s="12"/>
      <c r="U26" s="12"/>
      <c r="V26" s="12"/>
      <c r="W26" s="12"/>
      <c r="X26" s="12"/>
      <c r="Y26" s="12"/>
      <c r="Z26" s="12"/>
      <c r="AA26" s="12"/>
    </row>
    <row r="27" ht="57.75" customHeight="1">
      <c r="A27" s="13">
        <v>26.0</v>
      </c>
      <c r="B27" s="14" t="str">
        <f>HYPERLINK("http://www.metrac.org/resources/not-your-baby-app/","Not Your BabyNot Your BabyNot Your BabyNot Your Baby")</f>
        <v>Not Your BabyNot Your BabyNot Your BabyNot Your Baby</v>
      </c>
      <c r="C27" s="7"/>
      <c r="D27" s="19" t="s">
        <v>120</v>
      </c>
      <c r="E27" s="15" t="s">
        <v>31</v>
      </c>
      <c r="F27" s="53" t="s">
        <v>62</v>
      </c>
      <c r="G27" s="16" t="s">
        <v>121</v>
      </c>
      <c r="H27" s="16" t="s">
        <v>33</v>
      </c>
      <c r="I27" s="16"/>
      <c r="J27" s="16"/>
      <c r="K27" s="11"/>
      <c r="L27" s="11"/>
      <c r="M27" s="12"/>
      <c r="N27" s="12"/>
      <c r="O27" s="12"/>
      <c r="P27" s="12"/>
      <c r="Q27" s="12"/>
      <c r="R27" s="12"/>
      <c r="S27" s="12"/>
      <c r="T27" s="12"/>
      <c r="U27" s="12"/>
      <c r="V27" s="12"/>
      <c r="W27" s="12"/>
      <c r="X27" s="12"/>
      <c r="Y27" s="12"/>
      <c r="Z27" s="12"/>
      <c r="AA27" s="12"/>
    </row>
    <row r="28" ht="57.75" customHeight="1">
      <c r="A28" s="13">
        <v>27.0</v>
      </c>
      <c r="B28" s="14" t="str">
        <f>HYPERLINK("http://www.onwatchoncampus.com/what-is-onwatch.php","On WatchOn WatchOn WatchOn Watch")</f>
        <v>On WatchOn WatchOn WatchOn Watch</v>
      </c>
      <c r="C28" s="7"/>
      <c r="D28" s="15" t="s">
        <v>122</v>
      </c>
      <c r="E28" s="15" t="s">
        <v>18</v>
      </c>
      <c r="F28" s="53" t="s">
        <v>62</v>
      </c>
      <c r="G28" s="16" t="s">
        <v>121</v>
      </c>
      <c r="H28" s="16" t="s">
        <v>33</v>
      </c>
      <c r="I28" s="16"/>
      <c r="J28" s="16"/>
      <c r="K28" s="11"/>
      <c r="L28" s="11"/>
      <c r="M28" s="12"/>
      <c r="N28" s="12"/>
      <c r="O28" s="12"/>
      <c r="P28" s="12"/>
      <c r="Q28" s="12"/>
      <c r="R28" s="12"/>
      <c r="S28" s="12"/>
      <c r="T28" s="12"/>
      <c r="U28" s="12"/>
      <c r="V28" s="12"/>
      <c r="W28" s="12"/>
      <c r="X28" s="12"/>
      <c r="Y28" s="12"/>
      <c r="Z28" s="12"/>
      <c r="AA28" s="12"/>
    </row>
    <row r="29" ht="57.75" customHeight="1">
      <c r="A29" s="13">
        <v>28.0</v>
      </c>
      <c r="B29" s="14" t="str">
        <f>HYPERLINK("http://www.joinonelove.org/my_plan_app","One Love My PlanOne Love My PlanOne Love My PlanOne Love My Plan")</f>
        <v>One Love My PlanOne Love My PlanOne Love My PlanOne Love My Plan</v>
      </c>
      <c r="C29" s="7"/>
      <c r="D29" s="15" t="s">
        <v>123</v>
      </c>
      <c r="E29" s="15" t="s">
        <v>31</v>
      </c>
      <c r="F29" s="53" t="s">
        <v>56</v>
      </c>
      <c r="G29" s="16" t="s">
        <v>121</v>
      </c>
      <c r="H29" s="16" t="s">
        <v>33</v>
      </c>
      <c r="I29" s="16"/>
      <c r="J29" s="16"/>
      <c r="K29" s="11"/>
      <c r="L29" s="11"/>
      <c r="M29" s="12"/>
      <c r="N29" s="12"/>
      <c r="O29" s="12"/>
      <c r="P29" s="12"/>
      <c r="Q29" s="12"/>
      <c r="R29" s="12"/>
      <c r="S29" s="12"/>
      <c r="T29" s="12"/>
      <c r="U29" s="12"/>
      <c r="V29" s="12"/>
      <c r="W29" s="12"/>
      <c r="X29" s="12"/>
      <c r="Y29" s="12"/>
      <c r="Z29" s="12"/>
      <c r="AA29" s="12"/>
    </row>
    <row r="30" ht="57.75" customHeight="1">
      <c r="A30" s="13">
        <v>29.0</v>
      </c>
      <c r="B30" s="14" t="str">
        <f>HYPERLINK("http://www.vxwaward.org/apps.html","Open BoxOpen BoxOpen BoxOpen Box")</f>
        <v>Open BoxOpen BoxOpen BoxOpen Box</v>
      </c>
      <c r="C30" s="7"/>
      <c r="D30" s="15" t="s">
        <v>124</v>
      </c>
      <c r="E30" s="15" t="s">
        <v>125</v>
      </c>
      <c r="F30" s="53" t="s">
        <v>45</v>
      </c>
      <c r="G30" s="16" t="s">
        <v>19</v>
      </c>
      <c r="H30" s="16" t="s">
        <v>33</v>
      </c>
      <c r="I30" s="16"/>
      <c r="J30" s="16"/>
      <c r="K30" s="11"/>
      <c r="L30" s="11"/>
      <c r="M30" s="12"/>
      <c r="N30" s="12"/>
      <c r="O30" s="12"/>
      <c r="P30" s="12"/>
      <c r="Q30" s="12"/>
      <c r="R30" s="12"/>
      <c r="S30" s="12"/>
      <c r="T30" s="12"/>
      <c r="U30" s="12"/>
      <c r="V30" s="12"/>
      <c r="W30" s="12"/>
      <c r="X30" s="12"/>
      <c r="Y30" s="12"/>
      <c r="Z30" s="12"/>
      <c r="AA30" s="12"/>
    </row>
    <row r="31" ht="57.75" customHeight="1">
      <c r="A31" s="13">
        <v>30.0</v>
      </c>
      <c r="B31" s="54" t="str">
        <f>HYPERLINK("https://www.harborhousefl.com/get-help/r3/","R3: Recognize, Respond, and ReferR3: Recognize, Respond, and ReferR3: Recognize, Respond, and Refer")</f>
        <v>R3: Recognize, Respond, and ReferR3: Recognize, Respond, and ReferR3: Recognize, Respond, and Refer</v>
      </c>
      <c r="C31" s="7"/>
      <c r="D31" s="15" t="s">
        <v>126</v>
      </c>
      <c r="E31" s="15" t="s">
        <v>127</v>
      </c>
      <c r="F31" s="16" t="s">
        <v>128</v>
      </c>
      <c r="G31" s="16" t="s">
        <v>129</v>
      </c>
      <c r="H31" s="16" t="s">
        <v>33</v>
      </c>
      <c r="I31" s="16"/>
      <c r="J31" s="16"/>
      <c r="K31" s="11"/>
      <c r="L31" s="11"/>
      <c r="M31" s="12"/>
      <c r="N31" s="12"/>
      <c r="O31" s="12"/>
      <c r="P31" s="12"/>
      <c r="Q31" s="12"/>
      <c r="R31" s="12"/>
      <c r="S31" s="12"/>
      <c r="T31" s="12"/>
      <c r="U31" s="12"/>
      <c r="V31" s="12"/>
      <c r="W31" s="12"/>
      <c r="X31" s="12"/>
      <c r="Y31" s="12"/>
      <c r="Z31" s="12"/>
      <c r="AA31" s="12"/>
    </row>
    <row r="32" ht="85.5" customHeight="1">
      <c r="A32" s="13">
        <v>31.0</v>
      </c>
      <c r="B32" s="14" t="str">
        <f>HYPERLINK("https://play.google.com/store/apps/details?id=com.technofection.rmitra&amp;amp;hl=en","R-MitraR-MitraR-Mitra")</f>
        <v>R-MitraR-MitraR-Mitra</v>
      </c>
      <c r="C32" s="7"/>
      <c r="D32" s="15" t="s">
        <v>130</v>
      </c>
      <c r="E32" s="15" t="s">
        <v>131</v>
      </c>
      <c r="F32" s="16" t="s">
        <v>132</v>
      </c>
      <c r="G32" s="16" t="s">
        <v>133</v>
      </c>
      <c r="H32" s="16" t="s">
        <v>33</v>
      </c>
      <c r="I32" s="16"/>
      <c r="J32" s="16"/>
      <c r="K32" s="11"/>
      <c r="L32" s="11"/>
      <c r="M32" s="12"/>
      <c r="N32" s="12"/>
      <c r="O32" s="12"/>
      <c r="P32" s="12"/>
      <c r="Q32" s="12"/>
      <c r="R32" s="12"/>
      <c r="S32" s="12"/>
      <c r="T32" s="12"/>
      <c r="U32" s="12"/>
      <c r="V32" s="12"/>
      <c r="W32" s="12"/>
      <c r="X32" s="12"/>
      <c r="Y32" s="12"/>
      <c r="Z32" s="12"/>
      <c r="AA32" s="12"/>
    </row>
    <row r="33" ht="57.75" customHeight="1">
      <c r="A33" s="13">
        <v>32.0</v>
      </c>
      <c r="B33" s="54" t="str">
        <f>HYPERLINK("https://play.google.com/store/apps/details?id=app.raksha","Raksha - Women Safety AlertRaksha - Women Safety AlertRaksha - Women Safety Alert")</f>
        <v>Raksha - Women Safety AlertRaksha - Women Safety AlertRaksha - Women Safety Alert</v>
      </c>
      <c r="C33" s="7"/>
      <c r="D33" s="15" t="s">
        <v>134</v>
      </c>
      <c r="E33" s="16" t="s">
        <v>135</v>
      </c>
      <c r="F33" s="17" t="s">
        <v>136</v>
      </c>
      <c r="G33" s="16" t="s">
        <v>133</v>
      </c>
      <c r="H33" s="16" t="s">
        <v>33</v>
      </c>
      <c r="I33" s="16"/>
      <c r="J33" s="16"/>
      <c r="K33" s="11"/>
      <c r="L33" s="11"/>
      <c r="M33" s="12"/>
      <c r="N33" s="12"/>
      <c r="O33" s="12"/>
      <c r="P33" s="12"/>
      <c r="Q33" s="12"/>
      <c r="R33" s="12"/>
      <c r="S33" s="12"/>
      <c r="T33" s="12"/>
      <c r="U33" s="12"/>
      <c r="V33" s="12"/>
      <c r="W33" s="12"/>
      <c r="X33" s="12"/>
      <c r="Y33" s="12"/>
      <c r="Z33" s="12"/>
      <c r="AA33" s="12"/>
    </row>
    <row r="34" ht="57.75" customHeight="1">
      <c r="A34" s="13">
        <v>33.0</v>
      </c>
      <c r="B34" s="14" t="str">
        <f>HYPERLINK("https://play.google.com/store/apps/details?id=com.ravemobilesafety.raveguardian&amp;amp;hl=en","Rave GuardianRave GuardianRave Guardian")</f>
        <v>Rave GuardianRave GuardianRave Guardian</v>
      </c>
      <c r="C34" s="7"/>
      <c r="D34" s="15" t="s">
        <v>137</v>
      </c>
      <c r="E34" s="16" t="s">
        <v>135</v>
      </c>
      <c r="F34" s="17" t="s">
        <v>132</v>
      </c>
      <c r="G34" s="16" t="s">
        <v>129</v>
      </c>
      <c r="H34" s="16" t="s">
        <v>33</v>
      </c>
      <c r="I34" s="16"/>
      <c r="J34" s="16"/>
      <c r="K34" s="11"/>
      <c r="L34" s="11"/>
      <c r="M34" s="12"/>
      <c r="N34" s="12"/>
      <c r="O34" s="12"/>
      <c r="P34" s="12"/>
      <c r="Q34" s="12"/>
      <c r="R34" s="12"/>
      <c r="S34" s="12"/>
      <c r="T34" s="12"/>
      <c r="U34" s="12"/>
      <c r="V34" s="12"/>
      <c r="W34" s="12"/>
      <c r="X34" s="12"/>
      <c r="Y34" s="12"/>
      <c r="Z34" s="12"/>
      <c r="AA34" s="12"/>
    </row>
    <row r="35" ht="57.75" customHeight="1">
      <c r="A35" s="13">
        <v>34.0</v>
      </c>
      <c r="B35" s="14" t="str">
        <f>HYPERLINK("https://play.google.com/store/apps/details?id=com.dc.ridesafe&amp;amp;hl=en","RidesafeRidesafeRidesafe")</f>
        <v>RidesafeRidesafeRidesafe</v>
      </c>
      <c r="C35" s="7"/>
      <c r="D35" s="15" t="s">
        <v>138</v>
      </c>
      <c r="E35" s="16" t="s">
        <v>139</v>
      </c>
      <c r="F35" s="15" t="s">
        <v>140</v>
      </c>
      <c r="G35" s="15" t="s">
        <v>141</v>
      </c>
      <c r="H35" s="16" t="s">
        <v>33</v>
      </c>
      <c r="I35" s="16"/>
      <c r="J35" s="16"/>
      <c r="K35" s="11"/>
      <c r="L35" s="11"/>
      <c r="M35" s="12"/>
      <c r="N35" s="12"/>
      <c r="O35" s="12"/>
      <c r="P35" s="12"/>
      <c r="Q35" s="12"/>
      <c r="R35" s="12"/>
      <c r="S35" s="12"/>
      <c r="T35" s="12"/>
      <c r="U35" s="12"/>
      <c r="V35" s="12"/>
      <c r="W35" s="12"/>
      <c r="X35" s="12"/>
      <c r="Y35" s="12"/>
      <c r="Z35" s="12"/>
      <c r="AA35" s="12"/>
    </row>
    <row r="36" ht="57.75" customHeight="1">
      <c r="A36" s="13">
        <v>35.0</v>
      </c>
      <c r="B36" s="14" t="str">
        <f>HYPERLINK("http://www.wcspittsburgh.org/RUSafe","RUsafeRUsafeRUsafe")</f>
        <v>RUsafeRUsafeRUsafe</v>
      </c>
      <c r="C36" s="7"/>
      <c r="D36" s="15" t="s">
        <v>142</v>
      </c>
      <c r="E36" s="16" t="s">
        <v>127</v>
      </c>
      <c r="F36" s="15" t="s">
        <v>143</v>
      </c>
      <c r="G36" s="16" t="s">
        <v>129</v>
      </c>
      <c r="H36" s="16" t="s">
        <v>33</v>
      </c>
      <c r="I36" s="16"/>
      <c r="J36" s="16"/>
      <c r="K36" s="11"/>
      <c r="L36" s="11"/>
      <c r="M36" s="12"/>
      <c r="N36" s="12"/>
      <c r="O36" s="12"/>
      <c r="P36" s="12"/>
      <c r="Q36" s="12"/>
      <c r="R36" s="12"/>
      <c r="S36" s="12"/>
      <c r="T36" s="12"/>
      <c r="U36" s="12"/>
      <c r="V36" s="12"/>
      <c r="W36" s="12"/>
      <c r="X36" s="12"/>
      <c r="Y36" s="12"/>
      <c r="Z36" s="12"/>
      <c r="AA36" s="12"/>
    </row>
    <row r="37" ht="57.75" customHeight="1">
      <c r="A37" s="13">
        <v>36.0</v>
      </c>
      <c r="B37" s="14" t="str">
        <f>HYPERLINK("http://www.vxwaward.org/apps.html","Safe Agent 008Safe Agent 008Safe Agent 008")</f>
        <v>Safe Agent 008Safe Agent 008Safe Agent 008</v>
      </c>
      <c r="C37" s="7"/>
      <c r="D37" s="15" t="s">
        <v>144</v>
      </c>
      <c r="E37" s="16" t="s">
        <v>135</v>
      </c>
      <c r="F37" s="15" t="s">
        <v>143</v>
      </c>
      <c r="G37" s="16" t="s">
        <v>133</v>
      </c>
      <c r="H37" s="16" t="s">
        <v>33</v>
      </c>
      <c r="I37" s="16"/>
      <c r="J37" s="16"/>
      <c r="K37" s="11"/>
      <c r="L37" s="11"/>
      <c r="M37" s="12"/>
      <c r="N37" s="12"/>
      <c r="O37" s="12"/>
      <c r="P37" s="12"/>
      <c r="Q37" s="12"/>
      <c r="R37" s="12"/>
      <c r="S37" s="12"/>
      <c r="T37" s="12"/>
      <c r="U37" s="12"/>
      <c r="V37" s="12"/>
      <c r="W37" s="12"/>
      <c r="X37" s="12"/>
      <c r="Y37" s="12"/>
      <c r="Z37" s="12"/>
      <c r="AA37" s="12"/>
    </row>
    <row r="38" ht="57.75" customHeight="1">
      <c r="A38" s="13">
        <v>37.0</v>
      </c>
      <c r="B38" s="14" t="str">
        <f>HYPERLINK("https://itunes.apple.com/us/app/safe-city/id616709366?mt=8","Safe CitySafe CitySafe City")</f>
        <v>Safe CitySafe CitySafe City</v>
      </c>
      <c r="C38" s="7"/>
      <c r="D38" s="15" t="s">
        <v>145</v>
      </c>
      <c r="E38" s="16" t="s">
        <v>135</v>
      </c>
      <c r="F38" s="16" t="s">
        <v>146</v>
      </c>
      <c r="G38" s="16" t="s">
        <v>147</v>
      </c>
      <c r="H38" s="16" t="s">
        <v>33</v>
      </c>
      <c r="I38" s="16"/>
      <c r="J38" s="16"/>
      <c r="K38" s="11"/>
      <c r="L38" s="11"/>
      <c r="M38" s="12"/>
      <c r="N38" s="12"/>
      <c r="O38" s="12"/>
      <c r="P38" s="12"/>
      <c r="Q38" s="12"/>
      <c r="R38" s="12"/>
      <c r="S38" s="12"/>
      <c r="T38" s="12"/>
      <c r="U38" s="12"/>
      <c r="V38" s="12"/>
      <c r="W38" s="12"/>
      <c r="X38" s="12"/>
      <c r="Y38" s="12"/>
      <c r="Z38" s="12"/>
      <c r="AA38" s="12"/>
    </row>
    <row r="39" ht="57.75" customHeight="1">
      <c r="A39" s="13">
        <v>38.0</v>
      </c>
      <c r="B39" s="14" t="str">
        <f>HYPERLINK("http://www.safenightapp.org/","SafenightSafenightSafenight")</f>
        <v>SafenightSafenightSafenight</v>
      </c>
      <c r="C39" s="7"/>
      <c r="D39" s="15" t="s">
        <v>148</v>
      </c>
      <c r="E39" s="16" t="s">
        <v>135</v>
      </c>
      <c r="F39" s="15" t="s">
        <v>149</v>
      </c>
      <c r="G39" s="16" t="s">
        <v>150</v>
      </c>
      <c r="H39" s="16" t="s">
        <v>33</v>
      </c>
      <c r="I39" s="16"/>
      <c r="J39" s="16"/>
      <c r="K39" s="11"/>
      <c r="L39" s="11"/>
      <c r="M39" s="12"/>
      <c r="N39" s="12"/>
      <c r="O39" s="12"/>
      <c r="P39" s="12"/>
      <c r="Q39" s="12"/>
      <c r="R39" s="12"/>
      <c r="S39" s="12"/>
      <c r="T39" s="12"/>
      <c r="U39" s="12"/>
      <c r="V39" s="12"/>
      <c r="W39" s="12"/>
      <c r="X39" s="12"/>
      <c r="Y39" s="12"/>
      <c r="Z39" s="12"/>
      <c r="AA39" s="12"/>
    </row>
    <row r="40" ht="57.75" customHeight="1">
      <c r="A40" s="13">
        <v>39.0</v>
      </c>
      <c r="B40" s="14" t="str">
        <f>HYPERLINK("http://www.safetipin.com/","SafetipinSafetipinSafetipin")</f>
        <v>SafetipinSafetipinSafetipin</v>
      </c>
      <c r="C40" s="7"/>
      <c r="D40" s="15" t="s">
        <v>151</v>
      </c>
      <c r="E40" s="16" t="s">
        <v>127</v>
      </c>
      <c r="F40" s="35">
        <v>30000.0</v>
      </c>
      <c r="G40" s="16" t="s">
        <v>150</v>
      </c>
      <c r="H40" s="16" t="s">
        <v>33</v>
      </c>
      <c r="I40" s="16"/>
      <c r="J40" s="16"/>
      <c r="K40" s="11"/>
      <c r="L40" s="11"/>
      <c r="M40" s="12"/>
      <c r="N40" s="12"/>
      <c r="O40" s="12"/>
      <c r="P40" s="12"/>
      <c r="Q40" s="12"/>
      <c r="R40" s="12"/>
      <c r="S40" s="12"/>
      <c r="T40" s="12"/>
      <c r="U40" s="12"/>
      <c r="V40" s="12"/>
      <c r="W40" s="12"/>
      <c r="X40" s="12"/>
      <c r="Y40" s="12"/>
      <c r="Z40" s="12"/>
      <c r="AA40" s="12"/>
    </row>
    <row r="41" ht="57.75" customHeight="1">
      <c r="A41" s="13">
        <v>40.0</v>
      </c>
      <c r="B41" s="14" t="str">
        <f>HYPERLINK("https://play.google.com/store/apps/details?id=com.photon.shake2safety&amp;amp;hl=en","Shake 2 SafetyShake 2 SafetyShake 2 Safety")</f>
        <v>Shake 2 SafetyShake 2 SafetyShake 2 Safety</v>
      </c>
      <c r="C41" s="7"/>
      <c r="D41" s="15" t="s">
        <v>152</v>
      </c>
      <c r="E41" s="16" t="s">
        <v>135</v>
      </c>
      <c r="F41" s="17" t="s">
        <v>132</v>
      </c>
      <c r="G41" s="16" t="s">
        <v>133</v>
      </c>
      <c r="H41" s="16" t="s">
        <v>33</v>
      </c>
      <c r="I41" s="16"/>
      <c r="J41" s="16"/>
      <c r="K41" s="11"/>
      <c r="L41" s="11"/>
      <c r="M41" s="12"/>
      <c r="N41" s="12"/>
      <c r="O41" s="12"/>
      <c r="P41" s="12"/>
      <c r="Q41" s="12"/>
      <c r="R41" s="12"/>
      <c r="S41" s="12"/>
      <c r="T41" s="12"/>
      <c r="U41" s="12"/>
      <c r="V41" s="12"/>
      <c r="W41" s="12"/>
      <c r="X41" s="12"/>
      <c r="Y41" s="12"/>
      <c r="Z41" s="12"/>
      <c r="AA41" s="12"/>
    </row>
    <row r="42" ht="57.75" customHeight="1">
      <c r="A42" s="13">
        <v>41.0</v>
      </c>
      <c r="B42" s="14" t="str">
        <f>HYPERLINK("https://play.google.com/store/apps/details?id=com.mobbots.shakesos&amp;amp;hl=en","ShakeSOSShakeSOSShakeSOS")</f>
        <v>ShakeSOSShakeSOSShakeSOS</v>
      </c>
      <c r="C42" s="7"/>
      <c r="D42" s="15" t="s">
        <v>153</v>
      </c>
      <c r="E42" s="16" t="s">
        <v>135</v>
      </c>
      <c r="F42" s="17" t="s">
        <v>149</v>
      </c>
      <c r="G42" s="16" t="s">
        <v>133</v>
      </c>
      <c r="H42" s="16" t="s">
        <v>33</v>
      </c>
      <c r="I42" s="16"/>
      <c r="J42" s="16"/>
      <c r="K42" s="11"/>
      <c r="L42" s="11"/>
      <c r="M42" s="12"/>
      <c r="N42" s="12"/>
      <c r="O42" s="12"/>
      <c r="P42" s="12"/>
      <c r="Q42" s="12"/>
      <c r="R42" s="12"/>
      <c r="S42" s="12"/>
      <c r="T42" s="12"/>
      <c r="U42" s="12"/>
      <c r="V42" s="12"/>
      <c r="W42" s="12"/>
      <c r="X42" s="12"/>
      <c r="Y42" s="12"/>
      <c r="Z42" s="12"/>
      <c r="AA42" s="12"/>
    </row>
    <row r="43" ht="60.75" customHeight="1">
      <c r="A43" s="13">
        <v>42.0</v>
      </c>
      <c r="B43" s="14" t="str">
        <f>HYPERLINK("https://play.google.com/store/apps/details?id=com.apwiz.smartsafe","Smart-SafeSmart-SafeSmart-Safe")</f>
        <v>Smart-SafeSmart-SafeSmart-Safe</v>
      </c>
      <c r="C43" s="7"/>
      <c r="D43" s="15" t="s">
        <v>154</v>
      </c>
      <c r="E43" s="16" t="s">
        <v>135</v>
      </c>
      <c r="F43" s="17" t="s">
        <v>155</v>
      </c>
      <c r="G43" s="15" t="s">
        <v>156</v>
      </c>
      <c r="H43" s="16" t="s">
        <v>33</v>
      </c>
      <c r="I43" s="16"/>
      <c r="J43" s="16"/>
      <c r="K43" s="11"/>
      <c r="L43" s="11"/>
      <c r="M43" s="12"/>
      <c r="N43" s="12"/>
      <c r="O43" s="12"/>
      <c r="P43" s="12"/>
      <c r="Q43" s="12"/>
      <c r="R43" s="12"/>
      <c r="S43" s="12"/>
      <c r="T43" s="12"/>
      <c r="U43" s="12"/>
      <c r="V43" s="12"/>
      <c r="W43" s="12"/>
      <c r="X43" s="12"/>
      <c r="Y43" s="12"/>
      <c r="Z43" s="12"/>
      <c r="AA43" s="12"/>
    </row>
    <row r="44" ht="57.75" customHeight="1">
      <c r="A44" s="13">
        <v>43.0</v>
      </c>
      <c r="B44" s="14" t="str">
        <f>HYPERLINK("https://play.google.com/store/apps/details?id=com.vijaywebsolutions.staysafe","Stay SafeStay SafeStay Safe")</f>
        <v>Stay SafeStay SafeStay Safe</v>
      </c>
      <c r="C44" s="7"/>
      <c r="D44" s="15" t="s">
        <v>157</v>
      </c>
      <c r="E44" s="16" t="s">
        <v>135</v>
      </c>
      <c r="F44" s="15" t="s">
        <v>158</v>
      </c>
      <c r="G44" s="16" t="s">
        <v>133</v>
      </c>
      <c r="H44" s="16" t="s">
        <v>33</v>
      </c>
      <c r="I44" s="16"/>
      <c r="J44" s="16"/>
      <c r="K44" s="11"/>
      <c r="L44" s="11"/>
      <c r="M44" s="12"/>
      <c r="N44" s="12"/>
      <c r="O44" s="12"/>
      <c r="P44" s="12"/>
      <c r="Q44" s="12"/>
      <c r="R44" s="12"/>
      <c r="S44" s="12"/>
      <c r="T44" s="12"/>
      <c r="U44" s="12"/>
      <c r="V44" s="12"/>
      <c r="W44" s="12"/>
      <c r="X44" s="12"/>
      <c r="Y44" s="12"/>
      <c r="Z44" s="12"/>
      <c r="AA44" s="12"/>
    </row>
    <row r="45" ht="57.75" customHeight="1">
      <c r="A45" s="13">
        <v>44.0</v>
      </c>
      <c r="B45" s="14" t="str">
        <f>HYPERLINK("https://itunes.apple.com/us/app/stopastalker/id645238415?mt=8&amp;amp;ign-mpt=uo%3D4%253E","Stop a StalkerStop a StalkerStop a Stalker")</f>
        <v>Stop a StalkerStop a StalkerStop a Stalker</v>
      </c>
      <c r="C45" s="7"/>
      <c r="D45" s="15" t="s">
        <v>159</v>
      </c>
      <c r="E45" s="16" t="s">
        <v>139</v>
      </c>
      <c r="F45" s="16" t="s">
        <v>146</v>
      </c>
      <c r="G45" s="16" t="s">
        <v>147</v>
      </c>
      <c r="H45" s="32">
        <v>0.99</v>
      </c>
      <c r="I45" s="32"/>
      <c r="J45" s="32"/>
      <c r="K45" s="11"/>
      <c r="L45" s="11"/>
      <c r="M45" s="12"/>
      <c r="N45" s="12"/>
      <c r="O45" s="12"/>
      <c r="P45" s="12"/>
      <c r="Q45" s="12"/>
      <c r="R45" s="12"/>
      <c r="S45" s="12"/>
      <c r="T45" s="12"/>
      <c r="U45" s="12"/>
      <c r="V45" s="12"/>
      <c r="W45" s="12"/>
      <c r="X45" s="12"/>
      <c r="Y45" s="12"/>
      <c r="Z45" s="12"/>
      <c r="AA45" s="12"/>
    </row>
    <row r="46" ht="72.75" customHeight="1">
      <c r="A46" s="13">
        <v>45.0</v>
      </c>
      <c r="B46" s="54" t="str">
        <f>HYPERLINK("https://play.google.com/store/apps/details?id=com.watchdogcreative.SHMN","Stop Harassing Me NowStop Harassing Me NowStop Harassing Me Now")</f>
        <v>Stop Harassing Me NowStop Harassing Me NowStop Harassing Me Now</v>
      </c>
      <c r="C46" s="7"/>
      <c r="D46" s="15" t="s">
        <v>160</v>
      </c>
      <c r="E46" s="16" t="s">
        <v>139</v>
      </c>
      <c r="F46" s="15" t="s">
        <v>143</v>
      </c>
      <c r="G46" s="16" t="s">
        <v>129</v>
      </c>
      <c r="H46" s="16" t="s">
        <v>33</v>
      </c>
      <c r="I46" s="16"/>
      <c r="J46" s="16"/>
      <c r="K46" s="11"/>
      <c r="L46" s="11"/>
      <c r="M46" s="12"/>
      <c r="N46" s="12"/>
      <c r="O46" s="12"/>
      <c r="P46" s="12"/>
      <c r="Q46" s="12"/>
      <c r="R46" s="12"/>
      <c r="S46" s="12"/>
      <c r="T46" s="12"/>
      <c r="U46" s="12"/>
      <c r="V46" s="12"/>
      <c r="W46" s="12"/>
      <c r="X46" s="12"/>
      <c r="Y46" s="12"/>
      <c r="Z46" s="12"/>
      <c r="AA46" s="12"/>
    </row>
    <row r="47" ht="57.75" customHeight="1">
      <c r="A47" s="13">
        <v>46.0</v>
      </c>
      <c r="B47" s="14" t="str">
        <f>HYPERLINK("http://www.ctcadv.org/projects-initiatives/td411/","td411td411")</f>
        <v>td411td411</v>
      </c>
      <c r="C47" s="7"/>
      <c r="D47" s="15" t="s">
        <v>161</v>
      </c>
      <c r="E47" s="16" t="s">
        <v>162</v>
      </c>
      <c r="F47" s="15" t="s">
        <v>163</v>
      </c>
      <c r="G47" s="16" t="s">
        <v>164</v>
      </c>
      <c r="H47" s="16" t="s">
        <v>33</v>
      </c>
      <c r="I47" s="16"/>
      <c r="J47" s="16"/>
      <c r="K47" s="11"/>
      <c r="L47" s="11"/>
      <c r="M47" s="12"/>
      <c r="N47" s="12"/>
      <c r="O47" s="12"/>
      <c r="P47" s="12"/>
      <c r="Q47" s="12"/>
      <c r="R47" s="12"/>
      <c r="S47" s="12"/>
      <c r="T47" s="12"/>
      <c r="U47" s="12"/>
      <c r="V47" s="12"/>
      <c r="W47" s="12"/>
      <c r="X47" s="12"/>
      <c r="Y47" s="12"/>
      <c r="Z47" s="12"/>
      <c r="AA47" s="12"/>
    </row>
    <row r="48" ht="57.75" customHeight="1">
      <c r="A48" s="13">
        <v>47.0</v>
      </c>
      <c r="B48" s="54" t="str">
        <f>HYPERLINK("http://tdvnyc.org/","Teen Dating Violence NYCTeen Dating Violence NYC")</f>
        <v>Teen Dating Violence NYCTeen Dating Violence NYC</v>
      </c>
      <c r="C48" s="7"/>
      <c r="D48" s="15" t="s">
        <v>165</v>
      </c>
      <c r="E48" s="16" t="s">
        <v>162</v>
      </c>
      <c r="F48" s="16" t="s">
        <v>166</v>
      </c>
      <c r="G48" s="16" t="s">
        <v>167</v>
      </c>
      <c r="H48" s="16" t="s">
        <v>33</v>
      </c>
      <c r="I48" s="16"/>
      <c r="J48" s="16"/>
      <c r="K48" s="11"/>
      <c r="L48" s="11"/>
      <c r="M48" s="12"/>
      <c r="N48" s="12"/>
      <c r="O48" s="12"/>
      <c r="P48" s="12"/>
      <c r="Q48" s="12"/>
      <c r="R48" s="12"/>
      <c r="S48" s="12"/>
      <c r="T48" s="12"/>
      <c r="U48" s="12"/>
      <c r="V48" s="12"/>
      <c r="W48" s="12"/>
      <c r="X48" s="12"/>
      <c r="Y48" s="12"/>
      <c r="Z48" s="12"/>
      <c r="AA48" s="12"/>
    </row>
    <row r="49" ht="57.75" customHeight="1">
      <c r="A49" s="13">
        <v>48.0</v>
      </c>
      <c r="B49" s="14" t="str">
        <f>HYPERLINK("https://play.google.com/store/apps/details?id=com.trivie.uofnine","U of NineU of Nine")</f>
        <v>U of NineU of Nine</v>
      </c>
      <c r="C49" s="7"/>
      <c r="D49" s="15" t="s">
        <v>168</v>
      </c>
      <c r="E49" s="16" t="s">
        <v>162</v>
      </c>
      <c r="F49" s="15" t="s">
        <v>169</v>
      </c>
      <c r="G49" s="16" t="s">
        <v>164</v>
      </c>
      <c r="H49" s="16" t="s">
        <v>33</v>
      </c>
      <c r="I49" s="16"/>
      <c r="J49" s="16"/>
      <c r="K49" s="11"/>
      <c r="L49" s="11"/>
      <c r="M49" s="12"/>
      <c r="N49" s="12"/>
      <c r="O49" s="12"/>
      <c r="P49" s="12"/>
      <c r="Q49" s="12"/>
      <c r="R49" s="12"/>
      <c r="S49" s="12"/>
      <c r="T49" s="12"/>
      <c r="U49" s="12"/>
      <c r="V49" s="12"/>
      <c r="W49" s="12"/>
      <c r="X49" s="12"/>
      <c r="Y49" s="12"/>
      <c r="Z49" s="12"/>
      <c r="AA49" s="12"/>
    </row>
    <row r="50" ht="57.75" customHeight="1">
      <c r="A50" s="13">
        <v>49.0</v>
      </c>
      <c r="B50" s="54" t="str">
        <f>HYPERLINK("http://www.appriss.com/vinemobiledownload.html","VINEmobileVINEmobile")</f>
        <v>VINEmobileVINEmobile</v>
      </c>
      <c r="C50" s="7"/>
      <c r="D50" s="15" t="s">
        <v>170</v>
      </c>
      <c r="E50" s="16" t="s">
        <v>171</v>
      </c>
      <c r="F50" s="17" t="s">
        <v>172</v>
      </c>
      <c r="G50" s="16" t="s">
        <v>164</v>
      </c>
      <c r="H50" s="16" t="s">
        <v>33</v>
      </c>
      <c r="I50" s="16"/>
      <c r="J50" s="16"/>
      <c r="K50" s="11"/>
      <c r="L50" s="11"/>
      <c r="M50" s="12"/>
      <c r="N50" s="12"/>
      <c r="O50" s="12"/>
      <c r="P50" s="12"/>
      <c r="Q50" s="12"/>
      <c r="R50" s="12"/>
      <c r="S50" s="12"/>
      <c r="T50" s="12"/>
      <c r="U50" s="12"/>
      <c r="V50" s="12"/>
      <c r="W50" s="12"/>
      <c r="X50" s="12"/>
      <c r="Y50" s="12"/>
      <c r="Z50" s="12"/>
      <c r="AA50" s="12"/>
    </row>
    <row r="51" ht="57.75" customHeight="1">
      <c r="A51" s="13">
        <v>50.0</v>
      </c>
      <c r="B51" s="14" t="str">
        <f>HYPERLINK("https://play.google.com/store/apps/details?id=com.startv.gumrah&amp;amp;hl=ko","VithUVithU")</f>
        <v>VithUVithU</v>
      </c>
      <c r="C51" s="7"/>
      <c r="D51" s="15" t="s">
        <v>173</v>
      </c>
      <c r="E51" s="16" t="s">
        <v>174</v>
      </c>
      <c r="F51" s="15" t="s">
        <v>175</v>
      </c>
      <c r="G51" s="16" t="s">
        <v>164</v>
      </c>
      <c r="H51" s="16" t="s">
        <v>33</v>
      </c>
      <c r="I51" s="16"/>
      <c r="J51" s="16"/>
      <c r="K51" s="11"/>
      <c r="L51" s="11"/>
      <c r="M51" s="12"/>
      <c r="N51" s="12"/>
      <c r="O51" s="12"/>
      <c r="P51" s="12"/>
      <c r="Q51" s="12"/>
      <c r="R51" s="12"/>
      <c r="S51" s="12"/>
      <c r="T51" s="12"/>
      <c r="U51" s="12"/>
      <c r="V51" s="12"/>
      <c r="W51" s="12"/>
      <c r="X51" s="12"/>
      <c r="Y51" s="12"/>
      <c r="Z51" s="12"/>
      <c r="AA51" s="12"/>
    </row>
    <row r="52" ht="72.75" customHeight="1">
      <c r="A52" s="13">
        <v>51.0</v>
      </c>
      <c r="B52" s="55" t="str">
        <f>HYPERLINK("https://itunes.apple.com/us/app/watchme-911-your-personal/id434231085?mt=8","Watch Me 911Watch Me 911")</f>
        <v>Watch Me 911Watch Me 911</v>
      </c>
      <c r="C52" s="7"/>
      <c r="D52" s="15" t="s">
        <v>176</v>
      </c>
      <c r="E52" s="16" t="s">
        <v>174</v>
      </c>
      <c r="F52" s="16" t="s">
        <v>166</v>
      </c>
      <c r="G52" s="16" t="s">
        <v>167</v>
      </c>
      <c r="H52" s="16" t="s">
        <v>33</v>
      </c>
      <c r="I52" s="16"/>
      <c r="J52" s="16"/>
      <c r="K52" s="11"/>
      <c r="L52" s="11"/>
      <c r="M52" s="12"/>
      <c r="N52" s="12"/>
      <c r="O52" s="12"/>
      <c r="P52" s="12"/>
      <c r="Q52" s="12"/>
      <c r="R52" s="12"/>
      <c r="S52" s="12"/>
      <c r="T52" s="12"/>
      <c r="U52" s="12"/>
      <c r="V52" s="12"/>
      <c r="W52" s="12"/>
      <c r="X52" s="12"/>
      <c r="Y52" s="12"/>
      <c r="Z52" s="12"/>
      <c r="AA52" s="12"/>
    </row>
    <row r="53" ht="60.75" customHeight="1">
      <c r="A53" s="13">
        <v>52.0</v>
      </c>
      <c r="B53" s="55" t="str">
        <f>HYPERLINK("https://play.google.com/store/apps/details?id=com.secqme.client.andrioid&amp;amp;feature=search_result&amp;amp;%3Ft=W251bGwsMSwyLDEsImNvbS5zZWNxbWUuY2xpZW50LmFuZHJpb2lkIl0","Watch Over MeWatch Over Me")</f>
        <v>Watch Over MeWatch Over Me</v>
      </c>
      <c r="C53" s="7"/>
      <c r="D53" s="15" t="s">
        <v>177</v>
      </c>
      <c r="E53" s="15" t="s">
        <v>178</v>
      </c>
      <c r="F53" s="17" t="s">
        <v>179</v>
      </c>
      <c r="G53" s="16" t="s">
        <v>164</v>
      </c>
      <c r="H53" s="16" t="s">
        <v>33</v>
      </c>
      <c r="I53" s="16"/>
      <c r="J53" s="16"/>
      <c r="K53" s="11"/>
      <c r="L53" s="11"/>
      <c r="M53" s="12"/>
      <c r="N53" s="12"/>
      <c r="O53" s="12"/>
      <c r="P53" s="12"/>
      <c r="Q53" s="12"/>
      <c r="R53" s="12"/>
      <c r="S53" s="12"/>
      <c r="T53" s="12"/>
      <c r="U53" s="12"/>
      <c r="V53" s="12"/>
      <c r="W53" s="12"/>
      <c r="X53" s="12"/>
      <c r="Y53" s="12"/>
      <c r="Z53" s="12"/>
      <c r="AA53" s="12"/>
    </row>
    <row r="54" ht="57.75" customHeight="1">
      <c r="A54" s="13">
        <v>53.0</v>
      </c>
      <c r="B54" s="55" t="str">
        <f>HYPERLINK("http://www.metrac.org/gamesandapps/","What It Is quizWhat It Is quiz")</f>
        <v>What It Is quizWhat It Is quiz</v>
      </c>
      <c r="C54" s="7"/>
      <c r="D54" s="15" t="s">
        <v>180</v>
      </c>
      <c r="E54" s="16" t="s">
        <v>162</v>
      </c>
      <c r="F54" s="17" t="s">
        <v>181</v>
      </c>
      <c r="G54" s="16" t="s">
        <v>182</v>
      </c>
      <c r="H54" s="16" t="s">
        <v>33</v>
      </c>
      <c r="I54" s="16"/>
      <c r="J54" s="16"/>
      <c r="K54" s="11"/>
      <c r="L54" s="11"/>
      <c r="M54" s="12"/>
      <c r="N54" s="12"/>
      <c r="O54" s="12"/>
      <c r="P54" s="12"/>
      <c r="Q54" s="12"/>
      <c r="R54" s="12"/>
      <c r="S54" s="12"/>
      <c r="T54" s="12"/>
      <c r="U54" s="12"/>
      <c r="V54" s="12"/>
      <c r="W54" s="12"/>
      <c r="X54" s="12"/>
      <c r="Y54" s="12"/>
      <c r="Z54" s="12"/>
      <c r="AA54" s="12"/>
    </row>
    <row r="55" ht="57.75" customHeight="1">
      <c r="A55" s="13">
        <v>54.0</v>
      </c>
      <c r="B55" s="54" t="str">
        <f>HYPERLINK("https://play.google.com/store/apps/details?id=com.lucid.whr","Women's Human RightsWomen's Human Rights")</f>
        <v>Women's Human RightsWomen's Human Rights</v>
      </c>
      <c r="C55" s="7"/>
      <c r="D55" s="15" t="s">
        <v>183</v>
      </c>
      <c r="E55" s="16" t="s">
        <v>162</v>
      </c>
      <c r="F55" s="15" t="s">
        <v>184</v>
      </c>
      <c r="G55" s="16" t="s">
        <v>164</v>
      </c>
      <c r="H55" s="16" t="s">
        <v>33</v>
      </c>
      <c r="I55" s="16"/>
      <c r="J55" s="16"/>
      <c r="K55" s="11"/>
      <c r="L55" s="11"/>
      <c r="M55" s="12"/>
      <c r="N55" s="12"/>
      <c r="O55" s="12"/>
      <c r="P55" s="12"/>
      <c r="Q55" s="12"/>
      <c r="R55" s="12"/>
      <c r="S55" s="12"/>
      <c r="T55" s="12"/>
      <c r="U55" s="12"/>
      <c r="V55" s="12"/>
      <c r="W55" s="12"/>
      <c r="X55" s="12"/>
      <c r="Y55" s="12"/>
      <c r="Z55" s="12"/>
      <c r="AA55" s="12"/>
    </row>
    <row r="56" ht="57.75" customHeight="1">
      <c r="A56" s="13">
        <v>55.0</v>
      </c>
      <c r="B56" s="55" t="str">
        <f>HYPERLINK("https://play.google.com/store/apps/details?id=com.zayaninfotech.security","Women SecurityWomen Security")</f>
        <v>Women SecurityWomen Security</v>
      </c>
      <c r="C56" s="7"/>
      <c r="D56" s="15" t="s">
        <v>185</v>
      </c>
      <c r="E56" s="16" t="s">
        <v>174</v>
      </c>
      <c r="F56" s="15" t="s">
        <v>186</v>
      </c>
      <c r="G56" s="16" t="s">
        <v>187</v>
      </c>
      <c r="H56" s="16" t="s">
        <v>33</v>
      </c>
      <c r="I56" s="16"/>
      <c r="J56" s="16"/>
      <c r="K56" s="11"/>
      <c r="L56" s="11"/>
      <c r="M56" s="12"/>
      <c r="N56" s="12"/>
      <c r="O56" s="12"/>
      <c r="P56" s="12"/>
      <c r="Q56" s="12"/>
      <c r="R56" s="12"/>
      <c r="S56" s="12"/>
      <c r="T56" s="12"/>
      <c r="U56" s="12"/>
      <c r="V56" s="12"/>
      <c r="W56" s="12"/>
      <c r="X56" s="12"/>
      <c r="Y56" s="12"/>
      <c r="Z56" s="12"/>
      <c r="AA56" s="12"/>
    </row>
    <row r="57" ht="57.75" customHeight="1">
      <c r="A57" s="13">
        <v>56.0</v>
      </c>
      <c r="B57" s="55" t="str">
        <f>HYPERLINK("https://play.google.com/store/apps/details?id=com.lakshmi.shakenalert","Women's SafetyWomen's Safety")</f>
        <v>Women's SafetyWomen's Safety</v>
      </c>
      <c r="C57" s="7"/>
      <c r="D57" s="15" t="s">
        <v>188</v>
      </c>
      <c r="E57" s="16" t="s">
        <v>174</v>
      </c>
      <c r="F57" s="15" t="s">
        <v>189</v>
      </c>
      <c r="G57" s="16" t="s">
        <v>187</v>
      </c>
      <c r="H57" s="16" t="s">
        <v>33</v>
      </c>
      <c r="I57" s="16"/>
      <c r="J57" s="16"/>
      <c r="K57" s="11"/>
      <c r="L57" s="11"/>
      <c r="M57" s="12"/>
      <c r="N57" s="12"/>
      <c r="O57" s="12"/>
      <c r="P57" s="12"/>
      <c r="Q57" s="12"/>
      <c r="R57" s="12"/>
      <c r="S57" s="12"/>
      <c r="T57" s="12"/>
      <c r="U57" s="12"/>
      <c r="V57" s="12"/>
      <c r="W57" s="12"/>
      <c r="X57" s="12"/>
      <c r="Y57" s="12"/>
      <c r="Z57" s="12"/>
      <c r="AA57" s="12"/>
    </row>
    <row r="58" ht="57.75" customHeight="1">
      <c r="A58" s="13">
        <v>57.0</v>
      </c>
      <c r="B58" s="54" t="str">
        <f>HYPERLINK("https://play.google.com/store/apps/details?id=com.meltingthoughts.wss","Women Safety SecuredWomen Safety Secured")</f>
        <v>Women Safety SecuredWomen Safety Secured</v>
      </c>
      <c r="C58" s="7"/>
      <c r="D58" s="15" t="s">
        <v>190</v>
      </c>
      <c r="E58" s="16" t="s">
        <v>174</v>
      </c>
      <c r="F58" s="16" t="s">
        <v>191</v>
      </c>
      <c r="G58" s="16" t="s">
        <v>187</v>
      </c>
      <c r="H58" s="16" t="s">
        <v>33</v>
      </c>
      <c r="I58" s="16"/>
      <c r="J58" s="16"/>
      <c r="K58" s="11"/>
      <c r="L58" s="11"/>
      <c r="M58" s="12"/>
      <c r="N58" s="12"/>
      <c r="O58" s="12"/>
      <c r="P58" s="12"/>
      <c r="Q58" s="12"/>
      <c r="R58" s="12"/>
      <c r="S58" s="12"/>
      <c r="T58" s="12"/>
      <c r="U58" s="12"/>
      <c r="V58" s="12"/>
      <c r="W58" s="12"/>
      <c r="X58" s="12"/>
      <c r="Y58" s="12"/>
      <c r="Z58" s="12"/>
      <c r="AA58" s="12"/>
    </row>
    <row r="59" ht="57.75" customHeight="1">
      <c r="A59" s="13">
        <v>58.0</v>
      </c>
      <c r="B59" s="54" t="str">
        <f>HYPERLINK("https://play.google.com/store/apps/details?id=com.smartshehar.besafe.android.app","Woman Safety Shield ProtectionWoman Safety Shield Protection")</f>
        <v>Woman Safety Shield ProtectionWoman Safety Shield Protection</v>
      </c>
      <c r="C59" s="7"/>
      <c r="D59" s="15" t="s">
        <v>192</v>
      </c>
      <c r="E59" s="16" t="s">
        <v>171</v>
      </c>
      <c r="F59" s="16" t="s">
        <v>193</v>
      </c>
      <c r="G59" s="16" t="s">
        <v>187</v>
      </c>
      <c r="H59" s="16" t="s">
        <v>33</v>
      </c>
      <c r="I59" s="16"/>
      <c r="J59" s="16"/>
      <c r="K59" s="11"/>
      <c r="L59" s="11"/>
      <c r="M59" s="12"/>
      <c r="N59" s="12"/>
      <c r="O59" s="12"/>
      <c r="P59" s="12"/>
      <c r="Q59" s="12"/>
      <c r="R59" s="12"/>
      <c r="S59" s="12"/>
      <c r="T59" s="12"/>
      <c r="U59" s="12"/>
      <c r="V59" s="12"/>
      <c r="W59" s="12"/>
      <c r="X59" s="12"/>
      <c r="Y59" s="12"/>
      <c r="Z59" s="12"/>
      <c r="AA59" s="12"/>
    </row>
    <row r="60" ht="57.75" customHeight="1">
      <c r="A60" s="13">
        <v>59.0</v>
      </c>
      <c r="B60" s="54" t="str">
        <f>HYPERLINK("https://itunes.apple.com/us/app/womens-self-defense/id963784120?mt=8","Women's Self DefenseWomen's Self Defense")</f>
        <v>Women's Self DefenseWomen's Self Defense</v>
      </c>
      <c r="C60" s="7"/>
      <c r="D60" s="15" t="s">
        <v>194</v>
      </c>
      <c r="E60" s="16" t="s">
        <v>162</v>
      </c>
      <c r="F60" s="16" t="s">
        <v>195</v>
      </c>
      <c r="G60" s="16" t="s">
        <v>167</v>
      </c>
      <c r="H60" s="56">
        <v>2.99</v>
      </c>
      <c r="I60" s="56"/>
      <c r="J60" s="56"/>
      <c r="K60" s="11"/>
      <c r="L60" s="11"/>
      <c r="M60" s="12"/>
      <c r="N60" s="12"/>
      <c r="O60" s="12"/>
      <c r="P60" s="12"/>
      <c r="Q60" s="12"/>
      <c r="R60" s="12"/>
      <c r="S60" s="12"/>
      <c r="T60" s="12"/>
      <c r="U60" s="12"/>
      <c r="V60" s="12"/>
      <c r="W60" s="12"/>
      <c r="X60" s="12"/>
      <c r="Y60" s="12"/>
      <c r="Z60" s="12"/>
      <c r="AA60" s="12"/>
    </row>
    <row r="61" ht="57.75" customHeight="1">
      <c r="A61" s="13">
        <v>60.0</v>
      </c>
      <c r="B61" s="14" t="str">
        <f>HYPERLINK("http://ywcacanada.ca/en/pages/mall/apps","YWCA Safety SirenYWCA Safety Siren")</f>
        <v>YWCA Safety SirenYWCA Safety Siren</v>
      </c>
      <c r="C61" s="7"/>
      <c r="D61" s="15" t="s">
        <v>196</v>
      </c>
      <c r="E61" s="15" t="s">
        <v>197</v>
      </c>
      <c r="F61" s="16" t="s">
        <v>186</v>
      </c>
      <c r="G61" s="16" t="s">
        <v>182</v>
      </c>
      <c r="H61" s="16" t="s">
        <v>33</v>
      </c>
      <c r="I61" s="16"/>
      <c r="J61" s="16"/>
      <c r="K61" s="11"/>
      <c r="L61" s="11"/>
      <c r="M61" s="12"/>
      <c r="N61" s="12"/>
      <c r="O61" s="12"/>
      <c r="P61" s="12"/>
      <c r="Q61" s="12"/>
      <c r="R61" s="12"/>
      <c r="S61" s="12"/>
      <c r="T61" s="12"/>
      <c r="U61" s="12"/>
      <c r="V61" s="12"/>
      <c r="W61" s="12"/>
      <c r="X61" s="12"/>
      <c r="Y61" s="12"/>
      <c r="Z61" s="12"/>
      <c r="AA61" s="12"/>
    </row>
    <row r="62" ht="57.75" customHeight="1">
      <c r="A62" s="13">
        <v>61.0</v>
      </c>
      <c r="B62" s="14" t="str">
        <f>HYPERLINK("https://www.heywhistle.com/","WhistleWhistle")</f>
        <v>WhistleWhistle</v>
      </c>
      <c r="C62" s="7"/>
      <c r="D62" s="15" t="s">
        <v>198</v>
      </c>
      <c r="E62" s="16" t="s">
        <v>174</v>
      </c>
      <c r="F62" s="16" t="s">
        <v>195</v>
      </c>
      <c r="G62" s="16" t="s">
        <v>167</v>
      </c>
      <c r="H62" s="16" t="s">
        <v>33</v>
      </c>
      <c r="I62" s="16"/>
      <c r="J62" s="16"/>
      <c r="K62" s="11"/>
      <c r="L62" s="11"/>
      <c r="M62" s="12"/>
      <c r="N62" s="12"/>
      <c r="O62" s="12"/>
      <c r="P62" s="12"/>
      <c r="Q62" s="12"/>
      <c r="R62" s="12"/>
      <c r="S62" s="12"/>
      <c r="T62" s="12"/>
      <c r="U62" s="12"/>
      <c r="V62" s="12"/>
      <c r="W62" s="12"/>
      <c r="X62" s="12"/>
      <c r="Y62" s="12"/>
      <c r="Z62" s="12"/>
      <c r="AA62" s="12"/>
    </row>
    <row r="63" ht="60.75" customHeight="1">
      <c r="A63" s="13">
        <v>62.0</v>
      </c>
      <c r="B63" s="14" t="str">
        <f>HYPERLINK("http://knowyourrightsa.com/","Know Your Rights")</f>
        <v>Know Your Rights</v>
      </c>
      <c r="C63" s="7"/>
      <c r="D63" s="57" t="s">
        <v>199</v>
      </c>
      <c r="E63" s="16" t="s">
        <v>18</v>
      </c>
      <c r="F63" s="16" t="s">
        <v>105</v>
      </c>
      <c r="G63" s="16" t="s">
        <v>52</v>
      </c>
      <c r="H63" s="16" t="s">
        <v>33</v>
      </c>
      <c r="I63" s="16"/>
      <c r="J63" s="16"/>
      <c r="K63" s="11"/>
      <c r="L63" s="11"/>
      <c r="M63" s="12"/>
      <c r="N63" s="12"/>
      <c r="O63" s="12"/>
      <c r="P63" s="12"/>
      <c r="Q63" s="12"/>
      <c r="R63" s="12"/>
      <c r="S63" s="12"/>
      <c r="T63" s="12"/>
      <c r="U63" s="12"/>
      <c r="V63" s="12"/>
      <c r="W63" s="12"/>
      <c r="X63" s="12"/>
      <c r="Y63" s="12"/>
      <c r="Z63" s="12"/>
      <c r="AA63" s="12"/>
    </row>
    <row r="64" ht="57.75" customHeight="1">
      <c r="A64" s="13">
        <v>63.0</v>
      </c>
      <c r="B64" s="14" t="str">
        <f>HYPERLINK("https://www.facebook.com/SheDrivesMeApp/","She Drives Me")</f>
        <v>She Drives Me</v>
      </c>
      <c r="C64" s="7"/>
      <c r="D64" s="57" t="s">
        <v>200</v>
      </c>
      <c r="E64" s="15" t="s">
        <v>201</v>
      </c>
      <c r="F64" s="16" t="s">
        <v>202</v>
      </c>
      <c r="G64" s="16" t="s">
        <v>19</v>
      </c>
      <c r="H64" s="16" t="s">
        <v>33</v>
      </c>
      <c r="I64" s="16"/>
      <c r="J64" s="16"/>
      <c r="K64" s="11"/>
      <c r="L64" s="11"/>
      <c r="M64" s="12"/>
      <c r="N64" s="12"/>
      <c r="O64" s="12"/>
      <c r="P64" s="12"/>
      <c r="Q64" s="12"/>
      <c r="R64" s="12"/>
      <c r="S64" s="12"/>
      <c r="T64" s="12"/>
      <c r="U64" s="12"/>
      <c r="V64" s="12"/>
      <c r="W64" s="12"/>
      <c r="X64" s="12"/>
      <c r="Y64" s="12"/>
      <c r="Z64" s="12"/>
      <c r="AA64" s="12"/>
    </row>
    <row r="65" ht="57.75" customHeight="1">
      <c r="A65" s="13">
        <v>64.0</v>
      </c>
      <c r="B65" s="14" t="str">
        <f>HYPERLINK("http://www.9apps.com/android-apps/Azadi-Ki-Udaan/","Azadi ki Udaan")</f>
        <v>Azadi ki Udaan</v>
      </c>
      <c r="C65" s="7"/>
      <c r="D65" s="57" t="s">
        <v>203</v>
      </c>
      <c r="E65" s="15" t="s">
        <v>201</v>
      </c>
      <c r="F65" s="16" t="s">
        <v>202</v>
      </c>
      <c r="G65" s="16" t="s">
        <v>19</v>
      </c>
      <c r="H65" s="16" t="s">
        <v>33</v>
      </c>
      <c r="I65" s="16"/>
      <c r="J65" s="16"/>
      <c r="K65" s="11"/>
      <c r="L65" s="11"/>
      <c r="M65" s="12"/>
      <c r="N65" s="12"/>
      <c r="O65" s="12"/>
      <c r="P65" s="12"/>
      <c r="Q65" s="12"/>
      <c r="R65" s="12"/>
      <c r="S65" s="12"/>
      <c r="T65" s="12"/>
      <c r="U65" s="12"/>
      <c r="V65" s="12"/>
      <c r="W65" s="12"/>
      <c r="X65" s="12"/>
      <c r="Y65" s="12"/>
      <c r="Z65" s="12"/>
      <c r="AA65" s="12"/>
    </row>
    <row r="66" ht="57.75" customHeight="1">
      <c r="A66" s="28">
        <v>65.0</v>
      </c>
      <c r="B66" s="14" t="str">
        <f>HYPERLINK("http://www.pevo.us/","Pevo")</f>
        <v>Pevo</v>
      </c>
      <c r="C66" s="7"/>
      <c r="D66" s="57" t="s">
        <v>204</v>
      </c>
      <c r="E66" s="16" t="s">
        <v>205</v>
      </c>
      <c r="F66" s="16" t="s">
        <v>202</v>
      </c>
      <c r="G66" s="16" t="s">
        <v>41</v>
      </c>
      <c r="H66" s="15" t="s">
        <v>33</v>
      </c>
      <c r="I66" s="15"/>
      <c r="J66" s="15"/>
      <c r="K66" s="11"/>
      <c r="L66" s="11"/>
      <c r="M66" s="12"/>
      <c r="N66" s="12"/>
      <c r="O66" s="12"/>
      <c r="P66" s="12"/>
      <c r="Q66" s="12"/>
      <c r="R66" s="12"/>
      <c r="S66" s="12"/>
      <c r="T66" s="12"/>
      <c r="U66" s="12"/>
      <c r="V66" s="12"/>
      <c r="W66" s="12"/>
      <c r="X66" s="12"/>
      <c r="Y66" s="12"/>
      <c r="Z66" s="12"/>
      <c r="AA66" s="12"/>
    </row>
    <row r="67" ht="55.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72.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72.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72.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72.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72.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72.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72.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72.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72.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72.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72.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72.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72.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72.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72.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72.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72.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72.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72.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72.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72.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7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72.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72.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72.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72.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72.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72.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72.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72.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72.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72.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72.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72.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72.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72.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72.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72.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72.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72.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72.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72.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72.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72.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72.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72.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72.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72.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72.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72.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72.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72.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72.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72.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72.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72.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72.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72.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72.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72.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72.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72.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72.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72.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72.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72.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72.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72.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72.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72.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72.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72.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72.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72.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72.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72.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72.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72.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72.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72.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72.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72.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72.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72.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72.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72.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72.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72.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72.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72.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72.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72.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72.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72.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72.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72.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72.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72.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72.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72.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72.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72.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72.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72.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72.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72.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72.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72.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72.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72.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72.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72.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72.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72.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72.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72.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72.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72.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72.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72.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72.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72.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72.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72.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72.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72.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72.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72.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72.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72.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72.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72.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72.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72.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72.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72.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72.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72.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72.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72.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72.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72.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72.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72.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72.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72.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72.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72.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72.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72.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72.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72.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72.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72.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72.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72.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72.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72.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72.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72.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72.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72.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72.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72.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72.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72.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72.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72.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72.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72.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72.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72.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72.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72.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72.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72.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72.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72.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72.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72.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72.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72.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72.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72.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72.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72.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72.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72.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72.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72.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72.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72.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72.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72.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72.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72.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72.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72.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72.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72.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72.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72.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72.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72.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72.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72.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72.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72.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72.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72.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72.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72.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72.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72.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72.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72.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72.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72.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72.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72.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72.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72.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72.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72.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72.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72.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72.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72.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72.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72.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72.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72.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72.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72.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72.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72.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72.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72.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72.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72.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72.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72.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72.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72.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72.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72.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72.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72.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72.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72.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72.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72.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72.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72.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72.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72.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72.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72.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72.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72.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72.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72.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72.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72.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72.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72.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72.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72.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72.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72.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72.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72.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72.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72.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72.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72.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72.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72.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72.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72.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72.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72.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72.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72.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72.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72.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72.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72.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72.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72.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72.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72.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72.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72.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72.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72.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72.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72.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72.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72.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72.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72.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72.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72.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72.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72.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72.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72.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72.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72.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72.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72.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72.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72.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72.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72.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72.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72.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72.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72.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72.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72.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72.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72.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72.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72.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72.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72.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72.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72.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72.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72.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72.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72.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72.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72.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72.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72.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72.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72.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72.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72.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72.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72.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72.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72.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72.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72.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72.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72.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72.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72.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72.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72.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72.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72.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72.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72.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72.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72.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72.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72.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72.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72.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72.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72.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72.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72.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72.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72.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72.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72.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72.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72.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72.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72.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72.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72.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72.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72.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72.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72.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72.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72.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72.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72.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72.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72.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72.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72.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72.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72.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72.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72.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72.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72.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72.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72.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72.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72.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72.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72.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72.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72.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72.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72.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72.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72.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72.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72.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72.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72.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72.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72.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72.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72.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72.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72.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72.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72.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72.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72.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72.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72.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72.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72.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72.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72.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72.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72.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72.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72.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72.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72.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72.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72.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72.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72.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72.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72.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72.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72.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72.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72.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72.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72.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72.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72.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72.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72.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72.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72.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72.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72.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72.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72.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72.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72.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72.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72.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72.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72.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72.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72.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72.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72.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72.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72.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72.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72.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72.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72.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72.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72.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72.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72.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72.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72.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72.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72.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72.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72.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72.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72.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72.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72.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72.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72.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72.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72.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72.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72.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72.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72.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72.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72.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72.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72.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72.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72.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72.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72.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72.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72.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72.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72.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72.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72.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72.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72.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72.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72.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72.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72.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72.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72.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72.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72.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72.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72.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72.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72.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72.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72.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72.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72.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72.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72.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72.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72.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72.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72.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72.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72.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72.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72.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72.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72.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72.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72.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72.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72.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72.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72.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72.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72.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72.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72.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72.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72.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72.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72.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72.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72.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72.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72.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72.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72.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72.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72.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72.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72.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72.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72.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72.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72.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72.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72.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72.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72.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72.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72.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72.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72.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72.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72.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72.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72.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72.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72.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72.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72.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72.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72.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72.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72.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72.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72.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72.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72.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72.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72.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72.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72.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72.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72.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72.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72.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72.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72.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72.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72.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72.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72.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72.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72.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72.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72.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72.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72.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72.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72.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72.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72.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72.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72.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72.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72.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72.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72.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72.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72.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72.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72.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72.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72.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72.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72.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72.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72.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72.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72.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72.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72.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72.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72.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72.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72.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72.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72.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72.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72.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72.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72.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72.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72.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72.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72.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72.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72.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72.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72.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72.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72.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72.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72.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72.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72.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72.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72.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72.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72.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72.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72.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72.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72.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72.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72.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72.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72.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72.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72.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72.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72.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72.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72.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72.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72.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72.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72.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72.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72.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72.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72.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72.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72.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72.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72.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72.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72.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72.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72.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72.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72.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72.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72.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72.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72.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72.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72.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72.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72.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72.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72.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72.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72.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72.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72.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72.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72.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72.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72.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72.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72.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72.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72.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72.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72.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72.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72.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72.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72.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72.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72.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72.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72.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72.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72.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72.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72.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72.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72.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72.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72.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72.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72.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72.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72.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72.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72.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72.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72.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72.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72.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72.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72.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72.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72.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72.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72.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72.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72.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72.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72.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72.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72.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72.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72.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72.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72.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72.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72.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72.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72.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72.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72.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72.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72.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72.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72.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72.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72.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72.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72.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72.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72.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72.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72.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72.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72.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72.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72.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72.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72.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72.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72.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72.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72.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72.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72.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72.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72.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72.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72.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72.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72.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72.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72.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72.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72.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72.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72.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72.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72.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72.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72.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72.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72.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72.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72.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72.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72.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72.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72.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72.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72.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72.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72.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72.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72.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72.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72.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72.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72.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72.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72.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72.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72.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72.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72.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72.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72.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72.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72.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72.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72.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72.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72.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72.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72.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72.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72.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72.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72.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72.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72.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72.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72.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72.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72.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72.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72.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72.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72.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72.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72.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72.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72.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72.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72.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72.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72.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72.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72.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72.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72.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72.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72.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72.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72.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72.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72.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72.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72.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72.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72.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72.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72.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72.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72.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72.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72.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72.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72.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72.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72.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72.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72.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72.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72.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72.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72.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72.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72.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72.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72.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72.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72.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72.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72.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72.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72.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72.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72.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72.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72.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72.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72.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72.0"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72.0"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72.0"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72.0"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72.0"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72.0"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72.0"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72.0"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72.0"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72.0"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72.0"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72.0"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72.0"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72.0"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72.0"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72.0"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72.0"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72.0"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72.0"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72.0"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72.0"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72.0"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72.0"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72.0"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72.0"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sheetData>
  <mergeCells count="66">
    <mergeCell ref="B29:C29"/>
    <mergeCell ref="B30:C30"/>
    <mergeCell ref="B36:C36"/>
    <mergeCell ref="B28:C28"/>
    <mergeCell ref="B32:C32"/>
    <mergeCell ref="B33:C33"/>
    <mergeCell ref="B25:C25"/>
    <mergeCell ref="B34:C34"/>
    <mergeCell ref="B31:C31"/>
    <mergeCell ref="B35:C35"/>
    <mergeCell ref="B53:C53"/>
    <mergeCell ref="B54:C54"/>
    <mergeCell ref="B46:C46"/>
    <mergeCell ref="B47:C47"/>
    <mergeCell ref="B48:C48"/>
    <mergeCell ref="B50:C50"/>
    <mergeCell ref="B49:C49"/>
    <mergeCell ref="B56:C56"/>
    <mergeCell ref="B55:C55"/>
    <mergeCell ref="B21:C21"/>
    <mergeCell ref="B22:C22"/>
    <mergeCell ref="B15:C15"/>
    <mergeCell ref="B16:C16"/>
    <mergeCell ref="B24:C24"/>
    <mergeCell ref="B14:C14"/>
    <mergeCell ref="B17:C17"/>
    <mergeCell ref="B18:C18"/>
    <mergeCell ref="B19:C19"/>
    <mergeCell ref="B20:C20"/>
    <mergeCell ref="B23:C23"/>
    <mergeCell ref="B10:C10"/>
    <mergeCell ref="B11:C11"/>
    <mergeCell ref="B6:C6"/>
    <mergeCell ref="B7:C7"/>
    <mergeCell ref="B13:C13"/>
    <mergeCell ref="B1:C1"/>
    <mergeCell ref="B2:C2"/>
    <mergeCell ref="B3:C3"/>
    <mergeCell ref="B4:C4"/>
    <mergeCell ref="B5:C5"/>
    <mergeCell ref="B12:C12"/>
    <mergeCell ref="B26:C26"/>
    <mergeCell ref="B27:C27"/>
    <mergeCell ref="B51:C51"/>
    <mergeCell ref="B52:C52"/>
    <mergeCell ref="B59:C59"/>
    <mergeCell ref="B64:C64"/>
    <mergeCell ref="B63:C63"/>
    <mergeCell ref="B62:C62"/>
    <mergeCell ref="B65:C65"/>
    <mergeCell ref="B66:C66"/>
    <mergeCell ref="B60:C60"/>
    <mergeCell ref="B61:C61"/>
    <mergeCell ref="B57:C57"/>
    <mergeCell ref="B58:C58"/>
    <mergeCell ref="B37:C37"/>
    <mergeCell ref="B38:C38"/>
    <mergeCell ref="B39:C39"/>
    <mergeCell ref="B40:C40"/>
    <mergeCell ref="B41:C41"/>
    <mergeCell ref="B42:C42"/>
    <mergeCell ref="B43:C43"/>
    <mergeCell ref="B44:C44"/>
    <mergeCell ref="B45:C45"/>
    <mergeCell ref="B8:C8"/>
    <mergeCell ref="B9:C9"/>
  </mergeCells>
  <hyperlinks>
    <hyperlink r:id="rId1" ref="I12"/>
    <hyperlink r:id="rId2" ref="I13"/>
    <hyperlink r:id="rId3" ref="I14"/>
    <hyperlink r:id="rId4" ref="I20"/>
    <hyperlink r:id="rId5" ref="I2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sheetData>
    <row r="1">
      <c r="A1" s="1" t="s">
        <v>0</v>
      </c>
      <c r="B1" s="1" t="s">
        <v>2</v>
      </c>
      <c r="C1" s="1" t="s">
        <v>8</v>
      </c>
      <c r="D1" s="1" t="s">
        <v>10</v>
      </c>
      <c r="E1" s="1" t="s">
        <v>11</v>
      </c>
      <c r="F1" s="1" t="s">
        <v>12</v>
      </c>
      <c r="G1" s="2"/>
      <c r="H1" s="2"/>
      <c r="I1" s="2"/>
      <c r="J1" s="2"/>
      <c r="K1" s="2"/>
      <c r="L1" s="2"/>
      <c r="M1" s="2"/>
      <c r="N1" s="2"/>
      <c r="O1" s="2"/>
      <c r="P1" s="2"/>
      <c r="Q1" s="2"/>
      <c r="R1" s="2"/>
      <c r="S1" s="2"/>
      <c r="T1" s="2"/>
      <c r="U1" s="2"/>
      <c r="V1" s="2"/>
      <c r="W1" s="2"/>
      <c r="X1" s="2"/>
      <c r="Y1" s="2"/>
      <c r="Z1" s="2"/>
    </row>
    <row r="2">
      <c r="A2" s="4" t="s">
        <v>17</v>
      </c>
      <c r="C2" s="6" t="s">
        <v>20</v>
      </c>
      <c r="E2" s="4" t="s">
        <v>23</v>
      </c>
    </row>
  </sheetData>
  <hyperlinks>
    <hyperlink r:id="rId1" location="/" ref="C2"/>
  </hyperlinks>
  <drawing r:id="rId2"/>
</worksheet>
</file>