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.DataDiaz\AGUSTUS\2.ELEAP\Task\System Diagnostic\DOC\"/>
    </mc:Choice>
  </mc:AlternateContent>
  <bookViews>
    <workbookView xWindow="0" yWindow="0" windowWidth="15345" windowHeight="5175" activeTab="1"/>
  </bookViews>
  <sheets>
    <sheet name="Sheet1" sheetId="1" r:id="rId1"/>
    <sheet name="Sheet2" sheetId="2" r:id="rId2"/>
    <sheet name="Sheet3" sheetId="3" r:id="rId3"/>
  </sheets>
  <definedNames>
    <definedName name="code" localSheetId="0">Sheet1!$A$2:$I$58</definedName>
    <definedName name="CODE2_1" localSheetId="1">Sheet2!$A$1:$D$56</definedName>
    <definedName name="RESULT_1" localSheetId="2">Sheet3!$A$1:$E$56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8" i="2" l="1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4" i="2"/>
  <c r="G35" i="2"/>
  <c r="G36" i="2"/>
  <c r="G37" i="2"/>
  <c r="G33" i="2"/>
  <c r="G32" i="2"/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1" i="2"/>
  <c r="G49" i="1"/>
  <c r="G50" i="1"/>
  <c r="G51" i="1"/>
  <c r="G52" i="1"/>
  <c r="G53" i="1"/>
  <c r="G54" i="1"/>
  <c r="G55" i="1"/>
  <c r="G56" i="1"/>
  <c r="G57" i="1"/>
  <c r="G58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C5" i="1"/>
  <c r="C3" i="1"/>
  <c r="C4" i="1" s="1"/>
  <c r="C2" i="1"/>
  <c r="F2" i="1"/>
  <c r="G2" i="1" s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B60" i="1"/>
  <c r="B59" i="1"/>
  <c r="C6" i="1" l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F3" i="1"/>
  <c r="F4" i="1" l="1"/>
  <c r="F5" i="1" l="1"/>
  <c r="F6" i="1" l="1"/>
  <c r="F7" i="1" l="1"/>
  <c r="F8" i="1" l="1"/>
  <c r="F9" i="1" l="1"/>
  <c r="F10" i="1" l="1"/>
  <c r="F11" i="1" l="1"/>
  <c r="F12" i="1" l="1"/>
  <c r="F13" i="1" l="1"/>
  <c r="F14" i="1" l="1"/>
  <c r="F15" i="1" l="1"/>
  <c r="F16" i="1" l="1"/>
</calcChain>
</file>

<file path=xl/connections.xml><?xml version="1.0" encoding="utf-8"?>
<connections xmlns="http://schemas.openxmlformats.org/spreadsheetml/2006/main">
  <connection id="1" name="code" type="6" refreshedVersion="5" background="1" saveData="1">
    <textPr codePage="65001" sourceFile="D:\A.DataDiaz\AGUSTUS\2.ELEAP\Task\System Diagnostic\code.txt" tab="0" space="1" consecutive="1">
      <textFields count="4">
        <textField/>
        <textField/>
        <textField/>
        <textField/>
      </textFields>
    </textPr>
  </connection>
  <connection id="2" name="CODE2" type="6" refreshedVersion="5" background="1" saveData="1">
    <textPr codePage="65001" sourceFile="D:\A.DataDiaz\AGUSTUS\2.ELEAP\Task\System Diagnostic\CODE2.txt" delimiter="|">
      <textFields count="4">
        <textField/>
        <textField/>
        <textField/>
        <textField type="text"/>
      </textFields>
    </textPr>
  </connection>
  <connection id="3" name="RESULT" type="6" refreshedVersion="5" background="1" saveData="1">
    <textPr codePage="65001" sourceFile="D:\A.DataDiaz\AGUSTUS\2.ELEAP\Task\System Diagnostic\SOURCE\RESULT.txt" delimiter="|">
      <textFields count="5">
        <textField/>
        <textField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<sst xmlns="http://schemas.openxmlformats.org/spreadsheetml/2006/main" count="550" uniqueCount="135">
  <si>
    <t>BYTES</t>
  </si>
  <si>
    <t>(BCD)</t>
  </si>
  <si>
    <t>(HEX)</t>
  </si>
  <si>
    <t>SCALEMODE</t>
  </si>
  <si>
    <t>(CHAR)</t>
  </si>
  <si>
    <t>SCALETYPE</t>
  </si>
  <si>
    <t>ELDISPLAY</t>
  </si>
  <si>
    <t>(INTEGER)</t>
  </si>
  <si>
    <t>SOFTWAREVERSION</t>
  </si>
  <si>
    <t>SUBCPU1VERSION</t>
  </si>
  <si>
    <t>SUBCPU1DEVICES</t>
  </si>
  <si>
    <t>SUBCPU2VERSION</t>
  </si>
  <si>
    <t>SUBCPU2DEVICES</t>
  </si>
  <si>
    <t>SUBCPU3VERSION</t>
  </si>
  <si>
    <t>SUBCPU3DEVICES</t>
  </si>
  <si>
    <t>BOOTFLASHVERSION</t>
  </si>
  <si>
    <t>BOOTLOADERVERSION</t>
  </si>
  <si>
    <t>OSVERSION</t>
  </si>
  <si>
    <t>TOTALRAM</t>
  </si>
  <si>
    <t>FREERAM</t>
  </si>
  <si>
    <t>DISKSPACEUSED</t>
  </si>
  <si>
    <t>DISKSPACEUSEDPERCENTAGE</t>
  </si>
  <si>
    <t>DISKSPACEAVAILABLE</t>
  </si>
  <si>
    <t>DATE</t>
  </si>
  <si>
    <t>TIME</t>
  </si>
  <si>
    <t>BOOTDATE</t>
  </si>
  <si>
    <t>BOOTTIME</t>
  </si>
  <si>
    <t>SOFTWAREUPDATEDATE</t>
  </si>
  <si>
    <t>SOFTWAREUPDATETIME</t>
  </si>
  <si>
    <t>NUMBEROFPLU</t>
  </si>
  <si>
    <t>IRCOUNT</t>
  </si>
  <si>
    <t>ADCOUNT</t>
  </si>
  <si>
    <t>SPANSWITCHSTATUS</t>
  </si>
  <si>
    <t>MACADDRESS</t>
  </si>
  <si>
    <t>IPADDRESS</t>
  </si>
  <si>
    <t>GATEWAY</t>
  </si>
  <si>
    <t>SUBNET</t>
  </si>
  <si>
    <t>DNS</t>
  </si>
  <si>
    <t>PRINTERFIRMWAREVERSION</t>
  </si>
  <si>
    <t>HASSECONDPRINTER</t>
  </si>
  <si>
    <t>PRINTER1THERMALHEADERTYPE</t>
  </si>
  <si>
    <t>PRINTER1THERMALHEADERUSAGECOUNT</t>
  </si>
  <si>
    <t>PRINTER1GAPMINVALUE</t>
  </si>
  <si>
    <t>PRINTER1GAPMAXVALUE</t>
  </si>
  <si>
    <t>PRINTER1GAPTHRESHOLDVALUE</t>
  </si>
  <si>
    <t>PRINTER1GAPSENSORVALUE</t>
  </si>
  <si>
    <t>PRINTER1PEELMINVALUE</t>
  </si>
  <si>
    <t>PRINTER1PEELMAXVALUE</t>
  </si>
  <si>
    <t>PRINTER1PEELTHRESHOLDVALUE</t>
  </si>
  <si>
    <t>PRINTER1PEELSENSORVALUE</t>
  </si>
  <si>
    <t>PRINTER1PAPERENDMINVALUE</t>
  </si>
  <si>
    <t>PRINTER1PAPERENDMAXVALUE</t>
  </si>
  <si>
    <t>PRINTER1PAPERENDTHRESHOLDVALUE</t>
  </si>
  <si>
    <t>PRINTER1PAPERENDSENSORVALUE</t>
  </si>
  <si>
    <t>PRINTER1STATUS</t>
  </si>
  <si>
    <t>PRINTER2THERMALHEADERTYPE</t>
  </si>
  <si>
    <t>PRINTER2THERMALHEADERUSAGECOUNT</t>
  </si>
  <si>
    <t>PRINTER2STATUS</t>
  </si>
  <si>
    <t>BASESTATIONFIRMWAREVERSION</t>
  </si>
  <si>
    <t>DIAGNOSTIC SIZE</t>
  </si>
  <si>
    <t>DIAGNOSTIC CODE</t>
  </si>
  <si>
    <t>0000000104C2534D353530300000000000000000000000000000000000000000000000000000000000000000000000000000000000000000000000000000000000000000000000000000362E33392E33382D380000000000000000000000000000000000000000000000000000000000000000000000000000000000000000000000000000000000000032352E33300000000000000000000000000000000000000000000000000000005072696E7465720000000000000000000000000000000000000000000000000000000000000000000000000000000000000000000000000000000000000000000000000000000000000000000000000000000000000000000000000000000000000000000000000000000000000000000000000000000000000000000000000033332E30360000000000000000000000000000000000000000000000000000004B65797061642C20546F75636873637265656E2C2043617264207265616465722C20426172636F6465207363616E6E657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22E303800000000000000000000000000000000000000000000000000000000322E3034000000000000000000000000000000000000000000000000000000004C696E757820322E362E32342E362D6D7833312023313300000000000000000000000000000000000000000000000000000000000000000000000000000000000000000000000000000000000000000000000000000000000000000000000000000000000000000000000000000000000000000000000000000000000000000000491916001998640204295200000056015797242015101300001153201510130000085020151010000010150000000600000003001365340000000030303A44453A46413A46373A30423A41440000000000000000000000000000003139322E3136382E3234392E313339003139322E3136382E3234392E313500003235352E3235352E3235352E300000003139322E3136382E3234362E3131203139322E3136382E3234392E3300000000000000000000000000000000000000000000000000000000000000000000000032352E3330000000000000000000000000000000000000000000000000000000000000003230302D302D3634302D3000000000000000000000000000000000000000000000000056000000000000000000000561000000800000000000000000000006980000093600000000000000000000098900000080000013120000000000000000000000000000000000000000000000000000000000000000000000000000000000000000000000000000000000000000000000000000000000000000000000000000000100000001E2</t>
  </si>
  <si>
    <t>04C2</t>
  </si>
  <si>
    <t>534D353530300000000000000000000000000000000000000000000000000000</t>
  </si>
  <si>
    <t>362E33392E33382D3800000000000000000000000000000000000000000000000000000000000000000000000000000000000000000000000000000000000000</t>
  </si>
  <si>
    <t>32352E3330000000000000000000000000000000000000000000000000000000</t>
  </si>
  <si>
    <t>5072696E74657200000000000000000000000000000000000000000000000000000000000000000000000000000000000000000000000000000000000000000000000000000000000000000000000000000000000000000000000000000000000000000000000000000000000000000000000000000000000000000000000000</t>
  </si>
  <si>
    <t>33332E3036000000000000000000000000000000000000000000000000000000</t>
  </si>
  <si>
    <t>4B65797061642C20546F75636873637265656E2C2043617264207265616465722C20426172636F6465207363616E6E657200000000000000000000000000000000000000000000000000000000000000000000000000000000000000000000000000000000000000000000000000000000000000000000000000000000000000</t>
  </si>
  <si>
    <t>322E303800000000000000000000000000000000000000000000000000000000</t>
  </si>
  <si>
    <t>322E303400000000000000000000000000000000000000000000000000000000</t>
  </si>
  <si>
    <t>4C696E757820322E362E32342E362D6D78333120233133000000000000000000000000000000000000000000000000000000000000000000000000000000000000000000000000000000000000000000000000000000000000000000000000000000000000000000000000000000000000000000000000000000000000000000</t>
  </si>
  <si>
    <t>30303A44453A46413A46373A30423A4144000000000000000000000000000000</t>
  </si>
  <si>
    <t>3139322E3136382E3234392E31333900</t>
  </si>
  <si>
    <t>3139322E3136382E3234392E31350000</t>
  </si>
  <si>
    <t>3235352E3235352E3235352E30000000</t>
  </si>
  <si>
    <t>3139322E3136382E3234362E31312031</t>
  </si>
  <si>
    <t>39322E3136382E3234392E3300000000000000000000000000000000000000000000000000000000000000000000000032352E33300000000000000000000000</t>
  </si>
  <si>
    <t>00000000000000000000000000000000000000003230302D302D3634302D3000</t>
  </si>
  <si>
    <t>00000001</t>
  </si>
  <si>
    <t>0000000000000000000000000000000000000000000000000000000000000000</t>
  </si>
  <si>
    <t>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</si>
  <si>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</si>
  <si>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SM5500</t>
  </si>
  <si>
    <t>6.39.38-8</t>
  </si>
  <si>
    <t>Printer</t>
  </si>
  <si>
    <t>Keypad, Touchscreen, Card reader, Barcode scanner</t>
  </si>
  <si>
    <t>Linux 2.6.24.6-mx31 #13</t>
  </si>
  <si>
    <t>00:DE:FA:F7:0B:AD</t>
  </si>
  <si>
    <t>192.168.249.139</t>
  </si>
  <si>
    <t>192.168.249.15</t>
  </si>
  <si>
    <t>255.255.255.0</t>
  </si>
  <si>
    <t>192.168.246.11 1</t>
  </si>
  <si>
    <t>92.168.249.325.30</t>
  </si>
  <si>
    <t>200-0-640-0</t>
  </si>
  <si>
    <t>BCD</t>
  </si>
  <si>
    <t>HEX</t>
  </si>
  <si>
    <t>CHAR</t>
  </si>
  <si>
    <t>INTEGER</t>
  </si>
  <si>
    <t>534D353530305632000000000000000000000000000000000000000000000000</t>
  </si>
  <si>
    <t>31342E33392E33382D38000000000000000000000000000000000000000000000000000000000000000000000000000000000000000000000000000000000000</t>
  </si>
  <si>
    <t>32352E3333000000000000000000000000000000000000000000000000000000</t>
  </si>
  <si>
    <t>35322E3131000000000000000000000000000000000000000000000000000000</t>
  </si>
  <si>
    <t>312E303000000000000000000000000000000000000000000000000000000000</t>
  </si>
  <si>
    <t>4C696E757820322E362E33362D73357076333130202333340000000000000000000000000000000000000000000000000000000000000000000000000000000000000000000000000000000000000000000000000000000000000000000000000000000000000000000000000000000000000000000000000000000000000000</t>
  </si>
  <si>
    <t>01008560</t>
  </si>
  <si>
    <t>00464520</t>
  </si>
  <si>
    <t>00825452</t>
  </si>
  <si>
    <t>00000048</t>
  </si>
  <si>
    <t>00908068</t>
  </si>
  <si>
    <t>20151021</t>
  </si>
  <si>
    <t>00001034</t>
  </si>
  <si>
    <t>00000913</t>
  </si>
  <si>
    <t>20151015</t>
  </si>
  <si>
    <t>00001150</t>
  </si>
  <si>
    <t>00000005</t>
  </si>
  <si>
    <t>00201394</t>
  </si>
  <si>
    <t>30303A36303A30333A30363A39303A3361000000000000000000000000000000</t>
  </si>
  <si>
    <t>3139322E3136382E3234392E32353100</t>
  </si>
  <si>
    <t>39322E3136382E3234392E3300000000000000000000000000000000000000000000000000000000000000000000000032352E33330000000000000000000000</t>
  </si>
  <si>
    <t>00000000000000000000000000000000000000003330302D382D3934342D3536</t>
  </si>
  <si>
    <t>0000000000000000000000000000000000001554000000000000000000000614</t>
  </si>
  <si>
    <t>00000450</t>
  </si>
  <si>
    <t>00000641</t>
  </si>
  <si>
    <t>00000892</t>
  </si>
  <si>
    <t>00000995</t>
  </si>
  <si>
    <t>00000451</t>
  </si>
  <si>
    <t>00003584</t>
  </si>
  <si>
    <t>92.168.249.3</t>
  </si>
  <si>
    <t>4</t>
  </si>
  <si>
    <t>2</t>
  </si>
  <si>
    <t>32</t>
  </si>
  <si>
    <t>64</t>
  </si>
  <si>
    <t>128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</si>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</sst>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de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ODE2_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SULT_1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zoomScale="70" zoomScaleNormal="70" workbookViewId="0">
      <selection activeCell="E2" sqref="E2:E58"/>
    </sheetView>
  </sheetViews>
  <sheetFormatPr defaultRowHeight="15" x14ac:dyDescent="0.25"/>
  <cols>
    <col min="1" max="1" width="37.7109375" bestFit="1" customWidth="1"/>
    <col min="2" max="2" width="14.5703125" bestFit="1" customWidth="1"/>
    <col min="3" max="3" width="8.140625" customWidth="1"/>
    <col min="4" max="4" width="9.42578125" bestFit="1" customWidth="1"/>
    <col min="5" max="5" width="12.28515625" bestFit="1" customWidth="1"/>
    <col min="6" max="6" width="80" customWidth="1"/>
    <col min="7" max="7" width="12.42578125" bestFit="1" customWidth="1"/>
    <col min="8" max="8" width="7.85546875" bestFit="1" customWidth="1"/>
    <col min="9" max="9" width="4.5703125" bestFit="1" customWidth="1"/>
    <col min="13" max="13" width="255.7109375" bestFit="1" customWidth="1"/>
  </cols>
  <sheetData>
    <row r="1" spans="1:13" x14ac:dyDescent="0.25">
      <c r="C1">
        <v>0</v>
      </c>
    </row>
    <row r="2" spans="1:13" x14ac:dyDescent="0.25">
      <c r="A2" t="s">
        <v>60</v>
      </c>
      <c r="B2">
        <v>4</v>
      </c>
      <c r="C2">
        <f>C1+(B2*2)</f>
        <v>8</v>
      </c>
      <c r="D2" t="s">
        <v>0</v>
      </c>
      <c r="E2" t="s">
        <v>1</v>
      </c>
      <c r="F2" s="2" t="str">
        <f>LEFT(M2, 8)</f>
        <v>00000001</v>
      </c>
      <c r="G2">
        <f>HEX2DEC(F2)</f>
        <v>1</v>
      </c>
      <c r="M2" s="1" t="s">
        <v>61</v>
      </c>
    </row>
    <row r="3" spans="1:13" x14ac:dyDescent="0.25">
      <c r="A3" t="s">
        <v>59</v>
      </c>
      <c r="B3">
        <v>2</v>
      </c>
      <c r="C3">
        <f>C2+1</f>
        <v>9</v>
      </c>
      <c r="D3" t="s">
        <v>0</v>
      </c>
      <c r="E3" t="s">
        <v>2</v>
      </c>
      <c r="F3" t="str">
        <f>MID($M$2,(C3),(B3*2))</f>
        <v>04C2</v>
      </c>
      <c r="G3">
        <f t="shared" ref="G3:G58" si="0">HEX2DEC(F3)</f>
        <v>1218</v>
      </c>
    </row>
    <row r="4" spans="1:13" x14ac:dyDescent="0.25">
      <c r="A4" t="s">
        <v>3</v>
      </c>
      <c r="B4">
        <v>32</v>
      </c>
      <c r="C4">
        <f>C3+(B3*2)</f>
        <v>13</v>
      </c>
      <c r="D4" t="s">
        <v>0</v>
      </c>
      <c r="E4" t="s">
        <v>4</v>
      </c>
      <c r="F4" t="str">
        <f t="shared" ref="F4:F16" si="1">MID($M$2,(C4),(B4*2))</f>
        <v>534D353530300000000000000000000000000000000000000000000000000000</v>
      </c>
      <c r="G4" t="e">
        <f t="shared" si="0"/>
        <v>#NUM!</v>
      </c>
    </row>
    <row r="5" spans="1:13" x14ac:dyDescent="0.25">
      <c r="A5" t="s">
        <v>5</v>
      </c>
      <c r="B5">
        <v>32</v>
      </c>
      <c r="C5">
        <f>C4+(B4*2)</f>
        <v>77</v>
      </c>
      <c r="D5" t="s">
        <v>0</v>
      </c>
      <c r="E5" t="s">
        <v>4</v>
      </c>
      <c r="F5" t="str">
        <f t="shared" si="1"/>
        <v>0000000000000000000000000000000000000000000000000000000000000000</v>
      </c>
      <c r="G5" t="e">
        <f t="shared" si="0"/>
        <v>#NUM!</v>
      </c>
    </row>
    <row r="6" spans="1:13" x14ac:dyDescent="0.25">
      <c r="A6" t="s">
        <v>6</v>
      </c>
      <c r="B6">
        <v>4</v>
      </c>
      <c r="C6">
        <f t="shared" ref="C6:C58" si="2">C5+(B5*2)</f>
        <v>141</v>
      </c>
      <c r="D6" t="s">
        <v>0</v>
      </c>
      <c r="E6" t="s">
        <v>7</v>
      </c>
      <c r="F6" t="str">
        <f t="shared" si="1"/>
        <v>00000000</v>
      </c>
      <c r="G6">
        <f t="shared" si="0"/>
        <v>0</v>
      </c>
    </row>
    <row r="7" spans="1:13" x14ac:dyDescent="0.25">
      <c r="A7" t="s">
        <v>8</v>
      </c>
      <c r="B7">
        <v>64</v>
      </c>
      <c r="C7">
        <f t="shared" si="2"/>
        <v>149</v>
      </c>
      <c r="D7" t="s">
        <v>0</v>
      </c>
      <c r="E7" t="s">
        <v>4</v>
      </c>
      <c r="F7" t="str">
        <f t="shared" si="1"/>
        <v>362E33392E33382D3800000000000000000000000000000000000000000000000000000000000000000000000000000000000000000000000000000000000000</v>
      </c>
      <c r="G7" t="e">
        <f t="shared" si="0"/>
        <v>#NUM!</v>
      </c>
    </row>
    <row r="8" spans="1:13" x14ac:dyDescent="0.25">
      <c r="A8" t="s">
        <v>9</v>
      </c>
      <c r="B8">
        <v>32</v>
      </c>
      <c r="C8">
        <f t="shared" si="2"/>
        <v>277</v>
      </c>
      <c r="D8" t="s">
        <v>0</v>
      </c>
      <c r="E8" t="s">
        <v>4</v>
      </c>
      <c r="F8" t="str">
        <f t="shared" si="1"/>
        <v>32352E3330000000000000000000000000000000000000000000000000000000</v>
      </c>
      <c r="G8" t="e">
        <f t="shared" si="0"/>
        <v>#NUM!</v>
      </c>
    </row>
    <row r="9" spans="1:13" x14ac:dyDescent="0.25">
      <c r="A9" t="s">
        <v>10</v>
      </c>
      <c r="B9">
        <v>128</v>
      </c>
      <c r="C9">
        <f t="shared" si="2"/>
        <v>341</v>
      </c>
      <c r="D9" t="s">
        <v>0</v>
      </c>
      <c r="E9" t="s">
        <v>4</v>
      </c>
      <c r="F9" t="str">
        <f t="shared" si="1"/>
        <v>5072696E74657200000000000000000000000000000000000000000000000000000000000000000000000000000000000000000000000000000000000000000000000000000000000000000000000000000000000000000000000000000000000000000000000000000000000000000000000000000000000000000000000000</v>
      </c>
      <c r="G9" t="e">
        <f t="shared" si="0"/>
        <v>#VALUE!</v>
      </c>
    </row>
    <row r="10" spans="1:13" x14ac:dyDescent="0.25">
      <c r="A10" t="s">
        <v>11</v>
      </c>
      <c r="B10">
        <v>32</v>
      </c>
      <c r="C10">
        <f t="shared" si="2"/>
        <v>597</v>
      </c>
      <c r="D10" t="s">
        <v>0</v>
      </c>
      <c r="E10" t="s">
        <v>4</v>
      </c>
      <c r="F10" t="str">
        <f t="shared" si="1"/>
        <v>33332E3036000000000000000000000000000000000000000000000000000000</v>
      </c>
      <c r="G10" t="e">
        <f t="shared" si="0"/>
        <v>#NUM!</v>
      </c>
    </row>
    <row r="11" spans="1:13" x14ac:dyDescent="0.25">
      <c r="A11" t="s">
        <v>12</v>
      </c>
      <c r="B11">
        <v>128</v>
      </c>
      <c r="C11">
        <f t="shared" si="2"/>
        <v>661</v>
      </c>
      <c r="D11" t="s">
        <v>0</v>
      </c>
      <c r="E11" t="s">
        <v>4</v>
      </c>
      <c r="F11" t="str">
        <f t="shared" si="1"/>
        <v>4B65797061642C20546F75636873637265656E2C2043617264207265616465722C20426172636F6465207363616E6E657200000000000000000000000000000000000000000000000000000000000000000000000000000000000000000000000000000000000000000000000000000000000000000000000000000000000000</v>
      </c>
      <c r="G11" t="e">
        <f t="shared" si="0"/>
        <v>#VALUE!</v>
      </c>
    </row>
    <row r="12" spans="1:13" x14ac:dyDescent="0.25">
      <c r="A12" t="s">
        <v>13</v>
      </c>
      <c r="B12">
        <v>32</v>
      </c>
      <c r="C12">
        <f t="shared" si="2"/>
        <v>917</v>
      </c>
      <c r="D12" t="s">
        <v>0</v>
      </c>
      <c r="E12" t="s">
        <v>4</v>
      </c>
      <c r="F12" t="str">
        <f t="shared" si="1"/>
        <v>0000000000000000000000000000000000000000000000000000000000000000</v>
      </c>
      <c r="G12" t="e">
        <f t="shared" si="0"/>
        <v>#NUM!</v>
      </c>
    </row>
    <row r="13" spans="1:13" x14ac:dyDescent="0.25">
      <c r="A13" t="s">
        <v>14</v>
      </c>
      <c r="B13">
        <v>128</v>
      </c>
      <c r="C13">
        <f t="shared" si="2"/>
        <v>981</v>
      </c>
      <c r="D13" t="s">
        <v>0</v>
      </c>
      <c r="E13" t="s">
        <v>4</v>
      </c>
      <c r="F13" t="str">
        <f t="shared" si="1"/>
        <v>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G13" t="e">
        <f t="shared" si="0"/>
        <v>#VALUE!</v>
      </c>
    </row>
    <row r="14" spans="1:13" x14ac:dyDescent="0.25">
      <c r="A14" t="s">
        <v>15</v>
      </c>
      <c r="B14">
        <v>32</v>
      </c>
      <c r="C14">
        <f t="shared" si="2"/>
        <v>1237</v>
      </c>
      <c r="D14" t="s">
        <v>0</v>
      </c>
      <c r="E14" t="s">
        <v>4</v>
      </c>
      <c r="F14" t="str">
        <f t="shared" si="1"/>
        <v>322E303800000000000000000000000000000000000000000000000000000000</v>
      </c>
      <c r="G14" t="e">
        <f t="shared" si="0"/>
        <v>#NUM!</v>
      </c>
    </row>
    <row r="15" spans="1:13" x14ac:dyDescent="0.25">
      <c r="A15" t="s">
        <v>16</v>
      </c>
      <c r="B15">
        <v>32</v>
      </c>
      <c r="C15">
        <f t="shared" si="2"/>
        <v>1301</v>
      </c>
      <c r="D15" t="s">
        <v>0</v>
      </c>
      <c r="E15" t="s">
        <v>4</v>
      </c>
      <c r="F15" t="str">
        <f t="shared" si="1"/>
        <v>322E303400000000000000000000000000000000000000000000000000000000</v>
      </c>
      <c r="G15" t="e">
        <f t="shared" si="0"/>
        <v>#NUM!</v>
      </c>
    </row>
    <row r="16" spans="1:13" x14ac:dyDescent="0.25">
      <c r="A16" t="s">
        <v>17</v>
      </c>
      <c r="B16">
        <v>128</v>
      </c>
      <c r="C16">
        <f t="shared" si="2"/>
        <v>1365</v>
      </c>
      <c r="D16" t="s">
        <v>0</v>
      </c>
      <c r="E16" t="s">
        <v>4</v>
      </c>
      <c r="F16" t="str">
        <f t="shared" si="1"/>
        <v>4C696E757820322E362E32342E362D6D78333120233133000000000000000000000000000000000000000000000000000000000000000000000000000000000000000000000000000000000000000000000000000000000000000000000000000000000000000000000000000000000000000000000000000000000000000000</v>
      </c>
      <c r="G16" t="e">
        <f t="shared" si="0"/>
        <v>#VALUE!</v>
      </c>
    </row>
    <row r="17" spans="1:7" x14ac:dyDescent="0.25">
      <c r="A17" t="s">
        <v>18</v>
      </c>
      <c r="B17">
        <v>4</v>
      </c>
      <c r="C17">
        <f t="shared" si="2"/>
        <v>1621</v>
      </c>
      <c r="D17" t="s">
        <v>0</v>
      </c>
      <c r="E17" t="s">
        <v>7</v>
      </c>
      <c r="F17" t="str">
        <f t="shared" ref="F17:F58" si="3">MID($M$2, B16*2,B17*2)</f>
        <v>00000000</v>
      </c>
      <c r="G17">
        <f t="shared" si="0"/>
        <v>0</v>
      </c>
    </row>
    <row r="18" spans="1:7" x14ac:dyDescent="0.25">
      <c r="A18" t="s">
        <v>19</v>
      </c>
      <c r="B18">
        <v>4</v>
      </c>
      <c r="C18">
        <f t="shared" si="2"/>
        <v>1629</v>
      </c>
      <c r="D18" t="s">
        <v>0</v>
      </c>
      <c r="E18" t="s">
        <v>7</v>
      </c>
      <c r="F18" t="str">
        <f t="shared" si="3"/>
        <v>104C2534</v>
      </c>
      <c r="G18">
        <f t="shared" si="0"/>
        <v>273425716</v>
      </c>
    </row>
    <row r="19" spans="1:7" x14ac:dyDescent="0.25">
      <c r="A19" t="s">
        <v>20</v>
      </c>
      <c r="B19">
        <v>4</v>
      </c>
      <c r="C19">
        <f t="shared" si="2"/>
        <v>1637</v>
      </c>
      <c r="D19" t="s">
        <v>0</v>
      </c>
      <c r="E19" t="s">
        <v>7</v>
      </c>
      <c r="F19" t="str">
        <f t="shared" si="3"/>
        <v>104C2534</v>
      </c>
      <c r="G19">
        <f t="shared" si="0"/>
        <v>273425716</v>
      </c>
    </row>
    <row r="20" spans="1:7" x14ac:dyDescent="0.25">
      <c r="A20" t="s">
        <v>21</v>
      </c>
      <c r="B20">
        <v>4</v>
      </c>
      <c r="C20">
        <f t="shared" si="2"/>
        <v>1645</v>
      </c>
      <c r="D20" t="s">
        <v>0</v>
      </c>
      <c r="E20" t="s">
        <v>7</v>
      </c>
      <c r="F20" t="str">
        <f t="shared" si="3"/>
        <v>104C2534</v>
      </c>
      <c r="G20">
        <f t="shared" si="0"/>
        <v>273425716</v>
      </c>
    </row>
    <row r="21" spans="1:7" x14ac:dyDescent="0.25">
      <c r="A21" t="s">
        <v>22</v>
      </c>
      <c r="B21">
        <v>4</v>
      </c>
      <c r="C21">
        <f t="shared" si="2"/>
        <v>1653</v>
      </c>
      <c r="D21" t="s">
        <v>0</v>
      </c>
      <c r="E21" t="s">
        <v>7</v>
      </c>
      <c r="F21" t="str">
        <f t="shared" si="3"/>
        <v>104C2534</v>
      </c>
      <c r="G21">
        <f t="shared" si="0"/>
        <v>273425716</v>
      </c>
    </row>
    <row r="22" spans="1:7" x14ac:dyDescent="0.25">
      <c r="A22" t="s">
        <v>23</v>
      </c>
      <c r="B22">
        <v>4</v>
      </c>
      <c r="C22">
        <f t="shared" si="2"/>
        <v>1661</v>
      </c>
      <c r="D22" t="s">
        <v>0</v>
      </c>
      <c r="E22" t="s">
        <v>7</v>
      </c>
      <c r="F22" t="str">
        <f t="shared" si="3"/>
        <v>104C2534</v>
      </c>
      <c r="G22">
        <f t="shared" si="0"/>
        <v>273425716</v>
      </c>
    </row>
    <row r="23" spans="1:7" x14ac:dyDescent="0.25">
      <c r="A23" t="s">
        <v>24</v>
      </c>
      <c r="B23">
        <v>4</v>
      </c>
      <c r="C23">
        <f t="shared" si="2"/>
        <v>1669</v>
      </c>
      <c r="D23" t="s">
        <v>0</v>
      </c>
      <c r="E23" t="s">
        <v>7</v>
      </c>
      <c r="F23" t="str">
        <f t="shared" si="3"/>
        <v>104C2534</v>
      </c>
      <c r="G23">
        <f t="shared" si="0"/>
        <v>273425716</v>
      </c>
    </row>
    <row r="24" spans="1:7" x14ac:dyDescent="0.25">
      <c r="A24" t="s">
        <v>25</v>
      </c>
      <c r="B24">
        <v>4</v>
      </c>
      <c r="C24">
        <f t="shared" si="2"/>
        <v>1677</v>
      </c>
      <c r="D24" t="s">
        <v>0</v>
      </c>
      <c r="E24" t="s">
        <v>7</v>
      </c>
      <c r="F24" t="str">
        <f t="shared" si="3"/>
        <v>104C2534</v>
      </c>
      <c r="G24">
        <f t="shared" si="0"/>
        <v>273425716</v>
      </c>
    </row>
    <row r="25" spans="1:7" x14ac:dyDescent="0.25">
      <c r="A25" t="s">
        <v>26</v>
      </c>
      <c r="B25">
        <v>4</v>
      </c>
      <c r="C25">
        <f t="shared" si="2"/>
        <v>1685</v>
      </c>
      <c r="D25" t="s">
        <v>0</v>
      </c>
      <c r="E25" t="s">
        <v>7</v>
      </c>
      <c r="F25" t="str">
        <f t="shared" si="3"/>
        <v>104C2534</v>
      </c>
      <c r="G25">
        <f t="shared" si="0"/>
        <v>273425716</v>
      </c>
    </row>
    <row r="26" spans="1:7" x14ac:dyDescent="0.25">
      <c r="A26" t="s">
        <v>27</v>
      </c>
      <c r="B26">
        <v>4</v>
      </c>
      <c r="C26">
        <f t="shared" si="2"/>
        <v>1693</v>
      </c>
      <c r="D26" t="s">
        <v>0</v>
      </c>
      <c r="E26" t="s">
        <v>7</v>
      </c>
      <c r="F26" t="str">
        <f t="shared" si="3"/>
        <v>104C2534</v>
      </c>
      <c r="G26">
        <f t="shared" si="0"/>
        <v>273425716</v>
      </c>
    </row>
    <row r="27" spans="1:7" x14ac:dyDescent="0.25">
      <c r="A27" t="s">
        <v>28</v>
      </c>
      <c r="B27">
        <v>4</v>
      </c>
      <c r="C27">
        <f t="shared" si="2"/>
        <v>1701</v>
      </c>
      <c r="D27" t="s">
        <v>0</v>
      </c>
      <c r="E27" t="s">
        <v>7</v>
      </c>
      <c r="F27" t="str">
        <f t="shared" si="3"/>
        <v>104C2534</v>
      </c>
      <c r="G27">
        <f t="shared" si="0"/>
        <v>273425716</v>
      </c>
    </row>
    <row r="28" spans="1:7" x14ac:dyDescent="0.25">
      <c r="A28" t="s">
        <v>29</v>
      </c>
      <c r="B28">
        <v>4</v>
      </c>
      <c r="C28">
        <f t="shared" si="2"/>
        <v>1709</v>
      </c>
      <c r="D28" t="s">
        <v>0</v>
      </c>
      <c r="E28" t="s">
        <v>7</v>
      </c>
      <c r="F28" t="str">
        <f t="shared" si="3"/>
        <v>104C2534</v>
      </c>
      <c r="G28">
        <f t="shared" si="0"/>
        <v>273425716</v>
      </c>
    </row>
    <row r="29" spans="1:7" x14ac:dyDescent="0.25">
      <c r="A29" t="s">
        <v>30</v>
      </c>
      <c r="B29">
        <v>4</v>
      </c>
      <c r="C29">
        <f t="shared" si="2"/>
        <v>1717</v>
      </c>
      <c r="D29" t="s">
        <v>0</v>
      </c>
      <c r="E29" t="s">
        <v>7</v>
      </c>
      <c r="F29" t="str">
        <f t="shared" si="3"/>
        <v>104C2534</v>
      </c>
      <c r="G29">
        <f t="shared" si="0"/>
        <v>273425716</v>
      </c>
    </row>
    <row r="30" spans="1:7" x14ac:dyDescent="0.25">
      <c r="A30" t="s">
        <v>31</v>
      </c>
      <c r="B30">
        <v>4</v>
      </c>
      <c r="C30">
        <f t="shared" si="2"/>
        <v>1725</v>
      </c>
      <c r="D30" t="s">
        <v>0</v>
      </c>
      <c r="E30" t="s">
        <v>7</v>
      </c>
      <c r="F30" t="str">
        <f t="shared" si="3"/>
        <v>104C2534</v>
      </c>
      <c r="G30">
        <f t="shared" si="0"/>
        <v>273425716</v>
      </c>
    </row>
    <row r="31" spans="1:7" x14ac:dyDescent="0.25">
      <c r="A31" t="s">
        <v>32</v>
      </c>
      <c r="B31">
        <v>4</v>
      </c>
      <c r="C31">
        <f t="shared" si="2"/>
        <v>1733</v>
      </c>
      <c r="D31" t="s">
        <v>0</v>
      </c>
      <c r="E31" t="s">
        <v>7</v>
      </c>
      <c r="F31" t="str">
        <f t="shared" si="3"/>
        <v>104C2534</v>
      </c>
      <c r="G31">
        <f t="shared" si="0"/>
        <v>273425716</v>
      </c>
    </row>
    <row r="32" spans="1:7" x14ac:dyDescent="0.25">
      <c r="A32" t="s">
        <v>33</v>
      </c>
      <c r="B32">
        <v>32</v>
      </c>
      <c r="C32">
        <f t="shared" si="2"/>
        <v>1741</v>
      </c>
      <c r="D32" t="s">
        <v>0</v>
      </c>
      <c r="E32" t="s">
        <v>4</v>
      </c>
      <c r="F32" t="str">
        <f t="shared" si="3"/>
        <v>104C2534D3535303000000000000000000000000000000000000000000000000</v>
      </c>
      <c r="G32" t="e">
        <f t="shared" si="0"/>
        <v>#NUM!</v>
      </c>
    </row>
    <row r="33" spans="1:7" x14ac:dyDescent="0.25">
      <c r="A33" t="s">
        <v>34</v>
      </c>
      <c r="B33">
        <v>16</v>
      </c>
      <c r="C33">
        <f t="shared" si="2"/>
        <v>1805</v>
      </c>
      <c r="D33" t="s">
        <v>0</v>
      </c>
      <c r="E33" t="s">
        <v>4</v>
      </c>
      <c r="F33" t="str">
        <f t="shared" si="3"/>
        <v>00000000000000000000000000000000</v>
      </c>
      <c r="G33" t="e">
        <f t="shared" si="0"/>
        <v>#NUM!</v>
      </c>
    </row>
    <row r="34" spans="1:7" x14ac:dyDescent="0.25">
      <c r="A34" t="s">
        <v>35</v>
      </c>
      <c r="B34">
        <v>16</v>
      </c>
      <c r="C34">
        <f t="shared" si="2"/>
        <v>1837</v>
      </c>
      <c r="D34" t="s">
        <v>0</v>
      </c>
      <c r="E34" t="s">
        <v>4</v>
      </c>
      <c r="F34" t="str">
        <f t="shared" si="3"/>
        <v>00000000000000000000000000000000</v>
      </c>
      <c r="G34" t="e">
        <f t="shared" si="0"/>
        <v>#NUM!</v>
      </c>
    </row>
    <row r="35" spans="1:7" x14ac:dyDescent="0.25">
      <c r="A35" t="s">
        <v>36</v>
      </c>
      <c r="B35">
        <v>16</v>
      </c>
      <c r="C35">
        <f t="shared" si="2"/>
        <v>1869</v>
      </c>
      <c r="D35" t="s">
        <v>0</v>
      </c>
      <c r="E35" t="s">
        <v>4</v>
      </c>
      <c r="F35" t="str">
        <f t="shared" si="3"/>
        <v>00000000000000000000000000000000</v>
      </c>
      <c r="G35" t="e">
        <f t="shared" si="0"/>
        <v>#NUM!</v>
      </c>
    </row>
    <row r="36" spans="1:7" x14ac:dyDescent="0.25">
      <c r="A36" t="s">
        <v>37</v>
      </c>
      <c r="B36">
        <v>16</v>
      </c>
      <c r="C36">
        <f t="shared" si="2"/>
        <v>1901</v>
      </c>
      <c r="D36" t="s">
        <v>0</v>
      </c>
      <c r="E36" t="s">
        <v>4</v>
      </c>
      <c r="F36" t="str">
        <f t="shared" si="3"/>
        <v>00000000000000000000000000000000</v>
      </c>
      <c r="G36" t="e">
        <f t="shared" si="0"/>
        <v>#NUM!</v>
      </c>
    </row>
    <row r="37" spans="1:7" x14ac:dyDescent="0.25">
      <c r="A37" t="s">
        <v>37</v>
      </c>
      <c r="B37">
        <v>64</v>
      </c>
      <c r="C37">
        <f t="shared" si="2"/>
        <v>1933</v>
      </c>
      <c r="D37" t="s">
        <v>0</v>
      </c>
      <c r="E37" t="s">
        <v>4</v>
      </c>
      <c r="F37" t="str">
        <f t="shared" si="3"/>
        <v>000000000000000000000000000000000000000000000000000000000000000000000000000000000000000000000000000000000000000000000362E33392E3</v>
      </c>
      <c r="G37" t="e">
        <f t="shared" si="0"/>
        <v>#NUM!</v>
      </c>
    </row>
    <row r="38" spans="1:7" x14ac:dyDescent="0.25">
      <c r="A38" t="s">
        <v>38</v>
      </c>
      <c r="B38">
        <v>32</v>
      </c>
      <c r="C38">
        <f t="shared" si="2"/>
        <v>2061</v>
      </c>
      <c r="D38" t="s">
        <v>0</v>
      </c>
      <c r="E38" t="s">
        <v>4</v>
      </c>
      <c r="F38" t="str">
        <f t="shared" si="3"/>
        <v>000000000000000000000362E33392E33382D380000000000000000000000000</v>
      </c>
      <c r="G38" t="e">
        <f t="shared" si="0"/>
        <v>#NUM!</v>
      </c>
    </row>
    <row r="39" spans="1:7" x14ac:dyDescent="0.25">
      <c r="A39" t="s">
        <v>39</v>
      </c>
      <c r="B39">
        <v>4</v>
      </c>
      <c r="C39">
        <f t="shared" si="2"/>
        <v>2125</v>
      </c>
      <c r="D39" t="s">
        <v>0</v>
      </c>
      <c r="E39" t="s">
        <v>7</v>
      </c>
      <c r="F39" t="str">
        <f t="shared" si="3"/>
        <v>00000000</v>
      </c>
      <c r="G39">
        <f t="shared" si="0"/>
        <v>0</v>
      </c>
    </row>
    <row r="40" spans="1:7" x14ac:dyDescent="0.25">
      <c r="A40" t="s">
        <v>40</v>
      </c>
      <c r="B40">
        <v>32</v>
      </c>
      <c r="C40">
        <f t="shared" si="2"/>
        <v>2133</v>
      </c>
      <c r="D40" t="s">
        <v>0</v>
      </c>
      <c r="E40" t="s">
        <v>4</v>
      </c>
      <c r="F40" t="str">
        <f t="shared" si="3"/>
        <v>104C2534D3535303000000000000000000000000000000000000000000000000</v>
      </c>
      <c r="G40" t="e">
        <f t="shared" si="0"/>
        <v>#NUM!</v>
      </c>
    </row>
    <row r="41" spans="1:7" x14ac:dyDescent="0.25">
      <c r="A41" t="s">
        <v>41</v>
      </c>
      <c r="B41">
        <v>4</v>
      </c>
      <c r="C41">
        <f t="shared" si="2"/>
        <v>2197</v>
      </c>
      <c r="D41" t="s">
        <v>0</v>
      </c>
      <c r="E41" t="s">
        <v>7</v>
      </c>
      <c r="F41" t="str">
        <f t="shared" si="3"/>
        <v>00000000</v>
      </c>
      <c r="G41">
        <f t="shared" si="0"/>
        <v>0</v>
      </c>
    </row>
    <row r="42" spans="1:7" x14ac:dyDescent="0.25">
      <c r="A42" t="s">
        <v>42</v>
      </c>
      <c r="B42">
        <v>4</v>
      </c>
      <c r="C42">
        <f t="shared" si="2"/>
        <v>2205</v>
      </c>
      <c r="D42" t="s">
        <v>0</v>
      </c>
      <c r="E42" t="s">
        <v>7</v>
      </c>
      <c r="F42" t="str">
        <f t="shared" si="3"/>
        <v>104C2534</v>
      </c>
      <c r="G42">
        <f t="shared" si="0"/>
        <v>273425716</v>
      </c>
    </row>
    <row r="43" spans="1:7" x14ac:dyDescent="0.25">
      <c r="A43" t="s">
        <v>43</v>
      </c>
      <c r="B43">
        <v>4</v>
      </c>
      <c r="C43">
        <f t="shared" si="2"/>
        <v>2213</v>
      </c>
      <c r="D43" t="s">
        <v>0</v>
      </c>
      <c r="E43" t="s">
        <v>7</v>
      </c>
      <c r="F43" t="str">
        <f t="shared" si="3"/>
        <v>104C2534</v>
      </c>
      <c r="G43">
        <f t="shared" si="0"/>
        <v>273425716</v>
      </c>
    </row>
    <row r="44" spans="1:7" x14ac:dyDescent="0.25">
      <c r="A44" t="s">
        <v>44</v>
      </c>
      <c r="B44">
        <v>4</v>
      </c>
      <c r="C44">
        <f t="shared" si="2"/>
        <v>2221</v>
      </c>
      <c r="D44" t="s">
        <v>0</v>
      </c>
      <c r="E44" t="s">
        <v>7</v>
      </c>
      <c r="F44" t="str">
        <f t="shared" si="3"/>
        <v>104C2534</v>
      </c>
      <c r="G44">
        <f t="shared" si="0"/>
        <v>273425716</v>
      </c>
    </row>
    <row r="45" spans="1:7" x14ac:dyDescent="0.25">
      <c r="A45" t="s">
        <v>45</v>
      </c>
      <c r="B45">
        <v>4</v>
      </c>
      <c r="C45">
        <f t="shared" si="2"/>
        <v>2229</v>
      </c>
      <c r="D45" t="s">
        <v>0</v>
      </c>
      <c r="E45" t="s">
        <v>7</v>
      </c>
      <c r="F45" t="str">
        <f t="shared" si="3"/>
        <v>104C2534</v>
      </c>
      <c r="G45">
        <f t="shared" si="0"/>
        <v>273425716</v>
      </c>
    </row>
    <row r="46" spans="1:7" x14ac:dyDescent="0.25">
      <c r="A46" t="s">
        <v>46</v>
      </c>
      <c r="B46">
        <v>4</v>
      </c>
      <c r="C46">
        <f t="shared" si="2"/>
        <v>2237</v>
      </c>
      <c r="D46" t="s">
        <v>0</v>
      </c>
      <c r="E46" t="s">
        <v>7</v>
      </c>
      <c r="F46" t="str">
        <f t="shared" si="3"/>
        <v>104C2534</v>
      </c>
      <c r="G46">
        <f t="shared" si="0"/>
        <v>273425716</v>
      </c>
    </row>
    <row r="47" spans="1:7" x14ac:dyDescent="0.25">
      <c r="A47" t="s">
        <v>47</v>
      </c>
      <c r="B47">
        <v>4</v>
      </c>
      <c r="C47">
        <f t="shared" si="2"/>
        <v>2245</v>
      </c>
      <c r="D47" t="s">
        <v>0</v>
      </c>
      <c r="E47" t="s">
        <v>7</v>
      </c>
      <c r="F47" t="str">
        <f t="shared" si="3"/>
        <v>104C2534</v>
      </c>
      <c r="G47">
        <f t="shared" si="0"/>
        <v>273425716</v>
      </c>
    </row>
    <row r="48" spans="1:7" x14ac:dyDescent="0.25">
      <c r="A48" t="s">
        <v>48</v>
      </c>
      <c r="B48">
        <v>4</v>
      </c>
      <c r="C48">
        <f t="shared" si="2"/>
        <v>2253</v>
      </c>
      <c r="D48" t="s">
        <v>0</v>
      </c>
      <c r="E48" t="s">
        <v>7</v>
      </c>
      <c r="F48" t="str">
        <f t="shared" si="3"/>
        <v>104C2534</v>
      </c>
      <c r="G48">
        <f t="shared" si="0"/>
        <v>273425716</v>
      </c>
    </row>
    <row r="49" spans="1:7" x14ac:dyDescent="0.25">
      <c r="A49" t="s">
        <v>49</v>
      </c>
      <c r="B49">
        <v>4</v>
      </c>
      <c r="C49">
        <f t="shared" si="2"/>
        <v>2261</v>
      </c>
      <c r="D49" t="s">
        <v>0</v>
      </c>
      <c r="E49" t="s">
        <v>7</v>
      </c>
      <c r="F49" t="str">
        <f t="shared" si="3"/>
        <v>104C2534</v>
      </c>
      <c r="G49">
        <f>HEX2DEC(F49)</f>
        <v>273425716</v>
      </c>
    </row>
    <row r="50" spans="1:7" x14ac:dyDescent="0.25">
      <c r="A50" t="s">
        <v>50</v>
      </c>
      <c r="B50">
        <v>4</v>
      </c>
      <c r="C50">
        <f t="shared" si="2"/>
        <v>2269</v>
      </c>
      <c r="D50" t="s">
        <v>0</v>
      </c>
      <c r="E50" t="s">
        <v>7</v>
      </c>
      <c r="F50" t="str">
        <f t="shared" si="3"/>
        <v>104C2534</v>
      </c>
      <c r="G50">
        <f t="shared" si="0"/>
        <v>273425716</v>
      </c>
    </row>
    <row r="51" spans="1:7" x14ac:dyDescent="0.25">
      <c r="A51" t="s">
        <v>51</v>
      </c>
      <c r="B51">
        <v>4</v>
      </c>
      <c r="C51">
        <f t="shared" si="2"/>
        <v>2277</v>
      </c>
      <c r="D51" t="s">
        <v>0</v>
      </c>
      <c r="E51" t="s">
        <v>7</v>
      </c>
      <c r="F51" t="str">
        <f t="shared" si="3"/>
        <v>104C2534</v>
      </c>
      <c r="G51">
        <f t="shared" si="0"/>
        <v>273425716</v>
      </c>
    </row>
    <row r="52" spans="1:7" x14ac:dyDescent="0.25">
      <c r="A52" t="s">
        <v>52</v>
      </c>
      <c r="B52">
        <v>4</v>
      </c>
      <c r="C52">
        <f t="shared" si="2"/>
        <v>2285</v>
      </c>
      <c r="D52" t="s">
        <v>0</v>
      </c>
      <c r="E52" t="s">
        <v>7</v>
      </c>
      <c r="F52" t="str">
        <f t="shared" si="3"/>
        <v>104C2534</v>
      </c>
      <c r="G52">
        <f t="shared" si="0"/>
        <v>273425716</v>
      </c>
    </row>
    <row r="53" spans="1:7" x14ac:dyDescent="0.25">
      <c r="A53" t="s">
        <v>53</v>
      </c>
      <c r="B53">
        <v>4</v>
      </c>
      <c r="C53">
        <f t="shared" si="2"/>
        <v>2293</v>
      </c>
      <c r="D53" t="s">
        <v>0</v>
      </c>
      <c r="E53" t="s">
        <v>7</v>
      </c>
      <c r="F53" t="str">
        <f t="shared" si="3"/>
        <v>104C2534</v>
      </c>
      <c r="G53">
        <f t="shared" si="0"/>
        <v>273425716</v>
      </c>
    </row>
    <row r="54" spans="1:7" x14ac:dyDescent="0.25">
      <c r="A54" t="s">
        <v>54</v>
      </c>
      <c r="B54">
        <v>4</v>
      </c>
      <c r="C54">
        <f t="shared" si="2"/>
        <v>2301</v>
      </c>
      <c r="D54" t="s">
        <v>0</v>
      </c>
      <c r="E54" t="s">
        <v>7</v>
      </c>
      <c r="F54" t="str">
        <f t="shared" si="3"/>
        <v>104C2534</v>
      </c>
      <c r="G54">
        <f t="shared" si="0"/>
        <v>273425716</v>
      </c>
    </row>
    <row r="55" spans="1:7" x14ac:dyDescent="0.25">
      <c r="A55" t="s">
        <v>55</v>
      </c>
      <c r="B55">
        <v>32</v>
      </c>
      <c r="C55">
        <f t="shared" si="2"/>
        <v>2309</v>
      </c>
      <c r="D55" t="s">
        <v>0</v>
      </c>
      <c r="E55" t="s">
        <v>4</v>
      </c>
      <c r="F55" t="str">
        <f t="shared" si="3"/>
        <v>104C2534D3535303000000000000000000000000000000000000000000000000</v>
      </c>
      <c r="G55" t="e">
        <f t="shared" si="0"/>
        <v>#NUM!</v>
      </c>
    </row>
    <row r="56" spans="1:7" x14ac:dyDescent="0.25">
      <c r="A56" t="s">
        <v>56</v>
      </c>
      <c r="B56">
        <v>4</v>
      </c>
      <c r="C56">
        <f t="shared" si="2"/>
        <v>2373</v>
      </c>
      <c r="D56" t="s">
        <v>0</v>
      </c>
      <c r="E56" t="s">
        <v>7</v>
      </c>
      <c r="F56" t="str">
        <f t="shared" si="3"/>
        <v>00000000</v>
      </c>
      <c r="G56">
        <f t="shared" si="0"/>
        <v>0</v>
      </c>
    </row>
    <row r="57" spans="1:7" x14ac:dyDescent="0.25">
      <c r="A57" t="s">
        <v>57</v>
      </c>
      <c r="B57">
        <v>4</v>
      </c>
      <c r="C57">
        <f t="shared" si="2"/>
        <v>2381</v>
      </c>
      <c r="D57" t="s">
        <v>0</v>
      </c>
      <c r="E57" t="s">
        <v>7</v>
      </c>
      <c r="F57" t="str">
        <f t="shared" si="3"/>
        <v>104C2534</v>
      </c>
      <c r="G57">
        <f t="shared" si="0"/>
        <v>273425716</v>
      </c>
    </row>
    <row r="58" spans="1:7" x14ac:dyDescent="0.25">
      <c r="A58" t="s">
        <v>58</v>
      </c>
      <c r="B58">
        <v>32</v>
      </c>
      <c r="C58">
        <f t="shared" si="2"/>
        <v>2389</v>
      </c>
      <c r="D58" t="s">
        <v>0</v>
      </c>
      <c r="E58" t="s">
        <v>4</v>
      </c>
      <c r="F58" t="str">
        <f t="shared" si="3"/>
        <v>104C2534D3535303000000000000000000000000000000000000000000000000</v>
      </c>
      <c r="G58" t="e">
        <f t="shared" si="0"/>
        <v>#NUM!</v>
      </c>
    </row>
    <row r="59" spans="1:7" x14ac:dyDescent="0.25">
      <c r="B59">
        <f>SUM(B2:B58)</f>
        <v>1226</v>
      </c>
    </row>
    <row r="60" spans="1:7" x14ac:dyDescent="0.25">
      <c r="B60">
        <f>B59*2</f>
        <v>2452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zoomScaleNormal="100" workbookViewId="0">
      <selection activeCell="D49" sqref="D49"/>
    </sheetView>
  </sheetViews>
  <sheetFormatPr defaultRowHeight="15" x14ac:dyDescent="0.25"/>
  <cols>
    <col min="1" max="1" width="37.7109375" bestFit="1" customWidth="1"/>
    <col min="2" max="2" width="8.28515625" style="3" customWidth="1"/>
    <col min="3" max="3" width="4" bestFit="1" customWidth="1"/>
    <col min="4" max="4" width="123.7109375" style="4" customWidth="1"/>
    <col min="5" max="5" width="47.7109375" style="4" bestFit="1" customWidth="1"/>
    <col min="6" max="6" width="47.7109375" style="4" hidden="1" customWidth="1"/>
  </cols>
  <sheetData>
    <row r="1" spans="1:7" x14ac:dyDescent="0.25">
      <c r="A1" t="s">
        <v>60</v>
      </c>
      <c r="B1" s="3" t="s">
        <v>95</v>
      </c>
      <c r="C1">
        <v>4</v>
      </c>
      <c r="D1" s="5" t="s">
        <v>79</v>
      </c>
      <c r="E1" s="4">
        <f>IF(B1="INTEGER",HEX2DEC(D1),F1)</f>
        <v>0</v>
      </c>
    </row>
    <row r="2" spans="1:7" x14ac:dyDescent="0.25">
      <c r="A2" t="s">
        <v>59</v>
      </c>
      <c r="B2" s="3" t="s">
        <v>96</v>
      </c>
      <c r="C2">
        <v>2</v>
      </c>
      <c r="D2" s="5" t="s">
        <v>62</v>
      </c>
      <c r="E2" s="4">
        <f t="shared" ref="E2:E56" si="0">IF(B2="INTEGER",HEX2DEC(D2),F2)</f>
        <v>0</v>
      </c>
      <c r="G2">
        <f>SUM($C$1:C2)-C2</f>
        <v>4</v>
      </c>
    </row>
    <row r="3" spans="1:7" x14ac:dyDescent="0.25">
      <c r="A3" t="s">
        <v>3</v>
      </c>
      <c r="B3" s="3" t="s">
        <v>97</v>
      </c>
      <c r="C3">
        <v>32</v>
      </c>
      <c r="D3" s="5" t="s">
        <v>99</v>
      </c>
      <c r="E3" s="4" t="str">
        <f t="shared" si="0"/>
        <v>SM5500</v>
      </c>
      <c r="F3" s="4" t="s">
        <v>83</v>
      </c>
      <c r="G3">
        <f>SUM($C$1:C3)-C3</f>
        <v>6</v>
      </c>
    </row>
    <row r="4" spans="1:7" x14ac:dyDescent="0.25">
      <c r="A4" t="s">
        <v>5</v>
      </c>
      <c r="B4" s="3" t="s">
        <v>97</v>
      </c>
      <c r="C4">
        <v>32</v>
      </c>
      <c r="D4" s="5" t="s">
        <v>80</v>
      </c>
      <c r="E4" s="4">
        <f t="shared" si="0"/>
        <v>0</v>
      </c>
      <c r="G4">
        <f>SUM($C$1:C4)-C4</f>
        <v>38</v>
      </c>
    </row>
    <row r="5" spans="1:7" x14ac:dyDescent="0.25">
      <c r="A5" t="s">
        <v>6</v>
      </c>
      <c r="B5" s="3" t="s">
        <v>98</v>
      </c>
      <c r="C5">
        <v>4</v>
      </c>
      <c r="D5" s="5" t="s">
        <v>81</v>
      </c>
      <c r="E5" s="4">
        <f t="shared" si="0"/>
        <v>0</v>
      </c>
      <c r="G5">
        <f>SUM($C$1:C5)-C5</f>
        <v>70</v>
      </c>
    </row>
    <row r="6" spans="1:7" x14ac:dyDescent="0.25">
      <c r="A6" t="s">
        <v>8</v>
      </c>
      <c r="B6" s="3" t="s">
        <v>97</v>
      </c>
      <c r="C6">
        <v>64</v>
      </c>
      <c r="D6" s="5" t="s">
        <v>100</v>
      </c>
      <c r="E6" s="4" t="str">
        <f t="shared" si="0"/>
        <v>6.39.38-8</v>
      </c>
      <c r="F6" s="4" t="s">
        <v>84</v>
      </c>
      <c r="G6">
        <f>SUM($C$1:C6)-C6</f>
        <v>74</v>
      </c>
    </row>
    <row r="7" spans="1:7" x14ac:dyDescent="0.25">
      <c r="A7" t="s">
        <v>9</v>
      </c>
      <c r="B7" s="3" t="s">
        <v>97</v>
      </c>
      <c r="C7">
        <v>32</v>
      </c>
      <c r="D7" s="5" t="s">
        <v>101</v>
      </c>
      <c r="E7" s="4">
        <f t="shared" si="0"/>
        <v>25.3</v>
      </c>
      <c r="F7" s="4">
        <v>25.3</v>
      </c>
      <c r="G7">
        <f>SUM($C$1:C7)-C7</f>
        <v>138</v>
      </c>
    </row>
    <row r="8" spans="1:7" x14ac:dyDescent="0.25">
      <c r="A8" t="s">
        <v>10</v>
      </c>
      <c r="B8" s="3" t="s">
        <v>97</v>
      </c>
      <c r="C8">
        <v>128</v>
      </c>
      <c r="D8" s="5" t="s">
        <v>66</v>
      </c>
      <c r="E8" s="4" t="str">
        <f t="shared" si="0"/>
        <v>Printer</v>
      </c>
      <c r="F8" s="4" t="s">
        <v>85</v>
      </c>
      <c r="G8">
        <f>SUM($C$1:C8)-C8</f>
        <v>170</v>
      </c>
    </row>
    <row r="9" spans="1:7" x14ac:dyDescent="0.25">
      <c r="A9" t="s">
        <v>11</v>
      </c>
      <c r="B9" s="3" t="s">
        <v>97</v>
      </c>
      <c r="C9">
        <v>32</v>
      </c>
      <c r="D9" s="5" t="s">
        <v>102</v>
      </c>
      <c r="E9" s="4">
        <f t="shared" si="0"/>
        <v>33.06</v>
      </c>
      <c r="F9" s="4">
        <v>33.06</v>
      </c>
      <c r="G9">
        <f>SUM($C$1:C9)-C9</f>
        <v>298</v>
      </c>
    </row>
    <row r="10" spans="1:7" x14ac:dyDescent="0.25">
      <c r="A10" t="s">
        <v>12</v>
      </c>
      <c r="B10" s="3" t="s">
        <v>97</v>
      </c>
      <c r="C10">
        <v>128</v>
      </c>
      <c r="D10" s="5" t="s">
        <v>68</v>
      </c>
      <c r="E10" s="4" t="str">
        <f t="shared" si="0"/>
        <v>Keypad, Touchscreen, Card reader, Barcode scanner</v>
      </c>
      <c r="F10" s="4" t="s">
        <v>86</v>
      </c>
      <c r="G10">
        <f>SUM($C$1:C10)-C10</f>
        <v>330</v>
      </c>
    </row>
    <row r="11" spans="1:7" x14ac:dyDescent="0.25">
      <c r="A11" t="s">
        <v>13</v>
      </c>
      <c r="B11" s="3" t="s">
        <v>97</v>
      </c>
      <c r="C11">
        <v>32</v>
      </c>
      <c r="D11" s="5" t="s">
        <v>80</v>
      </c>
      <c r="E11" s="4">
        <f t="shared" si="0"/>
        <v>0</v>
      </c>
      <c r="G11">
        <f>SUM($C$1:C11)-C11</f>
        <v>458</v>
      </c>
    </row>
    <row r="12" spans="1:7" x14ac:dyDescent="0.25">
      <c r="A12" t="s">
        <v>14</v>
      </c>
      <c r="B12" s="3" t="s">
        <v>97</v>
      </c>
      <c r="C12">
        <v>128</v>
      </c>
      <c r="D12" s="5" t="s">
        <v>82</v>
      </c>
      <c r="E12" s="4">
        <f t="shared" si="0"/>
        <v>0</v>
      </c>
      <c r="G12">
        <f>SUM($C$1:C12)-C12</f>
        <v>490</v>
      </c>
    </row>
    <row r="13" spans="1:7" x14ac:dyDescent="0.25">
      <c r="A13" t="s">
        <v>15</v>
      </c>
      <c r="B13" s="3" t="s">
        <v>97</v>
      </c>
      <c r="C13">
        <v>32</v>
      </c>
      <c r="D13" s="5" t="s">
        <v>80</v>
      </c>
      <c r="E13" s="4">
        <f t="shared" si="0"/>
        <v>2.08</v>
      </c>
      <c r="F13" s="4">
        <v>2.08</v>
      </c>
      <c r="G13">
        <f>SUM($C$1:C13)-C13</f>
        <v>618</v>
      </c>
    </row>
    <row r="14" spans="1:7" x14ac:dyDescent="0.25">
      <c r="A14" t="s">
        <v>16</v>
      </c>
      <c r="B14" s="3" t="s">
        <v>97</v>
      </c>
      <c r="C14">
        <v>32</v>
      </c>
      <c r="D14" s="5" t="s">
        <v>103</v>
      </c>
      <c r="E14" s="4">
        <f t="shared" si="0"/>
        <v>2.04</v>
      </c>
      <c r="F14" s="4">
        <v>2.04</v>
      </c>
      <c r="G14">
        <f>SUM($C$1:C14)-C14</f>
        <v>650</v>
      </c>
    </row>
    <row r="15" spans="1:7" x14ac:dyDescent="0.25">
      <c r="A15" t="s">
        <v>17</v>
      </c>
      <c r="B15" s="3" t="s">
        <v>97</v>
      </c>
      <c r="C15">
        <v>128</v>
      </c>
      <c r="D15" s="5" t="s">
        <v>104</v>
      </c>
      <c r="E15" s="4" t="str">
        <f t="shared" si="0"/>
        <v>Linux 2.6.24.6-mx31 #13</v>
      </c>
      <c r="F15" s="4" t="s">
        <v>87</v>
      </c>
      <c r="G15">
        <f>SUM($C$1:C15)-C15</f>
        <v>682</v>
      </c>
    </row>
    <row r="16" spans="1:7" x14ac:dyDescent="0.25">
      <c r="A16" t="s">
        <v>18</v>
      </c>
      <c r="B16" s="3" t="s">
        <v>98</v>
      </c>
      <c r="C16">
        <v>4</v>
      </c>
      <c r="D16" s="5" t="s">
        <v>105</v>
      </c>
      <c r="E16" s="4">
        <f t="shared" si="0"/>
        <v>16811360</v>
      </c>
      <c r="G16">
        <f>SUM($C$1:C16)-C16</f>
        <v>810</v>
      </c>
    </row>
    <row r="17" spans="1:7" x14ac:dyDescent="0.25">
      <c r="A17" t="s">
        <v>19</v>
      </c>
      <c r="B17" s="3" t="s">
        <v>98</v>
      </c>
      <c r="C17">
        <v>4</v>
      </c>
      <c r="D17" s="5" t="s">
        <v>106</v>
      </c>
      <c r="E17" s="4">
        <f t="shared" si="0"/>
        <v>4605216</v>
      </c>
      <c r="G17">
        <f>SUM($C$1:C17)-C17</f>
        <v>814</v>
      </c>
    </row>
    <row r="18" spans="1:7" x14ac:dyDescent="0.25">
      <c r="A18" t="s">
        <v>20</v>
      </c>
      <c r="B18" s="3" t="s">
        <v>98</v>
      </c>
      <c r="C18">
        <v>4</v>
      </c>
      <c r="D18" s="5" t="s">
        <v>107</v>
      </c>
      <c r="E18" s="4">
        <f t="shared" si="0"/>
        <v>8541266</v>
      </c>
      <c r="G18">
        <f>SUM($C$1:C18)-C18</f>
        <v>818</v>
      </c>
    </row>
    <row r="19" spans="1:7" x14ac:dyDescent="0.25">
      <c r="A19" t="s">
        <v>21</v>
      </c>
      <c r="B19" s="3" t="s">
        <v>98</v>
      </c>
      <c r="C19">
        <v>4</v>
      </c>
      <c r="D19" s="5" t="s">
        <v>108</v>
      </c>
      <c r="E19" s="4">
        <f t="shared" si="0"/>
        <v>72</v>
      </c>
      <c r="G19">
        <f>SUM($C$1:C19)-C19</f>
        <v>822</v>
      </c>
    </row>
    <row r="20" spans="1:7" x14ac:dyDescent="0.25">
      <c r="A20" t="s">
        <v>22</v>
      </c>
      <c r="B20" s="3" t="s">
        <v>98</v>
      </c>
      <c r="C20">
        <v>4</v>
      </c>
      <c r="D20" s="5" t="s">
        <v>109</v>
      </c>
      <c r="E20" s="4">
        <f t="shared" si="0"/>
        <v>9470056</v>
      </c>
      <c r="G20">
        <f>SUM($C$1:C20)-C20</f>
        <v>826</v>
      </c>
    </row>
    <row r="21" spans="1:7" x14ac:dyDescent="0.25">
      <c r="A21" t="s">
        <v>23</v>
      </c>
      <c r="B21" s="3" t="s">
        <v>98</v>
      </c>
      <c r="C21">
        <v>4</v>
      </c>
      <c r="D21" s="5" t="s">
        <v>110</v>
      </c>
      <c r="E21" s="4">
        <f t="shared" si="0"/>
        <v>538251297</v>
      </c>
      <c r="G21">
        <f>SUM($C$1:C21)-C21</f>
        <v>830</v>
      </c>
    </row>
    <row r="22" spans="1:7" x14ac:dyDescent="0.25">
      <c r="A22" t="s">
        <v>24</v>
      </c>
      <c r="B22" s="3" t="s">
        <v>98</v>
      </c>
      <c r="C22">
        <v>4</v>
      </c>
      <c r="D22" s="5" t="s">
        <v>111</v>
      </c>
      <c r="E22" s="4">
        <f t="shared" si="0"/>
        <v>4148</v>
      </c>
      <c r="G22">
        <f>SUM($C$1:C22)-C22</f>
        <v>834</v>
      </c>
    </row>
    <row r="23" spans="1:7" x14ac:dyDescent="0.25">
      <c r="A23" t="s">
        <v>25</v>
      </c>
      <c r="B23" s="3" t="s">
        <v>98</v>
      </c>
      <c r="C23">
        <v>4</v>
      </c>
      <c r="D23" s="5" t="s">
        <v>110</v>
      </c>
      <c r="E23" s="4">
        <f t="shared" si="0"/>
        <v>538251297</v>
      </c>
      <c r="G23">
        <f>SUM($C$1:C23)-C23</f>
        <v>838</v>
      </c>
    </row>
    <row r="24" spans="1:7" x14ac:dyDescent="0.25">
      <c r="A24" t="s">
        <v>26</v>
      </c>
      <c r="B24" s="3" t="s">
        <v>98</v>
      </c>
      <c r="C24">
        <v>4</v>
      </c>
      <c r="D24" s="5" t="s">
        <v>112</v>
      </c>
      <c r="E24" s="4">
        <f t="shared" si="0"/>
        <v>2323</v>
      </c>
      <c r="G24">
        <f>SUM($C$1:C24)-C24</f>
        <v>842</v>
      </c>
    </row>
    <row r="25" spans="1:7" x14ac:dyDescent="0.25">
      <c r="A25" t="s">
        <v>27</v>
      </c>
      <c r="B25" s="3" t="s">
        <v>98</v>
      </c>
      <c r="C25">
        <v>4</v>
      </c>
      <c r="D25" s="5" t="s">
        <v>113</v>
      </c>
      <c r="E25" s="4">
        <f t="shared" si="0"/>
        <v>538251285</v>
      </c>
      <c r="G25">
        <f>SUM($C$1:C25)-C25</f>
        <v>846</v>
      </c>
    </row>
    <row r="26" spans="1:7" x14ac:dyDescent="0.25">
      <c r="A26" t="s">
        <v>28</v>
      </c>
      <c r="B26" s="3" t="s">
        <v>98</v>
      </c>
      <c r="C26">
        <v>4</v>
      </c>
      <c r="D26" s="5" t="s">
        <v>114</v>
      </c>
      <c r="E26" s="4">
        <f t="shared" si="0"/>
        <v>4432</v>
      </c>
      <c r="G26">
        <f>SUM($C$1:C26)-C26</f>
        <v>850</v>
      </c>
    </row>
    <row r="27" spans="1:7" x14ac:dyDescent="0.25">
      <c r="A27" t="s">
        <v>29</v>
      </c>
      <c r="B27" s="3" t="s">
        <v>98</v>
      </c>
      <c r="C27">
        <v>4</v>
      </c>
      <c r="D27" s="5" t="s">
        <v>115</v>
      </c>
      <c r="E27" s="4">
        <f t="shared" si="0"/>
        <v>5</v>
      </c>
      <c r="G27">
        <f>SUM($C$1:C27)-C27</f>
        <v>854</v>
      </c>
    </row>
    <row r="28" spans="1:7" x14ac:dyDescent="0.25">
      <c r="A28" t="s">
        <v>30</v>
      </c>
      <c r="B28" s="3" t="s">
        <v>98</v>
      </c>
      <c r="C28">
        <v>4</v>
      </c>
      <c r="D28" s="5" t="s">
        <v>81</v>
      </c>
      <c r="E28" s="4">
        <f t="shared" si="0"/>
        <v>0</v>
      </c>
      <c r="G28">
        <f>SUM($C$1:C28)-C28</f>
        <v>858</v>
      </c>
    </row>
    <row r="29" spans="1:7" x14ac:dyDescent="0.25">
      <c r="A29" t="s">
        <v>31</v>
      </c>
      <c r="B29" s="3" t="s">
        <v>98</v>
      </c>
      <c r="C29">
        <v>4</v>
      </c>
      <c r="D29" s="5" t="s">
        <v>116</v>
      </c>
      <c r="E29" s="4">
        <f t="shared" si="0"/>
        <v>2102164</v>
      </c>
      <c r="G29">
        <f>SUM($C$1:C29)-C29</f>
        <v>862</v>
      </c>
    </row>
    <row r="30" spans="1:7" x14ac:dyDescent="0.25">
      <c r="A30" t="s">
        <v>32</v>
      </c>
      <c r="B30" s="3" t="s">
        <v>98</v>
      </c>
      <c r="C30">
        <v>4</v>
      </c>
      <c r="D30" s="5" t="s">
        <v>81</v>
      </c>
      <c r="E30" s="4">
        <f t="shared" si="0"/>
        <v>0</v>
      </c>
      <c r="G30">
        <f>SUM($C$1:C30)-C30</f>
        <v>866</v>
      </c>
    </row>
    <row r="31" spans="1:7" x14ac:dyDescent="0.25">
      <c r="A31" t="s">
        <v>33</v>
      </c>
      <c r="B31" s="3" t="s">
        <v>97</v>
      </c>
      <c r="C31">
        <v>32</v>
      </c>
      <c r="D31" s="5" t="s">
        <v>117</v>
      </c>
      <c r="E31" s="4" t="str">
        <f t="shared" si="0"/>
        <v>00:DE:FA:F7:0B:AD</v>
      </c>
      <c r="F31" s="4" t="s">
        <v>88</v>
      </c>
      <c r="G31">
        <f>SUM($C$1:C31)-C31</f>
        <v>870</v>
      </c>
    </row>
    <row r="32" spans="1:7" x14ac:dyDescent="0.25">
      <c r="A32" t="s">
        <v>34</v>
      </c>
      <c r="B32" s="3" t="s">
        <v>97</v>
      </c>
      <c r="C32">
        <v>16</v>
      </c>
      <c r="D32" s="5" t="s">
        <v>118</v>
      </c>
      <c r="E32" s="4" t="str">
        <f t="shared" si="0"/>
        <v>192.168.249.139</v>
      </c>
      <c r="F32" s="4" t="s">
        <v>89</v>
      </c>
      <c r="G32">
        <f>SUM($C$1:C32)-C32</f>
        <v>902</v>
      </c>
    </row>
    <row r="33" spans="1:7" x14ac:dyDescent="0.25">
      <c r="A33" t="s">
        <v>35</v>
      </c>
      <c r="B33" s="3" t="s">
        <v>97</v>
      </c>
      <c r="C33">
        <v>16</v>
      </c>
      <c r="D33" s="5" t="s">
        <v>74</v>
      </c>
      <c r="E33" s="4" t="str">
        <f t="shared" si="0"/>
        <v>192.168.249.15</v>
      </c>
      <c r="F33" s="4" t="s">
        <v>90</v>
      </c>
      <c r="G33">
        <f>SUM($C$1:C33)-C33</f>
        <v>918</v>
      </c>
    </row>
    <row r="34" spans="1:7" x14ac:dyDescent="0.25">
      <c r="A34" t="s">
        <v>36</v>
      </c>
      <c r="B34" s="3" t="s">
        <v>97</v>
      </c>
      <c r="C34">
        <v>16</v>
      </c>
      <c r="D34" s="5" t="s">
        <v>75</v>
      </c>
      <c r="E34" s="4" t="str">
        <f t="shared" si="0"/>
        <v>255.255.255.0</v>
      </c>
      <c r="F34" s="4" t="s">
        <v>91</v>
      </c>
      <c r="G34">
        <f>SUM($C$1:C34)-C34</f>
        <v>934</v>
      </c>
    </row>
    <row r="35" spans="1:7" x14ac:dyDescent="0.25">
      <c r="A35" t="s">
        <v>37</v>
      </c>
      <c r="B35" s="3" t="s">
        <v>97</v>
      </c>
      <c r="C35">
        <v>16</v>
      </c>
      <c r="D35" s="5" t="s">
        <v>76</v>
      </c>
      <c r="E35" s="4" t="str">
        <f t="shared" si="0"/>
        <v>192.168.246.11 1</v>
      </c>
      <c r="F35" s="4" t="s">
        <v>92</v>
      </c>
      <c r="G35">
        <f>SUM($C$1:C35)-C35</f>
        <v>950</v>
      </c>
    </row>
    <row r="36" spans="1:7" x14ac:dyDescent="0.25">
      <c r="A36" t="s">
        <v>37</v>
      </c>
      <c r="B36" s="3" t="s">
        <v>97</v>
      </c>
      <c r="C36">
        <v>64</v>
      </c>
      <c r="D36" s="5" t="s">
        <v>119</v>
      </c>
      <c r="E36" s="4" t="str">
        <f t="shared" si="0"/>
        <v>92.168.249.325.30</v>
      </c>
      <c r="F36" s="4" t="s">
        <v>93</v>
      </c>
      <c r="G36">
        <f>SUM($C$1:C36)-C36</f>
        <v>966</v>
      </c>
    </row>
    <row r="37" spans="1:7" x14ac:dyDescent="0.25">
      <c r="A37" t="s">
        <v>38</v>
      </c>
      <c r="B37" s="3" t="s">
        <v>97</v>
      </c>
      <c r="C37">
        <v>32</v>
      </c>
      <c r="D37" s="5" t="s">
        <v>120</v>
      </c>
      <c r="E37" s="4" t="str">
        <f t="shared" si="0"/>
        <v>200-0-640-0</v>
      </c>
      <c r="F37" s="4" t="s">
        <v>94</v>
      </c>
      <c r="G37">
        <f>SUM($C$1:C37)-C37</f>
        <v>1030</v>
      </c>
    </row>
    <row r="38" spans="1:7" x14ac:dyDescent="0.25">
      <c r="A38" t="s">
        <v>39</v>
      </c>
      <c r="B38" s="3" t="s">
        <v>98</v>
      </c>
      <c r="C38">
        <v>4</v>
      </c>
      <c r="D38" s="5" t="s">
        <v>81</v>
      </c>
      <c r="E38" s="4">
        <f t="shared" si="0"/>
        <v>0</v>
      </c>
      <c r="G38">
        <f>SUM($C$1:C38)-C38</f>
        <v>1062</v>
      </c>
    </row>
    <row r="39" spans="1:7" x14ac:dyDescent="0.25">
      <c r="A39" t="s">
        <v>40</v>
      </c>
      <c r="B39" s="3" t="s">
        <v>97</v>
      </c>
      <c r="C39">
        <v>32</v>
      </c>
      <c r="D39" s="5" t="s">
        <v>121</v>
      </c>
      <c r="E39" s="4">
        <f t="shared" si="0"/>
        <v>0</v>
      </c>
      <c r="G39">
        <f>SUM($C$1:C39)-C39</f>
        <v>1066</v>
      </c>
    </row>
    <row r="40" spans="1:7" x14ac:dyDescent="0.25">
      <c r="A40" t="s">
        <v>41</v>
      </c>
      <c r="B40" s="3" t="s">
        <v>98</v>
      </c>
      <c r="C40">
        <v>4</v>
      </c>
      <c r="D40" s="5" t="s">
        <v>122</v>
      </c>
      <c r="E40" s="4">
        <f t="shared" si="0"/>
        <v>1104</v>
      </c>
      <c r="G40">
        <f>SUM($C$1:C40)-C40</f>
        <v>1098</v>
      </c>
    </row>
    <row r="41" spans="1:7" x14ac:dyDescent="0.25">
      <c r="A41" t="s">
        <v>42</v>
      </c>
      <c r="B41" s="3" t="s">
        <v>98</v>
      </c>
      <c r="C41">
        <v>4</v>
      </c>
      <c r="D41" s="5" t="s">
        <v>81</v>
      </c>
      <c r="E41" s="4">
        <f t="shared" si="0"/>
        <v>0</v>
      </c>
      <c r="G41">
        <f>SUM($C$1:C41)-C41</f>
        <v>1102</v>
      </c>
    </row>
    <row r="42" spans="1:7" x14ac:dyDescent="0.25">
      <c r="A42" t="s">
        <v>43</v>
      </c>
      <c r="B42" s="3" t="s">
        <v>98</v>
      </c>
      <c r="C42">
        <v>4</v>
      </c>
      <c r="D42" s="5" t="s">
        <v>81</v>
      </c>
      <c r="E42" s="4">
        <f t="shared" si="0"/>
        <v>0</v>
      </c>
      <c r="G42">
        <f>SUM($C$1:C42)-C42</f>
        <v>1106</v>
      </c>
    </row>
    <row r="43" spans="1:7" x14ac:dyDescent="0.25">
      <c r="A43" t="s">
        <v>44</v>
      </c>
      <c r="B43" s="3" t="s">
        <v>98</v>
      </c>
      <c r="C43">
        <v>4</v>
      </c>
      <c r="D43" s="5" t="s">
        <v>123</v>
      </c>
      <c r="E43" s="4">
        <f t="shared" si="0"/>
        <v>1601</v>
      </c>
      <c r="G43">
        <f>SUM($C$1:C43)-C43</f>
        <v>1110</v>
      </c>
    </row>
    <row r="44" spans="1:7" x14ac:dyDescent="0.25">
      <c r="A44" t="s">
        <v>45</v>
      </c>
      <c r="B44" s="3" t="s">
        <v>98</v>
      </c>
      <c r="C44">
        <v>4</v>
      </c>
      <c r="D44" s="5" t="s">
        <v>124</v>
      </c>
      <c r="E44" s="4">
        <f t="shared" si="0"/>
        <v>2194</v>
      </c>
      <c r="G44">
        <f>SUM($C$1:C44)-C44</f>
        <v>1114</v>
      </c>
    </row>
    <row r="45" spans="1:7" x14ac:dyDescent="0.25">
      <c r="A45" t="s">
        <v>46</v>
      </c>
      <c r="B45" s="3" t="s">
        <v>98</v>
      </c>
      <c r="C45">
        <v>4</v>
      </c>
      <c r="D45" s="5" t="s">
        <v>81</v>
      </c>
      <c r="E45" s="4">
        <f t="shared" si="0"/>
        <v>0</v>
      </c>
      <c r="G45">
        <f>SUM($C$1:C45)-C45</f>
        <v>1118</v>
      </c>
    </row>
    <row r="46" spans="1:7" x14ac:dyDescent="0.25">
      <c r="A46" t="s">
        <v>47</v>
      </c>
      <c r="B46" s="3" t="s">
        <v>98</v>
      </c>
      <c r="C46">
        <v>4</v>
      </c>
      <c r="D46" s="5" t="s">
        <v>81</v>
      </c>
      <c r="E46" s="4">
        <f t="shared" si="0"/>
        <v>0</v>
      </c>
      <c r="G46">
        <f>SUM($C$1:C46)-C46</f>
        <v>1122</v>
      </c>
    </row>
    <row r="47" spans="1:7" x14ac:dyDescent="0.25">
      <c r="A47" t="s">
        <v>48</v>
      </c>
      <c r="B47" s="3" t="s">
        <v>98</v>
      </c>
      <c r="C47">
        <v>4</v>
      </c>
      <c r="D47" s="5" t="s">
        <v>125</v>
      </c>
      <c r="E47" s="4">
        <f t="shared" si="0"/>
        <v>2453</v>
      </c>
      <c r="G47">
        <f>SUM($C$1:C47)-C47</f>
        <v>1126</v>
      </c>
    </row>
    <row r="48" spans="1:7" x14ac:dyDescent="0.25">
      <c r="A48" t="s">
        <v>49</v>
      </c>
      <c r="B48" s="3" t="s">
        <v>98</v>
      </c>
      <c r="C48">
        <v>4</v>
      </c>
      <c r="D48" s="5" t="s">
        <v>126</v>
      </c>
      <c r="E48" s="4">
        <f t="shared" si="0"/>
        <v>1105</v>
      </c>
      <c r="G48">
        <f>SUM($C$1:C48)-C48</f>
        <v>1130</v>
      </c>
    </row>
    <row r="49" spans="1:7" x14ac:dyDescent="0.25">
      <c r="A49" t="s">
        <v>50</v>
      </c>
      <c r="B49" s="3" t="s">
        <v>98</v>
      </c>
      <c r="C49">
        <v>4</v>
      </c>
      <c r="D49" s="5" t="s">
        <v>127</v>
      </c>
      <c r="E49" s="4">
        <f t="shared" si="0"/>
        <v>13700</v>
      </c>
      <c r="G49">
        <f>SUM($C$1:C49)-C49</f>
        <v>1134</v>
      </c>
    </row>
    <row r="50" spans="1:7" x14ac:dyDescent="0.25">
      <c r="A50" t="s">
        <v>51</v>
      </c>
      <c r="B50" s="3" t="s">
        <v>98</v>
      </c>
      <c r="C50">
        <v>4</v>
      </c>
      <c r="D50" s="5" t="s">
        <v>81</v>
      </c>
      <c r="E50" s="4">
        <f t="shared" si="0"/>
        <v>0</v>
      </c>
      <c r="G50">
        <f>SUM($C$1:C50)-C50</f>
        <v>1138</v>
      </c>
    </row>
    <row r="51" spans="1:7" x14ac:dyDescent="0.25">
      <c r="A51" t="s">
        <v>52</v>
      </c>
      <c r="B51" s="3" t="s">
        <v>98</v>
      </c>
      <c r="C51">
        <v>4</v>
      </c>
      <c r="D51" s="5" t="s">
        <v>81</v>
      </c>
      <c r="E51" s="4">
        <f t="shared" si="0"/>
        <v>0</v>
      </c>
      <c r="G51">
        <f>SUM($C$1:C51)-C51</f>
        <v>1142</v>
      </c>
    </row>
    <row r="52" spans="1:7" x14ac:dyDescent="0.25">
      <c r="A52" t="s">
        <v>53</v>
      </c>
      <c r="B52" s="3" t="s">
        <v>98</v>
      </c>
      <c r="C52">
        <v>4</v>
      </c>
      <c r="D52" s="5" t="s">
        <v>81</v>
      </c>
      <c r="E52" s="4">
        <f t="shared" si="0"/>
        <v>0</v>
      </c>
      <c r="G52">
        <f>SUM($C$1:C52)-C52</f>
        <v>1146</v>
      </c>
    </row>
    <row r="53" spans="1:7" x14ac:dyDescent="0.25">
      <c r="A53" t="s">
        <v>54</v>
      </c>
      <c r="B53" s="3" t="s">
        <v>98</v>
      </c>
      <c r="C53">
        <v>4</v>
      </c>
      <c r="D53" s="5" t="s">
        <v>81</v>
      </c>
      <c r="E53" s="4">
        <f t="shared" si="0"/>
        <v>0</v>
      </c>
      <c r="G53">
        <f>SUM($C$1:C53)-C53</f>
        <v>1150</v>
      </c>
    </row>
    <row r="54" spans="1:7" x14ac:dyDescent="0.25">
      <c r="A54" t="s">
        <v>55</v>
      </c>
      <c r="B54" s="3" t="s">
        <v>97</v>
      </c>
      <c r="C54">
        <v>32</v>
      </c>
      <c r="D54" s="5" t="s">
        <v>80</v>
      </c>
      <c r="E54" s="4">
        <f t="shared" si="0"/>
        <v>0</v>
      </c>
      <c r="G54">
        <f>SUM($C$1:C54)-C54</f>
        <v>1154</v>
      </c>
    </row>
    <row r="55" spans="1:7" x14ac:dyDescent="0.25">
      <c r="A55" t="s">
        <v>56</v>
      </c>
      <c r="B55" s="3" t="s">
        <v>98</v>
      </c>
      <c r="C55">
        <v>4</v>
      </c>
      <c r="D55" s="5" t="s">
        <v>81</v>
      </c>
      <c r="E55" s="4">
        <f t="shared" si="0"/>
        <v>0</v>
      </c>
      <c r="G55">
        <f>SUM($C$1:C55)-C55</f>
        <v>1186</v>
      </c>
    </row>
    <row r="56" spans="1:7" x14ac:dyDescent="0.25">
      <c r="A56" t="s">
        <v>57</v>
      </c>
      <c r="B56" s="3" t="s">
        <v>98</v>
      </c>
      <c r="C56">
        <v>4</v>
      </c>
      <c r="D56" s="5" t="s">
        <v>81</v>
      </c>
      <c r="E56" s="4">
        <f t="shared" si="0"/>
        <v>0</v>
      </c>
      <c r="G56">
        <f>SUM($C$1:C56)-C56</f>
        <v>1190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opLeftCell="A37" workbookViewId="0">
      <selection activeCell="D10" sqref="A1:E56"/>
    </sheetView>
  </sheetViews>
  <sheetFormatPr defaultRowHeight="15" x14ac:dyDescent="0.25"/>
  <cols>
    <col min="1" max="1" width="37.7109375" bestFit="1" customWidth="1"/>
    <col min="2" max="2" width="8.42578125" customWidth="1"/>
    <col min="3" max="3" width="4" customWidth="1"/>
    <col min="4" max="4" width="81.140625" bestFit="1" customWidth="1"/>
    <col min="5" max="5" width="47.7109375" bestFit="1" customWidth="1"/>
  </cols>
  <sheetData>
    <row r="1" spans="1:5" x14ac:dyDescent="0.25">
      <c r="A1" s="4" t="s">
        <v>60</v>
      </c>
      <c r="B1" s="4" t="s">
        <v>95</v>
      </c>
      <c r="C1" s="5" t="s">
        <v>129</v>
      </c>
      <c r="D1" s="4">
        <v>1</v>
      </c>
      <c r="E1" s="4">
        <v>1</v>
      </c>
    </row>
    <row r="2" spans="1:5" x14ac:dyDescent="0.25">
      <c r="A2" s="4" t="s">
        <v>59</v>
      </c>
      <c r="B2" s="4" t="s">
        <v>96</v>
      </c>
      <c r="C2" s="5" t="s">
        <v>130</v>
      </c>
      <c r="D2" s="4" t="s">
        <v>62</v>
      </c>
      <c r="E2" s="4" t="s">
        <v>62</v>
      </c>
    </row>
    <row r="3" spans="1:5" x14ac:dyDescent="0.25">
      <c r="A3" s="4" t="s">
        <v>3</v>
      </c>
      <c r="B3" s="4" t="s">
        <v>97</v>
      </c>
      <c r="C3" s="5" t="s">
        <v>131</v>
      </c>
      <c r="D3" s="4" t="s">
        <v>63</v>
      </c>
      <c r="E3" s="4" t="s">
        <v>83</v>
      </c>
    </row>
    <row r="4" spans="1:5" x14ac:dyDescent="0.25">
      <c r="A4" s="4" t="s">
        <v>5</v>
      </c>
      <c r="B4" s="4" t="s">
        <v>97</v>
      </c>
      <c r="C4" s="5" t="s">
        <v>131</v>
      </c>
      <c r="D4" s="4">
        <v>0</v>
      </c>
      <c r="E4" s="4"/>
    </row>
    <row r="5" spans="1:5" x14ac:dyDescent="0.25">
      <c r="A5" s="4" t="s">
        <v>6</v>
      </c>
      <c r="B5" s="4" t="s">
        <v>98</v>
      </c>
      <c r="C5" s="5" t="s">
        <v>129</v>
      </c>
      <c r="D5" s="4">
        <v>0</v>
      </c>
      <c r="E5" s="4">
        <v>0</v>
      </c>
    </row>
    <row r="6" spans="1:5" x14ac:dyDescent="0.25">
      <c r="A6" s="4" t="s">
        <v>8</v>
      </c>
      <c r="B6" s="4" t="s">
        <v>97</v>
      </c>
      <c r="C6" s="5" t="s">
        <v>132</v>
      </c>
      <c r="D6" s="6" t="s">
        <v>64</v>
      </c>
      <c r="E6" s="4" t="s">
        <v>84</v>
      </c>
    </row>
    <row r="7" spans="1:5" x14ac:dyDescent="0.25">
      <c r="A7" s="4" t="s">
        <v>9</v>
      </c>
      <c r="B7" s="4" t="s">
        <v>97</v>
      </c>
      <c r="C7" s="5" t="s">
        <v>131</v>
      </c>
      <c r="D7" s="4" t="s">
        <v>65</v>
      </c>
      <c r="E7" s="4">
        <v>25.3</v>
      </c>
    </row>
    <row r="8" spans="1:5" x14ac:dyDescent="0.25">
      <c r="A8" s="4" t="s">
        <v>10</v>
      </c>
      <c r="B8" s="4" t="s">
        <v>97</v>
      </c>
      <c r="C8" s="5" t="s">
        <v>133</v>
      </c>
      <c r="D8" s="4" t="s">
        <v>66</v>
      </c>
      <c r="E8" s="4" t="s">
        <v>85</v>
      </c>
    </row>
    <row r="9" spans="1:5" x14ac:dyDescent="0.25">
      <c r="A9" s="4" t="s">
        <v>11</v>
      </c>
      <c r="B9" s="4" t="s">
        <v>97</v>
      </c>
      <c r="C9" s="5" t="s">
        <v>131</v>
      </c>
      <c r="D9" s="4" t="s">
        <v>67</v>
      </c>
      <c r="E9" s="4">
        <v>33.06</v>
      </c>
    </row>
    <row r="10" spans="1:5" x14ac:dyDescent="0.25">
      <c r="A10" s="4" t="s">
        <v>12</v>
      </c>
      <c r="B10" s="4" t="s">
        <v>97</v>
      </c>
      <c r="C10" s="5" t="s">
        <v>133</v>
      </c>
      <c r="D10" s="4" t="s">
        <v>68</v>
      </c>
      <c r="E10" s="4" t="s">
        <v>86</v>
      </c>
    </row>
    <row r="11" spans="1:5" x14ac:dyDescent="0.25">
      <c r="A11" s="4" t="s">
        <v>13</v>
      </c>
      <c r="B11" s="4" t="s">
        <v>97</v>
      </c>
      <c r="C11" s="5" t="s">
        <v>131</v>
      </c>
      <c r="D11" s="4">
        <v>0</v>
      </c>
      <c r="E11" s="4">
        <v>0</v>
      </c>
    </row>
    <row r="12" spans="1:5" x14ac:dyDescent="0.25">
      <c r="A12" s="4" t="s">
        <v>14</v>
      </c>
      <c r="B12" s="4" t="s">
        <v>97</v>
      </c>
      <c r="C12" s="5" t="s">
        <v>133</v>
      </c>
      <c r="D12" s="4">
        <v>0</v>
      </c>
      <c r="E12" s="4">
        <v>0</v>
      </c>
    </row>
    <row r="13" spans="1:5" x14ac:dyDescent="0.25">
      <c r="A13" s="4" t="s">
        <v>15</v>
      </c>
      <c r="B13" s="4" t="s">
        <v>97</v>
      </c>
      <c r="C13" s="5" t="s">
        <v>131</v>
      </c>
      <c r="D13" s="4" t="s">
        <v>69</v>
      </c>
      <c r="E13" s="4">
        <v>2.08</v>
      </c>
    </row>
    <row r="14" spans="1:5" x14ac:dyDescent="0.25">
      <c r="A14" s="4" t="s">
        <v>16</v>
      </c>
      <c r="B14" s="4" t="s">
        <v>97</v>
      </c>
      <c r="C14" s="5" t="s">
        <v>131</v>
      </c>
      <c r="D14" s="4" t="s">
        <v>70</v>
      </c>
      <c r="E14" s="4">
        <v>2.04</v>
      </c>
    </row>
    <row r="15" spans="1:5" x14ac:dyDescent="0.25">
      <c r="A15" s="4" t="s">
        <v>17</v>
      </c>
      <c r="B15" s="4" t="s">
        <v>97</v>
      </c>
      <c r="C15" s="5" t="s">
        <v>133</v>
      </c>
      <c r="D15" s="4" t="s">
        <v>71</v>
      </c>
      <c r="E15" s="4" t="s">
        <v>87</v>
      </c>
    </row>
    <row r="16" spans="1:5" x14ac:dyDescent="0.25">
      <c r="A16" s="4" t="s">
        <v>18</v>
      </c>
      <c r="B16" s="4" t="s">
        <v>98</v>
      </c>
      <c r="C16" s="5" t="s">
        <v>129</v>
      </c>
      <c r="D16" s="4">
        <v>491916</v>
      </c>
      <c r="E16" s="4">
        <v>491916</v>
      </c>
    </row>
    <row r="17" spans="1:5" x14ac:dyDescent="0.25">
      <c r="A17" s="4" t="s">
        <v>19</v>
      </c>
      <c r="B17" s="4" t="s">
        <v>98</v>
      </c>
      <c r="C17" s="5" t="s">
        <v>129</v>
      </c>
      <c r="D17" s="4">
        <v>215560</v>
      </c>
      <c r="E17" s="4">
        <v>215560</v>
      </c>
    </row>
    <row r="18" spans="1:5" x14ac:dyDescent="0.25">
      <c r="A18" s="4" t="s">
        <v>20</v>
      </c>
      <c r="B18" s="4" t="s">
        <v>98</v>
      </c>
      <c r="C18" s="5" t="s">
        <v>129</v>
      </c>
      <c r="D18" s="4">
        <v>2042144</v>
      </c>
      <c r="E18" s="4">
        <v>2042144</v>
      </c>
    </row>
    <row r="19" spans="1:5" x14ac:dyDescent="0.25">
      <c r="A19" s="4" t="s">
        <v>21</v>
      </c>
      <c r="B19" s="4" t="s">
        <v>98</v>
      </c>
      <c r="C19" s="5" t="s">
        <v>129</v>
      </c>
      <c r="D19" s="4">
        <v>56</v>
      </c>
      <c r="E19" s="4">
        <v>56</v>
      </c>
    </row>
    <row r="20" spans="1:5" x14ac:dyDescent="0.25">
      <c r="A20" s="4" t="s">
        <v>22</v>
      </c>
      <c r="B20" s="4" t="s">
        <v>98</v>
      </c>
      <c r="C20" s="5" t="s">
        <v>129</v>
      </c>
      <c r="D20" s="4">
        <v>1580532</v>
      </c>
      <c r="E20" s="4">
        <v>1580532</v>
      </c>
    </row>
    <row r="21" spans="1:5" x14ac:dyDescent="0.25">
      <c r="A21" s="4" t="s">
        <v>23</v>
      </c>
      <c r="B21" s="4" t="s">
        <v>98</v>
      </c>
      <c r="C21" s="5" t="s">
        <v>129</v>
      </c>
      <c r="D21" s="4">
        <v>20151013</v>
      </c>
      <c r="E21" s="4">
        <v>20151013</v>
      </c>
    </row>
    <row r="22" spans="1:5" x14ac:dyDescent="0.25">
      <c r="A22" s="4" t="s">
        <v>24</v>
      </c>
      <c r="B22" s="4" t="s">
        <v>98</v>
      </c>
      <c r="C22" s="5" t="s">
        <v>129</v>
      </c>
      <c r="D22" s="4">
        <v>1601</v>
      </c>
      <c r="E22" s="4">
        <v>1601</v>
      </c>
    </row>
    <row r="23" spans="1:5" x14ac:dyDescent="0.25">
      <c r="A23" s="4" t="s">
        <v>25</v>
      </c>
      <c r="B23" s="4" t="s">
        <v>98</v>
      </c>
      <c r="C23" s="5" t="s">
        <v>129</v>
      </c>
      <c r="D23" s="4">
        <v>20151013</v>
      </c>
      <c r="E23" s="4">
        <v>20151013</v>
      </c>
    </row>
    <row r="24" spans="1:5" x14ac:dyDescent="0.25">
      <c r="A24" s="4" t="s">
        <v>26</v>
      </c>
      <c r="B24" s="4" t="s">
        <v>98</v>
      </c>
      <c r="C24" s="5" t="s">
        <v>129</v>
      </c>
      <c r="D24" s="4">
        <v>1451</v>
      </c>
      <c r="E24" s="4">
        <v>1451</v>
      </c>
    </row>
    <row r="25" spans="1:5" x14ac:dyDescent="0.25">
      <c r="A25" s="4" t="s">
        <v>27</v>
      </c>
      <c r="B25" s="4" t="s">
        <v>98</v>
      </c>
      <c r="C25" s="5" t="s">
        <v>129</v>
      </c>
      <c r="D25" s="4">
        <v>20151010</v>
      </c>
      <c r="E25" s="4">
        <v>20151010</v>
      </c>
    </row>
    <row r="26" spans="1:5" x14ac:dyDescent="0.25">
      <c r="A26" s="4" t="s">
        <v>28</v>
      </c>
      <c r="B26" s="4" t="s">
        <v>98</v>
      </c>
      <c r="C26" s="5" t="s">
        <v>129</v>
      </c>
      <c r="D26" s="4">
        <v>1015</v>
      </c>
      <c r="E26" s="4">
        <v>1015</v>
      </c>
    </row>
    <row r="27" spans="1:5" x14ac:dyDescent="0.25">
      <c r="A27" s="4" t="s">
        <v>29</v>
      </c>
      <c r="B27" s="4" t="s">
        <v>98</v>
      </c>
      <c r="C27" s="5" t="s">
        <v>129</v>
      </c>
      <c r="D27" s="4">
        <v>7</v>
      </c>
      <c r="E27" s="4">
        <v>7</v>
      </c>
    </row>
    <row r="28" spans="1:5" x14ac:dyDescent="0.25">
      <c r="A28" s="4" t="s">
        <v>30</v>
      </c>
      <c r="B28" s="4" t="s">
        <v>98</v>
      </c>
      <c r="C28" s="5" t="s">
        <v>129</v>
      </c>
      <c r="D28" s="4">
        <v>0</v>
      </c>
      <c r="E28" s="4">
        <v>0</v>
      </c>
    </row>
    <row r="29" spans="1:5" x14ac:dyDescent="0.25">
      <c r="A29" s="4" t="s">
        <v>31</v>
      </c>
      <c r="B29" s="4" t="s">
        <v>98</v>
      </c>
      <c r="C29" s="5" t="s">
        <v>129</v>
      </c>
      <c r="D29" s="4">
        <v>136533</v>
      </c>
      <c r="E29" s="4">
        <v>136533</v>
      </c>
    </row>
    <row r="30" spans="1:5" x14ac:dyDescent="0.25">
      <c r="A30" s="4" t="s">
        <v>32</v>
      </c>
      <c r="B30" s="4" t="s">
        <v>98</v>
      </c>
      <c r="C30" s="5" t="s">
        <v>129</v>
      </c>
      <c r="D30" s="4">
        <v>0</v>
      </c>
      <c r="E30" s="4">
        <v>0</v>
      </c>
    </row>
    <row r="31" spans="1:5" x14ac:dyDescent="0.25">
      <c r="A31" s="4" t="s">
        <v>33</v>
      </c>
      <c r="B31" s="4" t="s">
        <v>97</v>
      </c>
      <c r="C31" s="5" t="s">
        <v>131</v>
      </c>
      <c r="D31" s="4" t="s">
        <v>72</v>
      </c>
      <c r="E31" s="4" t="s">
        <v>88</v>
      </c>
    </row>
    <row r="32" spans="1:5" x14ac:dyDescent="0.25">
      <c r="A32" s="4" t="s">
        <v>34</v>
      </c>
      <c r="B32" s="4" t="s">
        <v>97</v>
      </c>
      <c r="C32" s="5" t="s">
        <v>134</v>
      </c>
      <c r="D32" s="6" t="s">
        <v>73</v>
      </c>
      <c r="E32" s="4" t="s">
        <v>89</v>
      </c>
    </row>
    <row r="33" spans="1:5" x14ac:dyDescent="0.25">
      <c r="A33" s="4" t="s">
        <v>35</v>
      </c>
      <c r="B33" s="4" t="s">
        <v>97</v>
      </c>
      <c r="C33" s="5" t="s">
        <v>134</v>
      </c>
      <c r="D33" s="6" t="s">
        <v>74</v>
      </c>
      <c r="E33" s="4" t="s">
        <v>90</v>
      </c>
    </row>
    <row r="34" spans="1:5" x14ac:dyDescent="0.25">
      <c r="A34" s="4" t="s">
        <v>36</v>
      </c>
      <c r="B34" s="4" t="s">
        <v>97</v>
      </c>
      <c r="C34" s="5" t="s">
        <v>134</v>
      </c>
      <c r="D34" s="6" t="s">
        <v>75</v>
      </c>
      <c r="E34" s="4" t="s">
        <v>91</v>
      </c>
    </row>
    <row r="35" spans="1:5" x14ac:dyDescent="0.25">
      <c r="A35" s="4" t="s">
        <v>37</v>
      </c>
      <c r="B35" s="4" t="s">
        <v>97</v>
      </c>
      <c r="C35" s="5" t="s">
        <v>134</v>
      </c>
      <c r="D35" s="6" t="s">
        <v>76</v>
      </c>
      <c r="E35" s="4" t="s">
        <v>92</v>
      </c>
    </row>
    <row r="36" spans="1:5" x14ac:dyDescent="0.25">
      <c r="A36" s="4" t="s">
        <v>37</v>
      </c>
      <c r="B36" s="4" t="s">
        <v>97</v>
      </c>
      <c r="C36" s="5" t="s">
        <v>132</v>
      </c>
      <c r="D36" s="6" t="s">
        <v>77</v>
      </c>
      <c r="E36" s="4" t="s">
        <v>128</v>
      </c>
    </row>
    <row r="37" spans="1:5" x14ac:dyDescent="0.25">
      <c r="A37" s="4" t="s">
        <v>38</v>
      </c>
      <c r="B37" s="4" t="s">
        <v>97</v>
      </c>
      <c r="C37" s="5" t="s">
        <v>131</v>
      </c>
      <c r="D37" s="4" t="s">
        <v>78</v>
      </c>
      <c r="E37" s="4" t="s">
        <v>94</v>
      </c>
    </row>
    <row r="38" spans="1:5" x14ac:dyDescent="0.25">
      <c r="A38" s="4" t="s">
        <v>39</v>
      </c>
      <c r="B38" s="4" t="s">
        <v>98</v>
      </c>
      <c r="C38" s="5" t="s">
        <v>129</v>
      </c>
      <c r="D38" s="4">
        <v>0</v>
      </c>
      <c r="E38" s="4">
        <v>0</v>
      </c>
    </row>
    <row r="39" spans="1:5" x14ac:dyDescent="0.25">
      <c r="A39" s="4" t="s">
        <v>40</v>
      </c>
      <c r="B39" s="4" t="s">
        <v>97</v>
      </c>
      <c r="C39" s="5" t="s">
        <v>131</v>
      </c>
      <c r="D39" s="4">
        <v>5.6000000000000003E+25</v>
      </c>
      <c r="E39" s="4">
        <v>0</v>
      </c>
    </row>
    <row r="40" spans="1:5" x14ac:dyDescent="0.25">
      <c r="A40" s="4" t="s">
        <v>41</v>
      </c>
      <c r="B40" s="4" t="s">
        <v>98</v>
      </c>
      <c r="C40" s="5" t="s">
        <v>129</v>
      </c>
      <c r="D40" s="4">
        <v>215</v>
      </c>
      <c r="E40" s="4">
        <v>215</v>
      </c>
    </row>
    <row r="41" spans="1:5" x14ac:dyDescent="0.25">
      <c r="A41" s="4" t="s">
        <v>42</v>
      </c>
      <c r="B41" s="4" t="s">
        <v>98</v>
      </c>
      <c r="C41" s="5" t="s">
        <v>129</v>
      </c>
      <c r="D41" s="4">
        <v>0</v>
      </c>
      <c r="E41" s="4">
        <v>0</v>
      </c>
    </row>
    <row r="42" spans="1:5" x14ac:dyDescent="0.25">
      <c r="A42" s="4" t="s">
        <v>43</v>
      </c>
      <c r="B42" s="4" t="s">
        <v>98</v>
      </c>
      <c r="C42" s="5" t="s">
        <v>129</v>
      </c>
      <c r="D42" s="4">
        <v>0</v>
      </c>
      <c r="E42" s="4">
        <v>0</v>
      </c>
    </row>
    <row r="43" spans="1:5" x14ac:dyDescent="0.25">
      <c r="A43" s="4" t="s">
        <v>44</v>
      </c>
      <c r="B43" s="4" t="s">
        <v>98</v>
      </c>
      <c r="C43" s="5" t="s">
        <v>129</v>
      </c>
      <c r="D43" s="4">
        <v>698</v>
      </c>
      <c r="E43" s="4">
        <v>698</v>
      </c>
    </row>
    <row r="44" spans="1:5" x14ac:dyDescent="0.25">
      <c r="A44" s="4" t="s">
        <v>45</v>
      </c>
      <c r="B44" s="4" t="s">
        <v>98</v>
      </c>
      <c r="C44" s="5" t="s">
        <v>129</v>
      </c>
      <c r="D44" s="4">
        <v>683</v>
      </c>
      <c r="E44" s="4">
        <v>683</v>
      </c>
    </row>
    <row r="45" spans="1:5" x14ac:dyDescent="0.25">
      <c r="A45" s="4" t="s">
        <v>46</v>
      </c>
      <c r="B45" s="4" t="s">
        <v>98</v>
      </c>
      <c r="C45" s="5" t="s">
        <v>129</v>
      </c>
      <c r="D45" s="4">
        <v>0</v>
      </c>
      <c r="E45" s="4">
        <v>0</v>
      </c>
    </row>
    <row r="46" spans="1:5" x14ac:dyDescent="0.25">
      <c r="A46" s="4" t="s">
        <v>47</v>
      </c>
      <c r="B46" s="4" t="s">
        <v>98</v>
      </c>
      <c r="C46" s="5" t="s">
        <v>129</v>
      </c>
      <c r="D46" s="4">
        <v>0</v>
      </c>
      <c r="E46" s="4">
        <v>0</v>
      </c>
    </row>
    <row r="47" spans="1:5" x14ac:dyDescent="0.25">
      <c r="A47" s="4" t="s">
        <v>48</v>
      </c>
      <c r="B47" s="4" t="s">
        <v>98</v>
      </c>
      <c r="C47" s="5" t="s">
        <v>129</v>
      </c>
      <c r="D47" s="4">
        <v>986</v>
      </c>
      <c r="E47" s="4">
        <v>986</v>
      </c>
    </row>
    <row r="48" spans="1:5" x14ac:dyDescent="0.25">
      <c r="A48" s="4" t="s">
        <v>49</v>
      </c>
      <c r="B48" s="4" t="s">
        <v>98</v>
      </c>
      <c r="C48" s="5" t="s">
        <v>129</v>
      </c>
      <c r="D48" s="4">
        <v>215</v>
      </c>
      <c r="E48" s="4">
        <v>215</v>
      </c>
    </row>
    <row r="49" spans="1:5" x14ac:dyDescent="0.25">
      <c r="A49" s="4" t="s">
        <v>50</v>
      </c>
      <c r="B49" s="4" t="s">
        <v>98</v>
      </c>
      <c r="C49" s="5" t="s">
        <v>129</v>
      </c>
      <c r="D49" s="4">
        <v>0</v>
      </c>
      <c r="E49" s="4">
        <v>0</v>
      </c>
    </row>
    <row r="50" spans="1:5" x14ac:dyDescent="0.25">
      <c r="A50" s="4" t="s">
        <v>51</v>
      </c>
      <c r="B50" s="4" t="s">
        <v>98</v>
      </c>
      <c r="C50" s="5" t="s">
        <v>129</v>
      </c>
      <c r="D50" s="4">
        <v>0</v>
      </c>
      <c r="E50" s="4">
        <v>0</v>
      </c>
    </row>
    <row r="51" spans="1:5" x14ac:dyDescent="0.25">
      <c r="A51" s="4" t="s">
        <v>52</v>
      </c>
      <c r="B51" s="4" t="s">
        <v>98</v>
      </c>
      <c r="C51" s="5" t="s">
        <v>129</v>
      </c>
      <c r="D51" s="4">
        <v>0</v>
      </c>
      <c r="E51" s="4">
        <v>0</v>
      </c>
    </row>
    <row r="52" spans="1:5" x14ac:dyDescent="0.25">
      <c r="A52" s="4" t="s">
        <v>53</v>
      </c>
      <c r="B52" s="4" t="s">
        <v>98</v>
      </c>
      <c r="C52" s="5" t="s">
        <v>129</v>
      </c>
      <c r="D52" s="4">
        <v>0</v>
      </c>
      <c r="E52" s="4">
        <v>0</v>
      </c>
    </row>
    <row r="53" spans="1:5" x14ac:dyDescent="0.25">
      <c r="A53" s="4" t="s">
        <v>54</v>
      </c>
      <c r="B53" s="4" t="s">
        <v>98</v>
      </c>
      <c r="C53" s="5" t="s">
        <v>129</v>
      </c>
      <c r="D53" s="4">
        <v>0</v>
      </c>
      <c r="E53" s="4">
        <v>0</v>
      </c>
    </row>
    <row r="54" spans="1:5" x14ac:dyDescent="0.25">
      <c r="A54" s="4" t="s">
        <v>55</v>
      </c>
      <c r="B54" s="4" t="s">
        <v>97</v>
      </c>
      <c r="C54" s="5" t="s">
        <v>131</v>
      </c>
      <c r="D54" s="4">
        <v>0</v>
      </c>
      <c r="E54" s="4">
        <v>0</v>
      </c>
    </row>
    <row r="55" spans="1:5" x14ac:dyDescent="0.25">
      <c r="A55" s="4" t="s">
        <v>56</v>
      </c>
      <c r="B55" s="4" t="s">
        <v>98</v>
      </c>
      <c r="C55" s="5" t="s">
        <v>129</v>
      </c>
      <c r="D55" s="4">
        <v>0</v>
      </c>
      <c r="E55" s="4">
        <v>0</v>
      </c>
    </row>
    <row r="56" spans="1:5" x14ac:dyDescent="0.25">
      <c r="A56" s="4" t="s">
        <v>57</v>
      </c>
      <c r="B56" s="4" t="s">
        <v>98</v>
      </c>
      <c r="C56" s="5" t="s">
        <v>129</v>
      </c>
      <c r="D56" s="4">
        <v>0</v>
      </c>
      <c r="E5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Sheet1!code</vt:lpstr>
      <vt:lpstr>Sheet2!CODE2_1</vt:lpstr>
      <vt:lpstr>Sheet3!RESULT_1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 Adhyatma</dc:creator>
  <cp:lastModifiedBy>Diaz Adhyatma</cp:lastModifiedBy>
  <dcterms:created xsi:type="dcterms:W3CDTF">2015-10-13T03:47:58Z</dcterms:created>
  <dcterms:modified xsi:type="dcterms:W3CDTF">2015-10-21T08:07:51Z</dcterms:modified>
</cp:coreProperties>
</file>