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Рюкзак\"/>
    </mc:Choice>
  </mc:AlternateContent>
  <xr:revisionPtr revIDLastSave="0" documentId="8_{4F6B15E4-E9AC-4E0B-801E-D6561C9CB910}" xr6:coauthVersionLast="46" xr6:coauthVersionMax="46" xr10:uidLastSave="{00000000-0000-0000-0000-000000000000}"/>
  <bookViews>
    <workbookView xWindow="1452" yWindow="-108" windowWidth="21696" windowHeight="13176" xr2:uid="{9DF831F3-AB6C-4301-B542-024BE3BFC3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5" i="1"/>
  <c r="E4" i="1"/>
  <c r="G12" i="1"/>
  <c r="G11" i="1"/>
  <c r="G10" i="1"/>
  <c r="G9" i="1"/>
  <c r="G8" i="1"/>
  <c r="G7" i="1"/>
  <c r="G6" i="1"/>
  <c r="G5" i="1"/>
  <c r="G4" i="1"/>
  <c r="E3" i="1"/>
  <c r="C13" i="1"/>
  <c r="C12" i="1"/>
  <c r="C11" i="1"/>
  <c r="C10" i="1"/>
  <c r="C9" i="1"/>
  <c r="C8" i="1"/>
  <c r="C7" i="1"/>
  <c r="C6" i="1"/>
  <c r="C5" i="1"/>
  <c r="C4" i="1"/>
  <c r="C3" i="1"/>
  <c r="F12" i="1"/>
  <c r="F11" i="1"/>
  <c r="F10" i="1"/>
  <c r="F9" i="1"/>
  <c r="F8" i="1"/>
  <c r="F7" i="1"/>
  <c r="F6" i="1"/>
  <c r="F5" i="1"/>
  <c r="F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  <c r="D3" i="1"/>
  <c r="B3" i="1"/>
  <c r="J8" i="1"/>
  <c r="I8" i="1"/>
</calcChain>
</file>

<file path=xl/sharedStrings.xml><?xml version="1.0" encoding="utf-8"?>
<sst xmlns="http://schemas.openxmlformats.org/spreadsheetml/2006/main" count="18" uniqueCount="12">
  <si>
    <t>a</t>
  </si>
  <si>
    <t>X</t>
  </si>
  <si>
    <t>Y</t>
  </si>
  <si>
    <t>Фасад</t>
  </si>
  <si>
    <t>Спина</t>
  </si>
  <si>
    <t>Бок</t>
  </si>
  <si>
    <t>Радиус дуги</t>
  </si>
  <si>
    <t>Высота дуги</t>
  </si>
  <si>
    <t>Расстояние до центра</t>
  </si>
  <si>
    <t>Служебное</t>
  </si>
  <si>
    <t>Высота косой части тубуса</t>
  </si>
  <si>
    <t>Высота прямой части тубуса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</si>
</sst>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Лист1!$B$3:$B$19</c:f>
              <c:numCache>
                <c:formatCode>0.0</c:formatCode>
                <c:ptCount val="17"/>
                <c:pt idx="0">
                  <c:v>-24.24</c:v>
                </c:pt>
                <c:pt idx="1">
                  <c:v>-20.200000000000003</c:v>
                </c:pt>
                <c:pt idx="2">
                  <c:v>-15.149999999999999</c:v>
                </c:pt>
                <c:pt idx="3">
                  <c:v>-10.100000000000001</c:v>
                </c:pt>
                <c:pt idx="4">
                  <c:v>-5.0500000000000007</c:v>
                </c:pt>
                <c:pt idx="5">
                  <c:v>0</c:v>
                </c:pt>
                <c:pt idx="6">
                  <c:v>5.0500000000000007</c:v>
                </c:pt>
                <c:pt idx="7">
                  <c:v>10.100000000000001</c:v>
                </c:pt>
                <c:pt idx="8">
                  <c:v>15.149999999999999</c:v>
                </c:pt>
                <c:pt idx="9">
                  <c:v>20.200000000000003</c:v>
                </c:pt>
                <c:pt idx="10">
                  <c:v>24.24</c:v>
                </c:pt>
              </c:numCache>
            </c:numRef>
          </c:xVal>
          <c:yVal>
            <c:numRef>
              <c:f>Лист1!$C$3:$C$19</c:f>
              <c:numCache>
                <c:formatCode>0.0</c:formatCode>
                <c:ptCount val="17"/>
                <c:pt idx="0">
                  <c:v>37.901544025919442</c:v>
                </c:pt>
                <c:pt idx="1">
                  <c:v>34.966708078841485</c:v>
                </c:pt>
                <c:pt idx="2">
                  <c:v>31.647293563143457</c:v>
                </c:pt>
                <c:pt idx="3">
                  <c:v>28.915759514696003</c:v>
                </c:pt>
                <c:pt idx="4">
                  <c:v>27.065033583883775</c:v>
                </c:pt>
                <c:pt idx="5">
                  <c:v>26.401219466856727</c:v>
                </c:pt>
                <c:pt idx="6">
                  <c:v>27.065033583883775</c:v>
                </c:pt>
                <c:pt idx="7">
                  <c:v>28.915759514696003</c:v>
                </c:pt>
                <c:pt idx="8">
                  <c:v>31.647293563143457</c:v>
                </c:pt>
                <c:pt idx="9">
                  <c:v>34.966708078841485</c:v>
                </c:pt>
                <c:pt idx="10">
                  <c:v>37.901544025919442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4-4DDF-A89F-15837F0A26EA}"/>
            </c:ext>
          </c:extLst>
        </c:ser>
        <c:ser>
          <c:idx val="1"/>
          <c:order val="1"/>
          <c:tx>
            <c:strRef>
              <c:f>Лист1!$E$2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Лист1!$D$3:$D$13</c:f>
              <c:numCache>
                <c:formatCode>0.0</c:formatCode>
                <c:ptCount val="11"/>
                <c:pt idx="0">
                  <c:v>-24.007965269140591</c:v>
                </c:pt>
                <c:pt idx="1">
                  <c:v>-20.065602410301182</c:v>
                </c:pt>
                <c:pt idx="2">
                  <c:v>-15.093251379833521</c:v>
                </c:pt>
                <c:pt idx="3">
                  <c:v>-10.083175081329644</c:v>
                </c:pt>
                <c:pt idx="4">
                  <c:v>-5.0478960963385111</c:v>
                </c:pt>
                <c:pt idx="5">
                  <c:v>0</c:v>
                </c:pt>
                <c:pt idx="6">
                  <c:v>5.0478960963385111</c:v>
                </c:pt>
                <c:pt idx="7">
                  <c:v>10.083175081329644</c:v>
                </c:pt>
                <c:pt idx="8">
                  <c:v>15.093251379833521</c:v>
                </c:pt>
                <c:pt idx="9">
                  <c:v>20.065602410301182</c:v>
                </c:pt>
                <c:pt idx="10">
                  <c:v>24.007965269140591</c:v>
                </c:pt>
              </c:numCache>
            </c:numRef>
          </c:xVal>
          <c:yVal>
            <c:numRef>
              <c:f>Лист1!$E$3:$E$13</c:f>
              <c:numCache>
                <c:formatCode>0.0</c:formatCode>
                <c:ptCount val="11"/>
                <c:pt idx="0">
                  <c:v>37.863639323754192</c:v>
                </c:pt>
                <c:pt idx="1">
                  <c:v>34.548490790439331</c:v>
                </c:pt>
                <c:pt idx="2">
                  <c:v>30.683477396580258</c:v>
                </c:pt>
                <c:pt idx="3">
                  <c:v>27.368662001453856</c:v>
                </c:pt>
                <c:pt idx="4">
                  <c:v>25.01603326446201</c:v>
                </c:pt>
                <c:pt idx="5">
                  <c:v>24.142135623730951</c:v>
                </c:pt>
                <c:pt idx="6">
                  <c:v>25.01603326446201</c:v>
                </c:pt>
                <c:pt idx="7">
                  <c:v>27.368662001453856</c:v>
                </c:pt>
                <c:pt idx="8">
                  <c:v>30.683477396580258</c:v>
                </c:pt>
                <c:pt idx="9">
                  <c:v>34.548490790439331</c:v>
                </c:pt>
                <c:pt idx="10">
                  <c:v>37.863639323754192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F4-4DDF-A89F-15837F0A26EA}"/>
            </c:ext>
          </c:extLst>
        </c:ser>
        <c:ser>
          <c:idx val="2"/>
          <c:order val="2"/>
          <c:tx>
            <c:strRef>
              <c:f>Лист1!$G$2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Лист1!$F$3:$F$13</c:f>
              <c:numCache>
                <c:formatCode>0.0</c:formatCode>
                <c:ptCount val="11"/>
                <c:pt idx="1">
                  <c:v>-10.100000000000001</c:v>
                </c:pt>
                <c:pt idx="2">
                  <c:v>-7.5749999999999993</c:v>
                </c:pt>
                <c:pt idx="3">
                  <c:v>-5.0500000000000007</c:v>
                </c:pt>
                <c:pt idx="4">
                  <c:v>-2.5250000000000004</c:v>
                </c:pt>
                <c:pt idx="5">
                  <c:v>0</c:v>
                </c:pt>
                <c:pt idx="6">
                  <c:v>2.5250000000000004</c:v>
                </c:pt>
                <c:pt idx="7">
                  <c:v>5.0500000000000007</c:v>
                </c:pt>
                <c:pt idx="8">
                  <c:v>7.5749999999999993</c:v>
                </c:pt>
                <c:pt idx="9">
                  <c:v>10.100000000000001</c:v>
                </c:pt>
              </c:numCache>
            </c:numRef>
          </c:xVal>
          <c:yVal>
            <c:numRef>
              <c:f>Лист1!$G$3:$G$13</c:f>
              <c:numCache>
                <c:formatCode>0.0</c:formatCode>
                <c:ptCount val="11"/>
                <c:pt idx="1">
                  <c:v>37.862852129132115</c:v>
                </c:pt>
                <c:pt idx="2">
                  <c:v>37.457605299365113</c:v>
                </c:pt>
                <c:pt idx="3">
                  <c:v>37.163703214518534</c:v>
                </c:pt>
                <c:pt idx="4">
                  <c:v>36.985527683422539</c:v>
                </c:pt>
                <c:pt idx="5">
                  <c:v>36.92582403567252</c:v>
                </c:pt>
                <c:pt idx="6">
                  <c:v>36.985527683422539</c:v>
                </c:pt>
                <c:pt idx="7">
                  <c:v>37.163703214518534</c:v>
                </c:pt>
                <c:pt idx="8">
                  <c:v>37.457605299365113</c:v>
                </c:pt>
                <c:pt idx="9">
                  <c:v>37.862852129132115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4-4DDF-A89F-15837F0A2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64848"/>
        <c:axId val="1317752368"/>
      </c:scatterChart>
      <c:valAx>
        <c:axId val="1317764848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7752368"/>
        <c:crosses val="autoZero"/>
        <c:crossBetween val="midCat"/>
      </c:valAx>
      <c:valAx>
        <c:axId val="13177523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776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14</xdr:row>
      <xdr:rowOff>60960</xdr:rowOff>
    </xdr:from>
    <xdr:to>
      <xdr:col>7</xdr:col>
      <xdr:colOff>731520</xdr:colOff>
      <xdr:row>29</xdr:row>
      <xdr:rowOff>60960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3BAC557-F9E1-4E0D-9253-9D8C4A680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41FC-0AFE-4600-BBAB-8B0774332DDC}">
  <dimension ref="A1:J13"/>
  <sheetViews>
    <sheetView tabSelected="1" workbookViewId="0">
      <selection activeCell="J16" sqref="J16"/>
    </sheetView>
  </sheetViews>
  <sheetFormatPr defaultRowHeight="14.4" x14ac:dyDescent="0.3"/>
  <cols>
    <col min="1" max="1" width="8.88671875" style="3"/>
    <col min="2" max="3" width="8.88671875" style="1"/>
    <col min="4" max="4" width="8.88671875" style="3"/>
    <col min="5" max="7" width="8.88671875" style="1"/>
    <col min="8" max="8" width="25.77734375" style="3" bestFit="1" customWidth="1"/>
    <col min="9" max="16384" width="8.88671875" style="3"/>
  </cols>
  <sheetData>
    <row r="1" spans="1:10" x14ac:dyDescent="0.3">
      <c r="B1" s="4" t="s">
        <v>3</v>
      </c>
      <c r="C1" s="4"/>
      <c r="D1" s="5" t="s">
        <v>4</v>
      </c>
      <c r="E1" s="5"/>
      <c r="F1" s="4" t="s">
        <v>5</v>
      </c>
      <c r="G1" s="4"/>
    </row>
    <row r="2" spans="1:10" x14ac:dyDescent="0.3">
      <c r="A2" s="3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3" t="s">
        <v>10</v>
      </c>
      <c r="I2" s="3">
        <v>10</v>
      </c>
    </row>
    <row r="3" spans="1:10" x14ac:dyDescent="0.3">
      <c r="A3" s="3">
        <v>-0.24</v>
      </c>
      <c r="B3" s="1">
        <f>$I$5*$A3</f>
        <v>-24.24</v>
      </c>
      <c r="C3" s="1">
        <f>SQRT($I$5^2 + $I$2^2+$I$8^2 +2*$I$8*$I$5*COS($A3)) + $I$3</f>
        <v>37.901544025919442</v>
      </c>
      <c r="D3" s="1">
        <f>$I$5*SIN($A3)</f>
        <v>-24.007965269140591</v>
      </c>
      <c r="E3" s="1">
        <f>SQRT(D3^2+$I$2^2+$I$7^2)+$I$3</f>
        <v>37.863639323754192</v>
      </c>
      <c r="H3" s="3" t="s">
        <v>11</v>
      </c>
      <c r="I3" s="3">
        <v>10</v>
      </c>
    </row>
    <row r="4" spans="1:10" x14ac:dyDescent="0.3">
      <c r="A4" s="3">
        <v>-0.2</v>
      </c>
      <c r="B4" s="1">
        <f>$I$5*$A4</f>
        <v>-20.200000000000003</v>
      </c>
      <c r="C4" s="1">
        <f t="shared" ref="C4:C13" si="0">SQRT($I$5^2 + $I$2^2+$I$8^2 +2*$I$8*$I$5*COS($A4)) + $I$3</f>
        <v>34.966708078841485</v>
      </c>
      <c r="D4" s="1">
        <f>$I$5*SIN($A4)</f>
        <v>-20.065602410301182</v>
      </c>
      <c r="E4" s="1">
        <f t="shared" ref="E4:E13" si="1">SQRT(D4^2+$I$2^2+$I$7^2)+$I$3</f>
        <v>34.548490790439331</v>
      </c>
      <c r="F4" s="1">
        <f>$J$5*$A4</f>
        <v>-10.100000000000001</v>
      </c>
      <c r="G4" s="1">
        <f>SQRT($J$5^2 + $I$2^2+$J$8^2 +2*$J$8*$J$5*COS($A4))+$I$3</f>
        <v>37.862852129132115</v>
      </c>
      <c r="I4" s="3" t="s">
        <v>3</v>
      </c>
      <c r="J4" s="3" t="s">
        <v>5</v>
      </c>
    </row>
    <row r="5" spans="1:10" x14ac:dyDescent="0.3">
      <c r="A5" s="3">
        <v>-0.15</v>
      </c>
      <c r="B5" s="1">
        <f>$I$5*$A5</f>
        <v>-15.149999999999999</v>
      </c>
      <c r="C5" s="1">
        <f t="shared" si="0"/>
        <v>31.647293563143457</v>
      </c>
      <c r="D5" s="1">
        <f>$I$5*SIN($A5)</f>
        <v>-15.093251379833521</v>
      </c>
      <c r="E5" s="1">
        <f t="shared" si="1"/>
        <v>30.683477396580258</v>
      </c>
      <c r="F5" s="1">
        <f>$J$5*$A5</f>
        <v>-7.5749999999999993</v>
      </c>
      <c r="G5" s="1">
        <f t="shared" ref="G5:G12" si="2">SQRT($J$5^2 + $I$2^2+$J$8^2 +2*$J$8*$J$5*COS($A5))+$I$3</f>
        <v>37.457605299365113</v>
      </c>
      <c r="H5" s="3" t="s">
        <v>6</v>
      </c>
      <c r="I5" s="3">
        <v>101</v>
      </c>
      <c r="J5" s="3">
        <v>50.5</v>
      </c>
    </row>
    <row r="6" spans="1:10" x14ac:dyDescent="0.3">
      <c r="A6" s="3">
        <v>-0.1</v>
      </c>
      <c r="B6" s="1">
        <f>$I$5*$A6</f>
        <v>-10.100000000000001</v>
      </c>
      <c r="C6" s="1">
        <f t="shared" si="0"/>
        <v>28.915759514696003</v>
      </c>
      <c r="D6" s="1">
        <f>$I$5*SIN($A6)</f>
        <v>-10.083175081329644</v>
      </c>
      <c r="E6" s="1">
        <f t="shared" si="1"/>
        <v>27.368662001453856</v>
      </c>
      <c r="F6" s="1">
        <f>$J$5*$A6</f>
        <v>-5.0500000000000007</v>
      </c>
      <c r="G6" s="1">
        <f t="shared" si="2"/>
        <v>37.163703214518534</v>
      </c>
      <c r="H6" s="3" t="s">
        <v>7</v>
      </c>
      <c r="I6" s="3">
        <v>3</v>
      </c>
      <c r="J6" s="3">
        <v>1</v>
      </c>
    </row>
    <row r="7" spans="1:10" x14ac:dyDescent="0.3">
      <c r="A7" s="3">
        <v>-0.05</v>
      </c>
      <c r="B7" s="1">
        <f>$I$5*$A7</f>
        <v>-5.0500000000000007</v>
      </c>
      <c r="C7" s="1">
        <f t="shared" si="0"/>
        <v>27.065033583883775</v>
      </c>
      <c r="D7" s="1">
        <f>$I$5*SIN($A7)</f>
        <v>-5.0478960963385111</v>
      </c>
      <c r="E7" s="1">
        <f t="shared" si="1"/>
        <v>25.01603326446201</v>
      </c>
      <c r="F7" s="1">
        <f>$J$5*$A7</f>
        <v>-2.5250000000000004</v>
      </c>
      <c r="G7" s="1">
        <f t="shared" si="2"/>
        <v>36.985527683422539</v>
      </c>
      <c r="H7" s="3" t="s">
        <v>8</v>
      </c>
      <c r="I7" s="3">
        <v>10</v>
      </c>
      <c r="J7" s="3">
        <v>24</v>
      </c>
    </row>
    <row r="8" spans="1:10" x14ac:dyDescent="0.3">
      <c r="A8" s="3">
        <v>0</v>
      </c>
      <c r="B8" s="1">
        <f>$I$5*$A8</f>
        <v>0</v>
      </c>
      <c r="C8" s="1">
        <f t="shared" si="0"/>
        <v>26.401219466856727</v>
      </c>
      <c r="D8" s="1">
        <f>$I$5*SIN($A8)</f>
        <v>0</v>
      </c>
      <c r="E8" s="1">
        <f t="shared" si="1"/>
        <v>24.142135623730951</v>
      </c>
      <c r="F8" s="1">
        <f>$J$5*$A8</f>
        <v>0</v>
      </c>
      <c r="G8" s="1">
        <f t="shared" si="2"/>
        <v>36.92582403567252</v>
      </c>
      <c r="H8" s="3" t="s">
        <v>9</v>
      </c>
      <c r="I8" s="3">
        <f>I6+I7-I5</f>
        <v>-88</v>
      </c>
      <c r="J8" s="3">
        <f>J6+J7-J5</f>
        <v>-25.5</v>
      </c>
    </row>
    <row r="9" spans="1:10" x14ac:dyDescent="0.3">
      <c r="A9" s="3">
        <v>0.05</v>
      </c>
      <c r="B9" s="1">
        <f>$I$5*$A9</f>
        <v>5.0500000000000007</v>
      </c>
      <c r="C9" s="1">
        <f t="shared" si="0"/>
        <v>27.065033583883775</v>
      </c>
      <c r="D9" s="1">
        <f>$I$5*SIN($A9)</f>
        <v>5.0478960963385111</v>
      </c>
      <c r="E9" s="1">
        <f t="shared" si="1"/>
        <v>25.01603326446201</v>
      </c>
      <c r="F9" s="1">
        <f>$J$5*$A9</f>
        <v>2.5250000000000004</v>
      </c>
      <c r="G9" s="1">
        <f t="shared" si="2"/>
        <v>36.985527683422539</v>
      </c>
    </row>
    <row r="10" spans="1:10" x14ac:dyDescent="0.3">
      <c r="A10" s="3">
        <v>0.1</v>
      </c>
      <c r="B10" s="1">
        <f>$I$5*$A10</f>
        <v>10.100000000000001</v>
      </c>
      <c r="C10" s="1">
        <f t="shared" si="0"/>
        <v>28.915759514696003</v>
      </c>
      <c r="D10" s="1">
        <f>$I$5*SIN($A10)</f>
        <v>10.083175081329644</v>
      </c>
      <c r="E10" s="1">
        <f t="shared" si="1"/>
        <v>27.368662001453856</v>
      </c>
      <c r="F10" s="1">
        <f>$J$5*$A10</f>
        <v>5.0500000000000007</v>
      </c>
      <c r="G10" s="1">
        <f t="shared" si="2"/>
        <v>37.163703214518534</v>
      </c>
    </row>
    <row r="11" spans="1:10" x14ac:dyDescent="0.3">
      <c r="A11" s="3">
        <v>0.15</v>
      </c>
      <c r="B11" s="1">
        <f>$I$5*$A11</f>
        <v>15.149999999999999</v>
      </c>
      <c r="C11" s="1">
        <f t="shared" si="0"/>
        <v>31.647293563143457</v>
      </c>
      <c r="D11" s="1">
        <f>$I$5*SIN($A11)</f>
        <v>15.093251379833521</v>
      </c>
      <c r="E11" s="1">
        <f t="shared" si="1"/>
        <v>30.683477396580258</v>
      </c>
      <c r="F11" s="1">
        <f>$J$5*$A11</f>
        <v>7.5749999999999993</v>
      </c>
      <c r="G11" s="1">
        <f t="shared" si="2"/>
        <v>37.457605299365113</v>
      </c>
    </row>
    <row r="12" spans="1:10" x14ac:dyDescent="0.3">
      <c r="A12" s="3">
        <v>0.2</v>
      </c>
      <c r="B12" s="1">
        <f>$I$5*$A12</f>
        <v>20.200000000000003</v>
      </c>
      <c r="C12" s="1">
        <f t="shared" si="0"/>
        <v>34.966708078841485</v>
      </c>
      <c r="D12" s="1">
        <f>$I$5*SIN($A12)</f>
        <v>20.065602410301182</v>
      </c>
      <c r="E12" s="1">
        <f t="shared" si="1"/>
        <v>34.548490790439331</v>
      </c>
      <c r="F12" s="1">
        <f>$J$5*$A12</f>
        <v>10.100000000000001</v>
      </c>
      <c r="G12" s="1">
        <f t="shared" si="2"/>
        <v>37.862852129132115</v>
      </c>
    </row>
    <row r="13" spans="1:10" x14ac:dyDescent="0.3">
      <c r="A13" s="3">
        <v>0.24</v>
      </c>
      <c r="B13" s="1">
        <f>$I$5*$A13</f>
        <v>24.24</v>
      </c>
      <c r="C13" s="1">
        <f t="shared" si="0"/>
        <v>37.901544025919442</v>
      </c>
      <c r="D13" s="1">
        <f>$I$5*SIN($A13)</f>
        <v>24.007965269140591</v>
      </c>
      <c r="E13" s="1">
        <f t="shared" si="1"/>
        <v>37.863639323754192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Geller</dc:creator>
  <cp:lastModifiedBy>Oleg Geller</cp:lastModifiedBy>
  <dcterms:created xsi:type="dcterms:W3CDTF">2021-04-22T18:26:17Z</dcterms:created>
  <dcterms:modified xsi:type="dcterms:W3CDTF">2021-04-22T19:37:14Z</dcterms:modified>
</cp:coreProperties>
</file>