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24226"/>
  <mc:AlternateContent xmlns:mc="http://schemas.openxmlformats.org/markup-compatibility/2006">
    <mc:Choice Requires="x15">
      <x15ac:absPath xmlns:x15ac="http://schemas.microsoft.com/office/spreadsheetml/2010/11/ac" url="/Users/gavinide/Desktop/"/>
    </mc:Choice>
  </mc:AlternateContent>
  <xr:revisionPtr revIDLastSave="0" documentId="8_{52142F05-8DD7-D64F-8369-D228D9C252E8}" xr6:coauthVersionLast="47" xr6:coauthVersionMax="47" xr10:uidLastSave="{00000000-0000-0000-0000-000000000000}"/>
  <bookViews>
    <workbookView xWindow="17980" yWindow="900" windowWidth="18000" windowHeight="20560" xr2:uid="{00000000-000D-0000-FFFF-FFFF00000000}"/>
  </bookViews>
  <sheets>
    <sheet name="SalesByDiscipline" sheetId="7" r:id="rId1"/>
    <sheet name="AnalyticalPivot" sheetId="8" r:id="rId2"/>
    <sheet name="Books Data" sheetId="1" r:id="rId3"/>
  </sheets>
  <definedNames>
    <definedName name="RetailRate">'Books Data'!$J$1</definedName>
    <definedName name="RoyaltyRate">'Books Data'!$J$2</definedName>
    <definedName name="Slicer_Disciplin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K7" i="1" s="1"/>
  <c r="J8" i="1"/>
  <c r="K8" i="1" s="1"/>
  <c r="L8" i="1" s="1"/>
  <c r="J9" i="1"/>
  <c r="K9" i="1" s="1"/>
  <c r="J10" i="1"/>
  <c r="K10" i="1" s="1"/>
  <c r="J11" i="1"/>
  <c r="K11" i="1" s="1"/>
  <c r="J12" i="1"/>
  <c r="K12" i="1" s="1"/>
  <c r="J13" i="1"/>
  <c r="K13" i="1" s="1"/>
  <c r="L13" i="1" s="1"/>
  <c r="J14" i="1"/>
  <c r="K14" i="1" s="1"/>
  <c r="J15" i="1"/>
  <c r="K15" i="1" s="1"/>
  <c r="L15" i="1" s="1"/>
  <c r="J16" i="1"/>
  <c r="K16" i="1" s="1"/>
  <c r="J17" i="1"/>
  <c r="K17" i="1" s="1"/>
  <c r="J18" i="1"/>
  <c r="J19" i="1"/>
  <c r="K19" i="1" s="1"/>
  <c r="J20" i="1"/>
  <c r="K20" i="1" s="1"/>
  <c r="J21" i="1"/>
  <c r="K21" i="1" s="1"/>
  <c r="L21" i="1" s="1"/>
  <c r="J22" i="1"/>
  <c r="K22" i="1" s="1"/>
  <c r="J23" i="1"/>
  <c r="K23" i="1" s="1"/>
  <c r="J24" i="1"/>
  <c r="K24" i="1" s="1"/>
  <c r="J25" i="1"/>
  <c r="K25" i="1" s="1"/>
  <c r="J26" i="1"/>
  <c r="K26" i="1" s="1"/>
  <c r="J27" i="1"/>
  <c r="K27" i="1" s="1"/>
  <c r="J28" i="1"/>
  <c r="K28" i="1" s="1"/>
  <c r="L28" i="1" s="1"/>
  <c r="J29" i="1"/>
  <c r="K29" i="1" s="1"/>
  <c r="J30" i="1"/>
  <c r="K30" i="1" s="1"/>
  <c r="L30" i="1" s="1"/>
  <c r="J31" i="1"/>
  <c r="K31" i="1" s="1"/>
  <c r="L31" i="1" s="1"/>
  <c r="J32" i="1"/>
  <c r="K32" i="1" s="1"/>
  <c r="L32" i="1" s="1"/>
  <c r="J33" i="1"/>
  <c r="K33" i="1" s="1"/>
  <c r="J34" i="1"/>
  <c r="K34" i="1" s="1"/>
  <c r="J35" i="1"/>
  <c r="K35" i="1" s="1"/>
  <c r="J36" i="1"/>
  <c r="K36" i="1" s="1"/>
  <c r="J37" i="1"/>
  <c r="K37" i="1" s="1"/>
  <c r="J38" i="1"/>
  <c r="K38" i="1" s="1"/>
  <c r="J39" i="1"/>
  <c r="K39" i="1" s="1"/>
  <c r="J40" i="1"/>
  <c r="K40" i="1" s="1"/>
  <c r="J41" i="1"/>
  <c r="K41" i="1" s="1"/>
  <c r="J42" i="1"/>
  <c r="K42" i="1" s="1"/>
  <c r="L42" i="1" s="1"/>
  <c r="J43" i="1"/>
  <c r="K43" i="1" s="1"/>
  <c r="L43" i="1" s="1"/>
  <c r="J44" i="1"/>
  <c r="K44" i="1" s="1"/>
  <c r="J45" i="1"/>
  <c r="K45" i="1" s="1"/>
  <c r="J46" i="1"/>
  <c r="K46" i="1" s="1"/>
  <c r="J47" i="1"/>
  <c r="K47" i="1" s="1"/>
  <c r="J48" i="1"/>
  <c r="K48" i="1" s="1"/>
  <c r="J49" i="1"/>
  <c r="K49" i="1" s="1"/>
  <c r="L49" i="1" s="1"/>
  <c r="J50" i="1"/>
  <c r="K50" i="1" s="1"/>
  <c r="J51" i="1"/>
  <c r="K51" i="1" s="1"/>
  <c r="J52" i="1"/>
  <c r="K52" i="1" s="1"/>
  <c r="J53" i="1"/>
  <c r="K53" i="1" s="1"/>
  <c r="L53" i="1" s="1"/>
  <c r="J54" i="1"/>
  <c r="K54" i="1" s="1"/>
  <c r="L54" i="1" s="1"/>
  <c r="J55" i="1"/>
  <c r="K55" i="1" s="1"/>
  <c r="J56" i="1"/>
  <c r="K56" i="1" s="1"/>
  <c r="J57" i="1"/>
  <c r="K57" i="1" s="1"/>
  <c r="J58" i="1"/>
  <c r="K58" i="1" s="1"/>
  <c r="J59" i="1"/>
  <c r="K59" i="1" s="1"/>
  <c r="J60" i="1"/>
  <c r="K60" i="1" s="1"/>
  <c r="J61" i="1"/>
  <c r="K61" i="1" s="1"/>
  <c r="L61" i="1" s="1"/>
  <c r="J62" i="1"/>
  <c r="K62" i="1" s="1"/>
  <c r="L62" i="1" s="1"/>
  <c r="J63" i="1"/>
  <c r="K63" i="1" s="1"/>
  <c r="L63" i="1" s="1"/>
  <c r="J64" i="1"/>
  <c r="K64" i="1" s="1"/>
  <c r="J65" i="1"/>
  <c r="K65" i="1" s="1"/>
  <c r="J66" i="1"/>
  <c r="K66" i="1" s="1"/>
  <c r="J67" i="1"/>
  <c r="J68" i="1"/>
  <c r="K68" i="1" s="1"/>
  <c r="J69" i="1"/>
  <c r="K69" i="1" s="1"/>
  <c r="J70" i="1"/>
  <c r="K70" i="1" s="1"/>
  <c r="L70" i="1" s="1"/>
  <c r="J71" i="1"/>
  <c r="K71" i="1" s="1"/>
  <c r="L71" i="1" s="1"/>
  <c r="J72" i="1"/>
  <c r="K72" i="1" s="1"/>
  <c r="J73" i="1"/>
  <c r="K73" i="1" s="1"/>
  <c r="L73" i="1" s="1"/>
  <c r="J74" i="1"/>
  <c r="K74" i="1" s="1"/>
  <c r="J75" i="1"/>
  <c r="K75" i="1" s="1"/>
  <c r="L75" i="1" s="1"/>
  <c r="J76" i="1"/>
  <c r="K76" i="1" s="1"/>
  <c r="J77" i="1"/>
  <c r="K77" i="1" s="1"/>
  <c r="J78" i="1"/>
  <c r="K78" i="1" s="1"/>
  <c r="L78" i="1" s="1"/>
  <c r="J79" i="1"/>
  <c r="K79" i="1" s="1"/>
  <c r="J80" i="1"/>
  <c r="K80" i="1" s="1"/>
  <c r="L80" i="1" s="1"/>
  <c r="J81" i="1"/>
  <c r="K81" i="1" s="1"/>
  <c r="L81" i="1" s="1"/>
  <c r="J82" i="1"/>
  <c r="K82" i="1" s="1"/>
  <c r="L82" i="1" s="1"/>
  <c r="J83" i="1"/>
  <c r="K83" i="1" s="1"/>
  <c r="J84" i="1"/>
  <c r="K84" i="1" s="1"/>
  <c r="J85" i="1"/>
  <c r="K85" i="1" s="1"/>
  <c r="J86" i="1"/>
  <c r="J87" i="1"/>
  <c r="K87" i="1" s="1"/>
  <c r="J88" i="1"/>
  <c r="J89" i="1"/>
  <c r="K89" i="1" s="1"/>
  <c r="L89" i="1" s="1"/>
  <c r="J90" i="1"/>
  <c r="K90" i="1" s="1"/>
  <c r="L90" i="1" s="1"/>
  <c r="J5" i="1"/>
  <c r="K5" i="1" s="1"/>
  <c r="H37" i="1"/>
  <c r="H26" i="1"/>
  <c r="H20" i="1"/>
  <c r="H27" i="1"/>
  <c r="H25" i="1"/>
  <c r="H89" i="1"/>
  <c r="H53" i="1"/>
  <c r="H21" i="1"/>
  <c r="H86" i="1"/>
  <c r="H8" i="1"/>
  <c r="H33" i="1"/>
  <c r="H23" i="1"/>
  <c r="L23" i="1" s="1"/>
  <c r="H54" i="1"/>
  <c r="H55" i="1"/>
  <c r="H24" i="1"/>
  <c r="H15" i="1"/>
  <c r="H10" i="1"/>
  <c r="H76" i="1"/>
  <c r="H19" i="1"/>
  <c r="H38" i="1"/>
  <c r="H56" i="1"/>
  <c r="H48" i="1"/>
  <c r="H75" i="1"/>
  <c r="H70" i="1"/>
  <c r="H40" i="1"/>
  <c r="H34" i="1"/>
  <c r="H77" i="1"/>
  <c r="H11" i="1"/>
  <c r="H16" i="1"/>
  <c r="H45" i="1"/>
  <c r="H65" i="1"/>
  <c r="H22" i="1"/>
  <c r="H67" i="1"/>
  <c r="H71" i="1"/>
  <c r="H9" i="1"/>
  <c r="H68" i="1"/>
  <c r="H64" i="1"/>
  <c r="H80" i="1"/>
  <c r="H69" i="1"/>
  <c r="H73" i="1"/>
  <c r="H83" i="1"/>
  <c r="H18" i="1"/>
  <c r="H39" i="1"/>
  <c r="H52" i="1"/>
  <c r="H84" i="1"/>
  <c r="H90" i="1"/>
  <c r="H42" i="1"/>
  <c r="H43" i="1"/>
  <c r="H50" i="1"/>
  <c r="H82" i="1"/>
  <c r="H66" i="1"/>
  <c r="H35" i="1"/>
  <c r="H49" i="1"/>
  <c r="H58" i="1"/>
  <c r="H46" i="1"/>
  <c r="H31" i="1"/>
  <c r="H72" i="1"/>
  <c r="H63" i="1"/>
  <c r="H41" i="1"/>
  <c r="H12" i="1"/>
  <c r="H79" i="1"/>
  <c r="H13" i="1"/>
  <c r="H30" i="1"/>
  <c r="H61" i="1"/>
  <c r="H36" i="1"/>
  <c r="H78" i="1"/>
  <c r="H6" i="1"/>
  <c r="H29" i="1"/>
  <c r="H81" i="1"/>
  <c r="H32" i="1"/>
  <c r="H47" i="1"/>
  <c r="H17" i="1"/>
  <c r="H51" i="1"/>
  <c r="H14" i="1"/>
  <c r="H74" i="1"/>
  <c r="H7" i="1"/>
  <c r="H5" i="1"/>
  <c r="H87" i="1"/>
  <c r="H62" i="1"/>
  <c r="H59" i="1"/>
  <c r="H44" i="1"/>
  <c r="H60" i="1"/>
  <c r="H85" i="1"/>
  <c r="H88" i="1"/>
  <c r="H57" i="1"/>
  <c r="H28" i="1"/>
  <c r="K18" i="1"/>
  <c r="K67" i="1"/>
  <c r="K86" i="1"/>
  <c r="K6" i="1"/>
  <c r="K88" i="1"/>
  <c r="L69" i="1" l="1"/>
  <c r="L65" i="1"/>
  <c r="L55" i="1"/>
  <c r="L45" i="1"/>
  <c r="L25" i="1"/>
  <c r="L84" i="1"/>
  <c r="L64" i="1"/>
  <c r="L44" i="1"/>
  <c r="L34" i="1"/>
  <c r="L24" i="1"/>
  <c r="L14" i="1"/>
  <c r="L22" i="1"/>
  <c r="L79" i="1"/>
  <c r="L18" i="1"/>
  <c r="L58" i="1"/>
  <c r="L48" i="1"/>
  <c r="L87" i="1"/>
  <c r="L57" i="1"/>
  <c r="L17" i="1"/>
  <c r="L60" i="1"/>
  <c r="L59" i="1"/>
  <c r="L76" i="1"/>
  <c r="L56" i="1"/>
  <c r="L46" i="1"/>
  <c r="L26" i="1"/>
  <c r="L16" i="1"/>
  <c r="L86" i="1"/>
  <c r="L40" i="1"/>
  <c r="L47" i="1"/>
  <c r="L39" i="1"/>
  <c r="L83" i="1"/>
  <c r="L5" i="1"/>
  <c r="L51" i="1"/>
  <c r="L72" i="1"/>
  <c r="L67" i="1"/>
  <c r="L88" i="1"/>
  <c r="L7" i="1"/>
  <c r="L29" i="1"/>
  <c r="L12" i="1"/>
  <c r="L35" i="1"/>
  <c r="L52" i="1"/>
  <c r="L68" i="1"/>
  <c r="L11" i="1"/>
  <c r="L27" i="1"/>
  <c r="L36" i="1"/>
  <c r="L50" i="1"/>
  <c r="L10" i="1"/>
  <c r="L37" i="1"/>
  <c r="L85" i="1"/>
  <c r="L74" i="1"/>
  <c r="L6" i="1"/>
  <c r="L41" i="1"/>
  <c r="L66" i="1"/>
  <c r="L9" i="1"/>
  <c r="L77" i="1"/>
  <c r="L19" i="1"/>
  <c r="L33" i="1"/>
  <c r="L20" i="1"/>
  <c r="L38" i="1"/>
</calcChain>
</file>

<file path=xl/sharedStrings.xml><?xml version="1.0" encoding="utf-8"?>
<sst xmlns="http://schemas.openxmlformats.org/spreadsheetml/2006/main" count="309" uniqueCount="135">
  <si>
    <t>Discipline</t>
  </si>
  <si>
    <t>Area</t>
  </si>
  <si>
    <t>Book Title</t>
  </si>
  <si>
    <t>Edition</t>
  </si>
  <si>
    <t>Copyright</t>
  </si>
  <si>
    <t>Units Sold Wholesale</t>
  </si>
  <si>
    <t>Unit Price Wholesale</t>
  </si>
  <si>
    <t>Units Sold Retail</t>
  </si>
  <si>
    <t>Unit Price Retail</t>
  </si>
  <si>
    <t>Introductory</t>
  </si>
  <si>
    <t>General</t>
  </si>
  <si>
    <t>Macrosociology Approach</t>
  </si>
  <si>
    <t>Conflict Approach</t>
  </si>
  <si>
    <t>Social Sciences</t>
  </si>
  <si>
    <t>Contemporary Sociology</t>
  </si>
  <si>
    <t>Sociology: An Introduction</t>
  </si>
  <si>
    <t>Sociology 101</t>
  </si>
  <si>
    <t>Welcome to Sociology</t>
  </si>
  <si>
    <t>Contemporary Sociology: Brief Edition</t>
  </si>
  <si>
    <t>Macrosociology Basics</t>
  </si>
  <si>
    <t>Dynamics of Macrosociology</t>
  </si>
  <si>
    <t>Conflicts in Society</t>
  </si>
  <si>
    <t>Conflicts in Society: Brief Edition</t>
  </si>
  <si>
    <t>Modern Approach to Social Science</t>
  </si>
  <si>
    <t>Modern Approach to Social Science: Brief</t>
  </si>
  <si>
    <t>Introduction to Social Sciences</t>
  </si>
  <si>
    <t>Social Problems</t>
  </si>
  <si>
    <t>Alcohol/Drugs</t>
  </si>
  <si>
    <t>Violence/Abuse</t>
  </si>
  <si>
    <t>Social Inequalities Around the Globe</t>
  </si>
  <si>
    <t>Current Social Problems</t>
  </si>
  <si>
    <t>Addressing Social Problems</t>
  </si>
  <si>
    <t>A Conflict Approach to Social Problems</t>
  </si>
  <si>
    <t>Understanding Alcohol and Human Behavior</t>
  </si>
  <si>
    <t>Current Trends in Alcohol and Drug Abuse</t>
  </si>
  <si>
    <t>Child Abuse in Today's World</t>
  </si>
  <si>
    <t>Increasing Violence in Our Schools</t>
  </si>
  <si>
    <t>Race/Class/Gender</t>
  </si>
  <si>
    <t>Gender Issues</t>
  </si>
  <si>
    <t>Gender Psychology</t>
  </si>
  <si>
    <t>Gender Roles in Society</t>
  </si>
  <si>
    <t>Introduction to Gender Issues</t>
  </si>
  <si>
    <t>Women's Studies</t>
  </si>
  <si>
    <t>Sociological Perspectives on Gender</t>
  </si>
  <si>
    <t>Race/Ethnicity</t>
  </si>
  <si>
    <t>Bridging the Gap in Racial Groups</t>
  </si>
  <si>
    <t>Changes and Challenges in the U.S.</t>
  </si>
  <si>
    <t>America: Diversity in Race and Ethnicity</t>
  </si>
  <si>
    <t>Human Sexuality</t>
  </si>
  <si>
    <t>Understanding Human Sexuality</t>
  </si>
  <si>
    <t>Sexuality Around the Globe</t>
  </si>
  <si>
    <t>Psychology and  Human Sexuality</t>
  </si>
  <si>
    <t>America: Diversity in Sexuality</t>
  </si>
  <si>
    <t>Research/Stats</t>
  </si>
  <si>
    <t>Social Statistics</t>
  </si>
  <si>
    <t>Introductory Statistics in Social Research</t>
  </si>
  <si>
    <t>Using SPSS for Research in Sociology</t>
  </si>
  <si>
    <t>Analyzing Sociology Research with SPSS</t>
  </si>
  <si>
    <t>Behavioral and Social Sciences Statistics</t>
  </si>
  <si>
    <t>Fundamentals of Social Statistics</t>
  </si>
  <si>
    <t>Statistical Procedures for Sociology</t>
  </si>
  <si>
    <t>Research Methods</t>
  </si>
  <si>
    <t>Qualitative Research for Social Sciences</t>
  </si>
  <si>
    <t>Fundamentals of Research</t>
  </si>
  <si>
    <t>Understanding Research Methods</t>
  </si>
  <si>
    <t>Data Analysis</t>
  </si>
  <si>
    <t>Statistics for Social Sciences</t>
  </si>
  <si>
    <t>Sociology Statistics</t>
  </si>
  <si>
    <t>SPSS: Analyzing Data</t>
  </si>
  <si>
    <t>Data Analysis using SPSS</t>
  </si>
  <si>
    <t>Family</t>
  </si>
  <si>
    <t>Family Interaction</t>
  </si>
  <si>
    <t>Trends in Family Interactions</t>
  </si>
  <si>
    <t>Family Dynamics: A Modern Perspective</t>
  </si>
  <si>
    <t>Marriage and Family</t>
  </si>
  <si>
    <t>Relationships in Marriages</t>
  </si>
  <si>
    <t>Marriages and Family Matters</t>
  </si>
  <si>
    <t>A Global Perspective on Marriage</t>
  </si>
  <si>
    <t>Diversity and Change in Today's Marriages</t>
  </si>
  <si>
    <t>Aging/Death</t>
  </si>
  <si>
    <t>Sociology of Aging</t>
  </si>
  <si>
    <t>Concerns and Issues in Aging</t>
  </si>
  <si>
    <t>Gerontology: A Modern Perspective</t>
  </si>
  <si>
    <t>Quality of Life as We Age</t>
  </si>
  <si>
    <t>Humans: Aging and Death</t>
  </si>
  <si>
    <t>Death and Dying</t>
  </si>
  <si>
    <t>Human Ages</t>
  </si>
  <si>
    <t>The Aging Process</t>
  </si>
  <si>
    <t>Death in Society</t>
  </si>
  <si>
    <t>Interpretations in Grief and Loss</t>
  </si>
  <si>
    <t>An Introduction to Symbolic Interactionism</t>
  </si>
  <si>
    <t>Readings in Social Psychology</t>
  </si>
  <si>
    <t>Social Psychology</t>
  </si>
  <si>
    <t>Modern Perspectives on Social Psychology</t>
  </si>
  <si>
    <t>Symbolic Interactionism</t>
  </si>
  <si>
    <t>Symbolic Interactionism: An Introduction</t>
  </si>
  <si>
    <t>Symbolic Interactionism: Brief Edition</t>
  </si>
  <si>
    <t>Looking at Self and Society</t>
  </si>
  <si>
    <t>Miscellaneous</t>
  </si>
  <si>
    <t>Social Change</t>
  </si>
  <si>
    <t>Global Concerns of Society</t>
  </si>
  <si>
    <t>Solutions to Our Social Problems</t>
  </si>
  <si>
    <t>Exploring Social Changes</t>
  </si>
  <si>
    <t>Social Theory</t>
  </si>
  <si>
    <t>Theories of Sociology</t>
  </si>
  <si>
    <t>Criminal Justice</t>
  </si>
  <si>
    <t>Deviance</t>
  </si>
  <si>
    <t>Deviant Behavior</t>
  </si>
  <si>
    <t>A Collection of Readings in Deviant Behavior</t>
  </si>
  <si>
    <t>Juvenile Delinquency</t>
  </si>
  <si>
    <t>Domestic Violence: Trends and Preventions</t>
  </si>
  <si>
    <t>Social Constructs for Men and Women</t>
  </si>
  <si>
    <t>An Introduction to Juvenile Delinquency</t>
  </si>
  <si>
    <t>Quantitative and Qualitative Research Methods</t>
  </si>
  <si>
    <t>Researching in Social Sciences</t>
  </si>
  <si>
    <t>Modern Sociological Theories</t>
  </si>
  <si>
    <t>Social Psychology: An interaction Approach</t>
  </si>
  <si>
    <t>Sales: Wholesale</t>
  </si>
  <si>
    <t>Family Interactions: A Developmental Approach</t>
  </si>
  <si>
    <t>Juvenile Delinquency: A Sociological Approach</t>
  </si>
  <si>
    <t>Sales: 
Retail</t>
  </si>
  <si>
    <t>Standard Author Royalty Rate:</t>
  </si>
  <si>
    <t>Retail Price Rate (Based on Wholesale):</t>
  </si>
  <si>
    <t>Total Book Sales</t>
  </si>
  <si>
    <t>Grand Total</t>
  </si>
  <si>
    <t>Total Sum of Total Book Sales</t>
  </si>
  <si>
    <t>Sum of Total Book Sales</t>
  </si>
  <si>
    <t>Copyright Year</t>
  </si>
  <si>
    <t>Book Discipline</t>
  </si>
  <si>
    <t>Total AuthorRoyaltiesSum</t>
  </si>
  <si>
    <t>AuthorRoyaltiesSum</t>
  </si>
  <si>
    <t>Sum of Retail Sales</t>
  </si>
  <si>
    <t>Total Sum of Retail Sales</t>
  </si>
  <si>
    <t>Total % Of Discipline Sales</t>
  </si>
  <si>
    <t>% Of Discipline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</si>
</sst>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64" fontId="0" fillId="0" borderId="0" xfId="1" applyNumberFormat="1" applyFont="1"/>
    <xf numFmtId="0" fontId="0" fillId="0" borderId="0" xfId="0" applyAlignment="1">
      <alignment horizontal="center"/>
    </xf>
    <xf numFmtId="9" fontId="0" fillId="0" borderId="0" xfId="0" applyNumberFormat="1"/>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165" fontId="0" fillId="0" borderId="0" xfId="2" applyNumberFormat="1" applyFont="1"/>
    <xf numFmtId="164" fontId="0" fillId="4" borderId="0" xfId="1" applyNumberFormat="1" applyFont="1" applyFill="1"/>
    <xf numFmtId="164" fontId="0" fillId="3" borderId="0" xfId="0" applyNumberFormat="1" applyFill="1"/>
    <xf numFmtId="0" fontId="0" fillId="0" borderId="0" xfId="0" pivotButton="1"/>
    <xf numFmtId="164" fontId="0" fillId="0" borderId="0" xfId="0" applyNumberFormat="1"/>
    <xf numFmtId="0" fontId="0" fillId="0" borderId="0" xfId="0" applyAlignment="1">
      <alignment horizontal="left"/>
    </xf>
    <xf numFmtId="166" fontId="0" fillId="0" borderId="0" xfId="0" applyNumberFormat="1"/>
    <xf numFmtId="10" fontId="0" fillId="0" borderId="0" xfId="0" applyNumberFormat="1"/>
    <xf numFmtId="0" fontId="0" fillId="0" borderId="0" xfId="0" applyAlignment="1">
      <alignment horizontal="center" vertical="center"/>
    </xf>
  </cellXfs>
  <cellStyles count="3">
    <cellStyle name="Comma" xfId="2" builtinId="3"/>
    <cellStyle name="Currency" xfId="1" builtinId="4"/>
    <cellStyle name="Normal" xfId="0" builtinId="0"/>
  </cellStyles>
  <dxfs count="9">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[Library_Sales_Analysis.xlsx]AnalyticalPivot!PivotTable7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AnalyticalPivot!$C$3:$C$5</c:f>
              <c:strCache>
                <c:ptCount val="1"/>
                <c:pt idx="0">
                  <c:v>2013 - % Of Discipline Sales</c:v>
                </c:pt>
              </c:strCache>
            </c:strRef>
          </c:tx>
          <c:spPr>
            <a:solidFill>
              <a:schemeClr val="accent2"/>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AnalyticalPivot!$C$6:$C$15</c:f>
              <c:numCache>
                <c:formatCode>0.00%</c:formatCode>
                <c:ptCount val="9"/>
                <c:pt idx="0">
                  <c:v>1.213535830290887E-2</c:v>
                </c:pt>
                <c:pt idx="1">
                  <c:v>0.10521613847734819</c:v>
                </c:pt>
                <c:pt idx="2">
                  <c:v>1.8405723757933166E-2</c:v>
                </c:pt>
                <c:pt idx="3">
                  <c:v>0.22390704315539972</c:v>
                </c:pt>
                <c:pt idx="4">
                  <c:v>7.2618500482832336E-4</c:v>
                </c:pt>
                <c:pt idx="5">
                  <c:v>7.8537715144410769E-2</c:v>
                </c:pt>
                <c:pt idx="6">
                  <c:v>0.36200290215802816</c:v>
                </c:pt>
                <c:pt idx="7">
                  <c:v>2.3066863242257901E-2</c:v>
                </c:pt>
                <c:pt idx="8">
                  <c:v>0.17600207075688487</c:v>
                </c:pt>
              </c:numCache>
            </c:numRef>
          </c:val>
          <c:extLst>
            <c:ext xmlns:c16="http://schemas.microsoft.com/office/drawing/2014/chart" uri="{C3380CC4-5D6E-409C-BE32-E72D297353CC}">
              <c16:uniqueId val="{00000001-B03A-AC43-A9AA-203E8D4CD78E}"/>
            </c:ext>
          </c:extLst>
        </c:ser>
        <c:ser>
          <c:idx val="3"/>
          <c:order val="3"/>
          <c:tx>
            <c:strRef>
              <c:f>AnalyticalPivot!$E$3:$E$5</c:f>
              <c:strCache>
                <c:ptCount val="1"/>
                <c:pt idx="0">
                  <c:v>2014 - % Of Discipline Sales</c:v>
                </c:pt>
              </c:strCache>
            </c:strRef>
          </c:tx>
          <c:spPr>
            <a:solidFill>
              <a:schemeClr val="accent4"/>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AnalyticalPivot!$E$6:$E$15</c:f>
              <c:numCache>
                <c:formatCode>0.00%</c:formatCode>
                <c:ptCount val="9"/>
                <c:pt idx="0">
                  <c:v>7.8304394085622217E-2</c:v>
                </c:pt>
                <c:pt idx="1">
                  <c:v>0.14093427587699733</c:v>
                </c:pt>
                <c:pt idx="2">
                  <c:v>0.14104190859112364</c:v>
                </c:pt>
                <c:pt idx="3">
                  <c:v>6.2110055646113202E-2</c:v>
                </c:pt>
                <c:pt idx="4">
                  <c:v>8.6834884639655635E-2</c:v>
                </c:pt>
                <c:pt idx="5">
                  <c:v>0.27860767915564927</c:v>
                </c:pt>
                <c:pt idx="6">
                  <c:v>5.9522086830898241E-2</c:v>
                </c:pt>
                <c:pt idx="7">
                  <c:v>2.7975735599839111E-2</c:v>
                </c:pt>
                <c:pt idx="8">
                  <c:v>0.12466897957410134</c:v>
                </c:pt>
              </c:numCache>
            </c:numRef>
          </c:val>
          <c:extLst>
            <c:ext xmlns:c16="http://schemas.microsoft.com/office/drawing/2014/chart" uri="{C3380CC4-5D6E-409C-BE32-E72D297353CC}">
              <c16:uniqueId val="{00000008-B03A-AC43-A9AA-203E8D4CD78E}"/>
            </c:ext>
          </c:extLst>
        </c:ser>
        <c:dLbls>
          <c:showLegendKey val="0"/>
          <c:showVal val="0"/>
          <c:showCatName val="0"/>
          <c:showSerName val="0"/>
          <c:showPercent val="0"/>
          <c:showBubbleSize val="0"/>
        </c:dLbls>
        <c:gapWidth val="219"/>
        <c:axId val="1512225535"/>
        <c:axId val="2053842111"/>
      </c:barChart>
      <c:barChart>
        <c:barDir val="col"/>
        <c:grouping val="clustered"/>
        <c:varyColors val="0"/>
        <c:ser>
          <c:idx val="0"/>
          <c:order val="0"/>
          <c:tx>
            <c:strRef>
              <c:f>AnalyticalPivot!$B$3:$B$5</c:f>
              <c:strCache>
                <c:ptCount val="1"/>
                <c:pt idx="0">
                  <c:v>2013 - Sum of Retail Sales</c:v>
                </c:pt>
              </c:strCache>
            </c:strRef>
          </c:tx>
          <c:spPr>
            <a:solidFill>
              <a:schemeClr val="accent1"/>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AnalyticalPivot!$B$6:$B$15</c:f>
              <c:numCache>
                <c:formatCode>"$"#,##0</c:formatCode>
                <c:ptCount val="9"/>
                <c:pt idx="0">
                  <c:v>18800</c:v>
                </c:pt>
                <c:pt idx="1">
                  <c:v>163000</c:v>
                </c:pt>
                <c:pt idx="2">
                  <c:v>28514</c:v>
                </c:pt>
                <c:pt idx="3">
                  <c:v>346875</c:v>
                </c:pt>
                <c:pt idx="4">
                  <c:v>1125</c:v>
                </c:pt>
                <c:pt idx="5">
                  <c:v>121670</c:v>
                </c:pt>
                <c:pt idx="6">
                  <c:v>560812</c:v>
                </c:pt>
                <c:pt idx="7">
                  <c:v>35735</c:v>
                </c:pt>
                <c:pt idx="8">
                  <c:v>272661</c:v>
                </c:pt>
              </c:numCache>
            </c:numRef>
          </c:val>
          <c:extLst>
            <c:ext xmlns:c16="http://schemas.microsoft.com/office/drawing/2014/chart" uri="{C3380CC4-5D6E-409C-BE32-E72D297353CC}">
              <c16:uniqueId val="{00000000-B03A-AC43-A9AA-203E8D4CD78E}"/>
            </c:ext>
          </c:extLst>
        </c:ser>
        <c:ser>
          <c:idx val="2"/>
          <c:order val="2"/>
          <c:tx>
            <c:strRef>
              <c:f>AnalyticalPivot!$D$3:$D$5</c:f>
              <c:strCache>
                <c:ptCount val="1"/>
                <c:pt idx="0">
                  <c:v>2014 - Sum of Retail Sales</c:v>
                </c:pt>
              </c:strCache>
            </c:strRef>
          </c:tx>
          <c:spPr>
            <a:solidFill>
              <a:schemeClr val="accent3"/>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AnalyticalPivot!$D$6:$D$15</c:f>
              <c:numCache>
                <c:formatCode>"$"#,##0</c:formatCode>
                <c:ptCount val="9"/>
                <c:pt idx="0">
                  <c:v>196429</c:v>
                </c:pt>
                <c:pt idx="1">
                  <c:v>353538</c:v>
                </c:pt>
                <c:pt idx="2">
                  <c:v>353808</c:v>
                </c:pt>
                <c:pt idx="3">
                  <c:v>155805</c:v>
                </c:pt>
                <c:pt idx="4">
                  <c:v>217828</c:v>
                </c:pt>
                <c:pt idx="5">
                  <c:v>698896</c:v>
                </c:pt>
                <c:pt idx="6">
                  <c:v>149313</c:v>
                </c:pt>
                <c:pt idx="7">
                  <c:v>70178</c:v>
                </c:pt>
                <c:pt idx="8">
                  <c:v>312736</c:v>
                </c:pt>
              </c:numCache>
            </c:numRef>
          </c:val>
          <c:extLst>
            <c:ext xmlns:c16="http://schemas.microsoft.com/office/drawing/2014/chart" uri="{C3380CC4-5D6E-409C-BE32-E72D297353CC}">
              <c16:uniqueId val="{00000007-B03A-AC43-A9AA-203E8D4CD78E}"/>
            </c:ext>
          </c:extLst>
        </c:ser>
        <c:dLbls>
          <c:showLegendKey val="0"/>
          <c:showVal val="0"/>
          <c:showCatName val="0"/>
          <c:showSerName val="0"/>
          <c:showPercent val="0"/>
          <c:showBubbleSize val="0"/>
        </c:dLbls>
        <c:gapWidth val="219"/>
        <c:axId val="2008044335"/>
        <c:axId val="754930800"/>
      </c:barChart>
      <c:catAx>
        <c:axId val="151222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42111"/>
        <c:crosses val="autoZero"/>
        <c:auto val="1"/>
        <c:lblAlgn val="ctr"/>
        <c:lblOffset val="100"/>
        <c:noMultiLvlLbl val="0"/>
      </c:catAx>
      <c:valAx>
        <c:axId val="205384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Discipline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25535"/>
        <c:crosses val="autoZero"/>
        <c:crossBetween val="between"/>
      </c:valAx>
      <c:valAx>
        <c:axId val="75493080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44335"/>
        <c:crosses val="max"/>
        <c:crossBetween val="between"/>
      </c:valAx>
      <c:catAx>
        <c:axId val="2008044335"/>
        <c:scaling>
          <c:orientation val="minMax"/>
        </c:scaling>
        <c:delete val="1"/>
        <c:axPos val="b"/>
        <c:numFmt formatCode="General" sourceLinked="1"/>
        <c:majorTickMark val="out"/>
        <c:minorTickMark val="none"/>
        <c:tickLblPos val="nextTo"/>
        <c:crossAx val="754930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33144</xdr:colOff>
      <xdr:row>14</xdr:row>
      <xdr:rowOff>13939</xdr:rowOff>
    </xdr:from>
    <xdr:to>
      <xdr:col>1</xdr:col>
      <xdr:colOff>468042</xdr:colOff>
      <xdr:row>26</xdr:row>
      <xdr:rowOff>119637</xdr:rowOff>
    </xdr:to>
    <mc:AlternateContent xmlns:mc="http://schemas.openxmlformats.org/markup-compatibility/2006" xmlns:a14="http://schemas.microsoft.com/office/drawing/2010/main">
      <mc:Choice Requires="a14">
        <xdr:graphicFrame macro="">
          <xdr:nvGraphicFramePr>
            <xdr:cNvPr id="2" name="Discipline">
              <a:extLst>
                <a:ext uri="{FF2B5EF4-FFF2-40B4-BE49-F238E27FC236}">
                  <a16:creationId xmlns:a16="http://schemas.microsoft.com/office/drawing/2014/main" id="{47904DFA-D089-B383-1873-BDF84A9389E2}"/>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mlns="">
        <xdr:sp macro="" textlink="">
          <xdr:nvSpPr>
            <xdr:cNvPr id="0" name=""/>
            <xdr:cNvSpPr>
              <a:spLocks noTextEdit="1"/>
            </xdr:cNvSpPr>
          </xdr:nvSpPr>
          <xdr:spPr>
            <a:xfrm>
              <a:off x="33144" y="2724305"/>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289559</xdr:colOff>
      <xdr:row>18</xdr:row>
      <xdr:rowOff>77470</xdr:rowOff>
    </xdr:from>
    <xdr:to>
      <xdr:col>4</xdr:col>
      <xdr:colOff>1278620</xdr:colOff>
      <xdr:row>34</xdr:row>
      <xdr:rowOff>4311</xdr:rowOff>
    </xdr:to>
    <xdr:graphicFrame macro="">
      <xdr:nvGraphicFramePr>
        <xdr:cNvPr id="3" name="Chart 2">
          <a:extLst>
            <a:ext uri="{FF2B5EF4-FFF2-40B4-BE49-F238E27FC236}">
              <a16:creationId xmlns:a16="http://schemas.microsoft.com/office/drawing/2014/main" id="{2A4EF4D4-E7ED-3F27-CA71-D42992711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vin Ide" refreshedDate="45415.734981018519" createdVersion="8" refreshedVersion="8" minRefreshableVersion="3" recordCount="86" xr:uid="{ED934C06-A4AA-2845-9565-38C0F03F9BDC}">
  <cacheSource type="worksheet">
    <worksheetSource ref="A4:L90" sheet="Books Data"/>
  </cacheSource>
  <cacheFields count="13">
    <cacheField name="Discipline" numFmtId="0">
      <sharedItems containsNonDate="0" count="9">
        <s v="Social Psychology"/>
        <s v="Research/Stats"/>
        <s v="Race/Class/Gender"/>
        <s v="Social Problems"/>
        <s v="Introductory"/>
        <s v="Aging/Death"/>
        <s v="Criminal Justice"/>
        <s v="Miscellaneous"/>
        <s v="Family"/>
      </sharedItems>
    </cacheField>
    <cacheField name="Area" numFmtId="0">
      <sharedItems containsNonDate="0" count="21">
        <s v="General"/>
        <s v="Social Statistics"/>
        <s v="Race/Ethnicity"/>
        <s v="Data Analysis"/>
        <s v="Social Sciences"/>
        <s v="Alcohol/Drugs"/>
        <s v="Sociology of Aging"/>
        <s v="Death and Dying"/>
        <s v="Conflict Approach"/>
        <s v="Juvenile Delinquency"/>
        <s v="Gender Issues"/>
        <s v="Human Sexuality"/>
        <s v="Social Change"/>
        <s v="Deviance"/>
        <s v="Symbolic Interactionism"/>
        <s v="Marriage and Family"/>
        <s v="Violence/Abuse"/>
        <s v="Research Methods"/>
        <s v="Family Interaction"/>
        <s v="Social Theory"/>
        <s v="Macrosociology Approach"/>
      </sharedItems>
    </cacheField>
    <cacheField name="Book Title" numFmtId="0">
      <sharedItems containsNonDate="0" count="85">
        <s v="Modern Perspectives on Social Psychology"/>
        <s v="Statistics for Social Sciences"/>
        <s v="America: Diversity in Race and Ethnicity"/>
        <s v="Using SPSS for Research in Sociology"/>
        <s v="Introductory Statistics in Social Research"/>
        <s v="Current Social Problems"/>
        <s v="Modern Approach to Social Science: Brief"/>
        <s v="Current Trends in Alcohol and Drug Abuse"/>
        <s v="Human Ages"/>
        <s v="Death in Society"/>
        <s v="The Aging Process"/>
        <s v="Conflicts in Society: Brief Edition"/>
        <s v="A Conflict Approach to Social Problems"/>
        <s v="Sociology: An Introduction"/>
        <s v="An Introduction to Juvenile Delinquency"/>
        <s v="Social Constructs for Men and Women"/>
        <s v="America: Diversity in Sexuality"/>
        <s v="Solutions to Our Social Problems"/>
        <s v="Deviant Behavior"/>
        <s v="Sexuality Around the Globe"/>
        <s v="Looking at Self and Society"/>
        <s v="Diversity and Change in Today's Marriages"/>
        <s v="Global Concerns of Society"/>
        <s v="Domestic Violence: Trends and Preventions"/>
        <s v="Introduction to Gender Issues"/>
        <s v="Bridging the Gap in Racial Groups"/>
        <s v="Sociological Perspectives on Gender"/>
        <s v="Welcome to Sociology"/>
        <s v="Symbolic Interactionism: An Introduction"/>
        <s v="A Global Perspective on Marriage"/>
        <s v="Contemporary Sociology"/>
        <s v="Social Psychology"/>
        <s v="Changes and Challenges in the U.S."/>
        <s v="Child Abuse in Today's World"/>
        <s v="Interpretations in Grief and Loss"/>
        <s v="Marriages and Family Matters"/>
        <s v="Psychology and  Human Sexuality"/>
        <s v="Understanding Human Sexuality"/>
        <s v="Understanding Research Methods"/>
        <s v="Analyzing Sociology Research with SPSS"/>
        <s v="Humans: Aging and Death"/>
        <s v="Fundamentals of Social Statistics"/>
        <s v="Social Inequalities Around the Globe"/>
        <s v="Sociology Statistics"/>
        <s v="A Collection of Readings in Deviant Behavior"/>
        <s v="Family Dynamics: A Modern Perspective"/>
        <s v="Sociology of Aging"/>
        <s v="Understanding Alcohol and Human Behavior"/>
        <s v="Conflicts in Society"/>
        <s v="Addressing Social Problems"/>
        <s v="Fundamentals of Research"/>
        <s v="Theories of Sociology"/>
        <s v="Social Problems"/>
        <s v="Modern Approach to Social Science"/>
        <s v="Introduction to Social Sciences"/>
        <s v="Family Interactions: A Developmental Approach"/>
        <s v="Human Sexuality"/>
        <s v="Symbolic Interactionism: Brief Edition"/>
        <s v="Juvenile Delinquency: A Sociological Approach"/>
        <s v="Researching in Social Sciences"/>
        <s v="Behavioral and Social Sciences Statistics"/>
        <s v="Contemporary Sociology: Brief Edition"/>
        <s v="Statistical Procedures for Sociology"/>
        <s v="Exploring Social Changes"/>
        <s v="Macrosociology Basics"/>
        <s v="Qualitative Research for Social Sciences"/>
        <s v="Concerns and Issues in Aging"/>
        <s v="Readings in Social Psychology"/>
        <s v="Social Psychology: An interaction Approach"/>
        <s v="Women's Studies"/>
        <s v="An Introduction to Symbolic Interactionism"/>
        <s v="Quantitative and Qualitative Research Methods"/>
        <s v="Quality of Life as We Age"/>
        <s v="SPSS: Analyzing Data"/>
        <s v="Modern Sociological Theories"/>
        <s v="Relationships in Marriages"/>
        <s v="Juvenile Delinquency"/>
        <s v="Gender Roles in Society"/>
        <s v="Data Analysis using SPSS"/>
        <s v="Trends in Family Interactions"/>
        <s v="Dynamics of Macrosociology"/>
        <s v="Sociology 101"/>
        <s v="Gerontology: A Modern Perspective"/>
        <s v="Increasing Violence in Our Schools"/>
        <s v="Gender Psychology"/>
      </sharedItems>
    </cacheField>
    <cacheField name="Edition" numFmtId="0">
      <sharedItems containsSemiMixedTypes="0" containsString="0" containsNumber="1" containsInteger="1" minValue="1" maxValue="10" count="10">
        <n v="1"/>
        <n v="3"/>
        <n v="10"/>
        <n v="7"/>
        <n v="8"/>
        <n v="2"/>
        <n v="4"/>
        <n v="5"/>
        <n v="9"/>
        <n v="6"/>
      </sharedItems>
    </cacheField>
    <cacheField name="Copyright" numFmtId="0">
      <sharedItems containsSemiMixedTypes="0" containsString="0" containsNumber="1" containsInteger="1" minValue="2011" maxValue="2014" count="4">
        <n v="2014"/>
        <n v="2011"/>
        <n v="2013"/>
        <n v="2012"/>
      </sharedItems>
    </cacheField>
    <cacheField name="Units Sold Wholesale" numFmtId="165">
      <sharedItems containsSemiMixedTypes="0" containsString="0" containsNumber="1" containsInteger="1" minValue="750" maxValue="37400"/>
    </cacheField>
    <cacheField name="Unit Price Wholesale" numFmtId="164">
      <sharedItems containsSemiMixedTypes="0" containsString="0" containsNumber="1" containsInteger="1" minValue="45" maxValue="135"/>
    </cacheField>
    <cacheField name="Sales: Wholesale" numFmtId="164">
      <sharedItems containsSemiMixedTypes="0" containsString="0" containsNumber="1" containsInteger="1" minValue="63750" maxValue="3740000"/>
    </cacheField>
    <cacheField name="Units Sold Retail" numFmtId="165">
      <sharedItems containsSemiMixedTypes="0" containsString="0" containsNumber="1" containsInteger="1" minValue="10" maxValue="2375"/>
    </cacheField>
    <cacheField name="Unit Price Retail" numFmtId="164">
      <sharedItems containsSemiMixedTypes="0" containsString="0" containsNumber="1" containsInteger="1" minValue="56" maxValue="169"/>
    </cacheField>
    <cacheField name="Sales: _x000a_Retail" numFmtId="164">
      <sharedItems containsSemiMixedTypes="0" containsString="0" containsNumber="1" containsInteger="1" minValue="1060" maxValue="282625"/>
    </cacheField>
    <cacheField name="Total Book Sales" numFmtId="164">
      <sharedItems containsSemiMixedTypes="0" containsString="0" containsNumber="1" containsInteger="1" minValue="64810" maxValue="3865000"/>
    </cacheField>
    <cacheField name="AuthorRoyalties" numFmtId="0" formula="'Total Book Sales'* 0.1" databaseField="0"/>
  </cacheFields>
  <extLst>
    <ext xmlns:x14="http://schemas.microsoft.com/office/spreadsheetml/2009/9/main" uri="{725AE2AE-9491-48be-B2B4-4EB974FC3084}">
      <x14:pivotCacheDefinition pivotCacheId="1626598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n v="25983"/>
    <n v="115"/>
    <n v="2988045"/>
    <n v="853"/>
    <n v="144"/>
    <n v="122832"/>
    <n v="3110877"/>
  </r>
  <r>
    <x v="1"/>
    <x v="1"/>
    <x v="1"/>
    <x v="1"/>
    <x v="1"/>
    <n v="7550"/>
    <n v="115"/>
    <n v="868250"/>
    <n v="88"/>
    <n v="144"/>
    <n v="12672"/>
    <n v="880922"/>
  </r>
  <r>
    <x v="2"/>
    <x v="2"/>
    <x v="2"/>
    <x v="2"/>
    <x v="2"/>
    <n v="18500"/>
    <n v="115"/>
    <n v="2127500"/>
    <n v="245"/>
    <n v="144"/>
    <n v="35280"/>
    <n v="2162780"/>
  </r>
  <r>
    <x v="1"/>
    <x v="3"/>
    <x v="3"/>
    <x v="3"/>
    <x v="0"/>
    <n v="10875"/>
    <n v="75"/>
    <n v="815625"/>
    <n v="100"/>
    <n v="94"/>
    <n v="9400"/>
    <n v="825025"/>
  </r>
  <r>
    <x v="1"/>
    <x v="1"/>
    <x v="4"/>
    <x v="4"/>
    <x v="2"/>
    <n v="23575"/>
    <n v="125"/>
    <n v="2946875"/>
    <n v="1245"/>
    <n v="156"/>
    <n v="194220"/>
    <n v="3141095"/>
  </r>
  <r>
    <x v="3"/>
    <x v="0"/>
    <x v="5"/>
    <x v="2"/>
    <x v="0"/>
    <n v="20300"/>
    <n v="115"/>
    <n v="2334500"/>
    <n v="118"/>
    <n v="144"/>
    <n v="16992"/>
    <n v="2351492"/>
  </r>
  <r>
    <x v="4"/>
    <x v="4"/>
    <x v="6"/>
    <x v="4"/>
    <x v="0"/>
    <n v="7340"/>
    <n v="75"/>
    <n v="550500"/>
    <n v="94"/>
    <n v="94"/>
    <n v="8836"/>
    <n v="559336"/>
  </r>
  <r>
    <x v="3"/>
    <x v="5"/>
    <x v="7"/>
    <x v="1"/>
    <x v="0"/>
    <n v="4500"/>
    <n v="90"/>
    <n v="405000"/>
    <n v="312"/>
    <n v="113"/>
    <n v="35256"/>
    <n v="440256"/>
  </r>
  <r>
    <x v="5"/>
    <x v="6"/>
    <x v="8"/>
    <x v="1"/>
    <x v="3"/>
    <n v="4500"/>
    <n v="95"/>
    <n v="427500"/>
    <n v="12"/>
    <n v="119"/>
    <n v="1428"/>
    <n v="428928"/>
  </r>
  <r>
    <x v="5"/>
    <x v="7"/>
    <x v="9"/>
    <x v="5"/>
    <x v="1"/>
    <n v="25000"/>
    <n v="105"/>
    <n v="2625000"/>
    <n v="123"/>
    <n v="131"/>
    <n v="16113"/>
    <n v="2641113"/>
  </r>
  <r>
    <x v="5"/>
    <x v="6"/>
    <x v="10"/>
    <x v="6"/>
    <x v="1"/>
    <n v="10432"/>
    <n v="100"/>
    <n v="1043200"/>
    <n v="43"/>
    <n v="125"/>
    <n v="5375"/>
    <n v="1048575"/>
  </r>
  <r>
    <x v="4"/>
    <x v="8"/>
    <x v="11"/>
    <x v="6"/>
    <x v="0"/>
    <n v="2750"/>
    <n v="55"/>
    <n v="151250"/>
    <n v="83"/>
    <n v="69"/>
    <n v="5727"/>
    <n v="156977"/>
  </r>
  <r>
    <x v="3"/>
    <x v="8"/>
    <x v="12"/>
    <x v="1"/>
    <x v="1"/>
    <n v="3500"/>
    <n v="75"/>
    <n v="262500"/>
    <n v="24"/>
    <n v="94"/>
    <n v="2256"/>
    <n v="264756"/>
  </r>
  <r>
    <x v="4"/>
    <x v="0"/>
    <x v="13"/>
    <x v="4"/>
    <x v="2"/>
    <n v="32123"/>
    <n v="95"/>
    <n v="3051685"/>
    <n v="2375"/>
    <n v="119"/>
    <n v="282625"/>
    <n v="3334310"/>
  </r>
  <r>
    <x v="6"/>
    <x v="9"/>
    <x v="14"/>
    <x v="6"/>
    <x v="3"/>
    <n v="5837"/>
    <n v="85"/>
    <n v="496145"/>
    <n v="632"/>
    <n v="106"/>
    <n v="66992"/>
    <n v="563137"/>
  </r>
  <r>
    <x v="2"/>
    <x v="10"/>
    <x v="15"/>
    <x v="4"/>
    <x v="2"/>
    <n v="18730"/>
    <n v="120"/>
    <n v="2247600"/>
    <n v="432"/>
    <n v="150"/>
    <n v="64800"/>
    <n v="2312400"/>
  </r>
  <r>
    <x v="2"/>
    <x v="11"/>
    <x v="16"/>
    <x v="5"/>
    <x v="3"/>
    <n v="5575"/>
    <n v="75"/>
    <n v="418125"/>
    <n v="32"/>
    <n v="94"/>
    <n v="3008"/>
    <n v="421133"/>
  </r>
  <r>
    <x v="7"/>
    <x v="12"/>
    <x v="17"/>
    <x v="6"/>
    <x v="2"/>
    <n v="5432"/>
    <n v="60"/>
    <n v="325920"/>
    <n v="15"/>
    <n v="75"/>
    <n v="1125"/>
    <n v="327045"/>
  </r>
  <r>
    <x v="6"/>
    <x v="13"/>
    <x v="18"/>
    <x v="0"/>
    <x v="2"/>
    <n v="14300"/>
    <n v="130"/>
    <n v="1859000"/>
    <n v="1000"/>
    <n v="163"/>
    <n v="163000"/>
    <n v="2022000"/>
  </r>
  <r>
    <x v="2"/>
    <x v="11"/>
    <x v="19"/>
    <x v="6"/>
    <x v="1"/>
    <n v="8500"/>
    <n v="80"/>
    <n v="680000"/>
    <n v="45"/>
    <n v="100"/>
    <n v="4500"/>
    <n v="684500"/>
  </r>
  <r>
    <x v="0"/>
    <x v="14"/>
    <x v="20"/>
    <x v="1"/>
    <x v="1"/>
    <n v="5321"/>
    <n v="85"/>
    <n v="452285"/>
    <n v="11"/>
    <n v="106"/>
    <n v="1166"/>
    <n v="453451"/>
  </r>
  <r>
    <x v="8"/>
    <x v="15"/>
    <x v="21"/>
    <x v="3"/>
    <x v="2"/>
    <n v="14398"/>
    <n v="90"/>
    <n v="1295820"/>
    <n v="212"/>
    <n v="113"/>
    <n v="23956"/>
    <n v="1319776"/>
  </r>
  <r>
    <x v="7"/>
    <x v="12"/>
    <x v="22"/>
    <x v="5"/>
    <x v="1"/>
    <n v="4500"/>
    <n v="55"/>
    <n v="247500"/>
    <n v="251"/>
    <n v="69"/>
    <n v="17319"/>
    <n v="264819"/>
  </r>
  <r>
    <x v="3"/>
    <x v="16"/>
    <x v="23"/>
    <x v="1"/>
    <x v="1"/>
    <n v="9876"/>
    <n v="115"/>
    <n v="1135740"/>
    <n v="22"/>
    <n v="144"/>
    <n v="3168"/>
    <n v="1138908"/>
  </r>
  <r>
    <x v="2"/>
    <x v="10"/>
    <x v="24"/>
    <x v="0"/>
    <x v="0"/>
    <n v="11875"/>
    <n v="135"/>
    <n v="1603125"/>
    <n v="1200"/>
    <n v="169"/>
    <n v="202800"/>
    <n v="1805925"/>
  </r>
  <r>
    <x v="2"/>
    <x v="2"/>
    <x v="25"/>
    <x v="2"/>
    <x v="0"/>
    <n v="25750"/>
    <n v="125"/>
    <n v="3218750"/>
    <n v="1234"/>
    <n v="156"/>
    <n v="192504"/>
    <n v="3411254"/>
  </r>
  <r>
    <x v="2"/>
    <x v="10"/>
    <x v="26"/>
    <x v="7"/>
    <x v="0"/>
    <n v="18000"/>
    <n v="115"/>
    <n v="2070000"/>
    <n v="93"/>
    <n v="144"/>
    <n v="13392"/>
    <n v="2083392"/>
  </r>
  <r>
    <x v="4"/>
    <x v="0"/>
    <x v="27"/>
    <x v="0"/>
    <x v="0"/>
    <n v="4783"/>
    <n v="105"/>
    <n v="502215"/>
    <n v="75"/>
    <n v="131"/>
    <n v="9825"/>
    <n v="512040"/>
  </r>
  <r>
    <x v="0"/>
    <x v="14"/>
    <x v="28"/>
    <x v="3"/>
    <x v="2"/>
    <n v="18950"/>
    <n v="125"/>
    <n v="2368750"/>
    <n v="1654"/>
    <n v="156"/>
    <n v="258024"/>
    <n v="2626774"/>
  </r>
  <r>
    <x v="8"/>
    <x v="15"/>
    <x v="29"/>
    <x v="1"/>
    <x v="1"/>
    <n v="7503"/>
    <n v="75"/>
    <n v="562725"/>
    <n v="29"/>
    <n v="94"/>
    <n v="2726"/>
    <n v="565451"/>
  </r>
  <r>
    <x v="4"/>
    <x v="0"/>
    <x v="30"/>
    <x v="0"/>
    <x v="0"/>
    <n v="37400"/>
    <n v="100"/>
    <n v="3740000"/>
    <n v="1000"/>
    <n v="125"/>
    <n v="125000"/>
    <n v="3865000"/>
  </r>
  <r>
    <x v="0"/>
    <x v="0"/>
    <x v="31"/>
    <x v="1"/>
    <x v="1"/>
    <n v="17353"/>
    <n v="105"/>
    <n v="1822065"/>
    <n v="650"/>
    <n v="131"/>
    <n v="85150"/>
    <n v="1907215"/>
  </r>
  <r>
    <x v="2"/>
    <x v="2"/>
    <x v="32"/>
    <x v="7"/>
    <x v="3"/>
    <n v="5500"/>
    <n v="90"/>
    <n v="495000"/>
    <n v="114"/>
    <n v="113"/>
    <n v="12882"/>
    <n v="507882"/>
  </r>
  <r>
    <x v="3"/>
    <x v="16"/>
    <x v="33"/>
    <x v="0"/>
    <x v="2"/>
    <n v="3500"/>
    <n v="125"/>
    <n v="437500"/>
    <n v="43"/>
    <n v="156"/>
    <n v="6708"/>
    <n v="444208"/>
  </r>
  <r>
    <x v="5"/>
    <x v="7"/>
    <x v="34"/>
    <x v="3"/>
    <x v="0"/>
    <n v="32400"/>
    <n v="110"/>
    <n v="3564000"/>
    <n v="1309"/>
    <n v="138"/>
    <n v="180642"/>
    <n v="3744642"/>
  </r>
  <r>
    <x v="8"/>
    <x v="15"/>
    <x v="35"/>
    <x v="7"/>
    <x v="0"/>
    <n v="11234"/>
    <n v="125"/>
    <n v="1404250"/>
    <n v="1034"/>
    <n v="156"/>
    <n v="161304"/>
    <n v="1565554"/>
  </r>
  <r>
    <x v="2"/>
    <x v="11"/>
    <x v="36"/>
    <x v="0"/>
    <x v="2"/>
    <n v="7230"/>
    <n v="85"/>
    <n v="614550"/>
    <n v="115"/>
    <n v="106"/>
    <n v="12190"/>
    <n v="626740"/>
  </r>
  <r>
    <x v="2"/>
    <x v="11"/>
    <x v="37"/>
    <x v="1"/>
    <x v="3"/>
    <n v="14000"/>
    <n v="95"/>
    <n v="1330000"/>
    <n v="100"/>
    <n v="119"/>
    <n v="11900"/>
    <n v="1341900"/>
  </r>
  <r>
    <x v="1"/>
    <x v="17"/>
    <x v="38"/>
    <x v="5"/>
    <x v="1"/>
    <n v="4575"/>
    <n v="115"/>
    <n v="526125"/>
    <n v="143"/>
    <n v="144"/>
    <n v="20592"/>
    <n v="546717"/>
  </r>
  <r>
    <x v="1"/>
    <x v="3"/>
    <x v="39"/>
    <x v="7"/>
    <x v="2"/>
    <n v="8590"/>
    <n v="75"/>
    <n v="644250"/>
    <n v="48"/>
    <n v="94"/>
    <n v="4512"/>
    <n v="648762"/>
  </r>
  <r>
    <x v="5"/>
    <x v="7"/>
    <x v="40"/>
    <x v="6"/>
    <x v="0"/>
    <n v="16750"/>
    <n v="105"/>
    <n v="1758750"/>
    <n v="93"/>
    <n v="131"/>
    <n v="12183"/>
    <n v="1770933"/>
  </r>
  <r>
    <x v="1"/>
    <x v="1"/>
    <x v="41"/>
    <x v="1"/>
    <x v="1"/>
    <n v="4575"/>
    <n v="100"/>
    <n v="457500"/>
    <n v="63"/>
    <n v="125"/>
    <n v="7875"/>
    <n v="465375"/>
  </r>
  <r>
    <x v="3"/>
    <x v="0"/>
    <x v="42"/>
    <x v="7"/>
    <x v="2"/>
    <n v="11329"/>
    <n v="90"/>
    <n v="1019610"/>
    <n v="154"/>
    <n v="113"/>
    <n v="17402"/>
    <n v="1037012"/>
  </r>
  <r>
    <x v="1"/>
    <x v="1"/>
    <x v="43"/>
    <x v="7"/>
    <x v="0"/>
    <n v="11234"/>
    <n v="100"/>
    <n v="1123400"/>
    <n v="15"/>
    <n v="125"/>
    <n v="1875"/>
    <n v="1125275"/>
  </r>
  <r>
    <x v="6"/>
    <x v="13"/>
    <x v="44"/>
    <x v="1"/>
    <x v="1"/>
    <n v="7568"/>
    <n v="45"/>
    <n v="340560"/>
    <n v="93"/>
    <n v="56"/>
    <n v="5208"/>
    <n v="345768"/>
  </r>
  <r>
    <x v="8"/>
    <x v="18"/>
    <x v="45"/>
    <x v="6"/>
    <x v="2"/>
    <n v="9575"/>
    <n v="85"/>
    <n v="813875"/>
    <n v="43"/>
    <n v="106"/>
    <n v="4558"/>
    <n v="818433"/>
  </r>
  <r>
    <x v="5"/>
    <x v="6"/>
    <x v="46"/>
    <x v="1"/>
    <x v="3"/>
    <n v="11234"/>
    <n v="85"/>
    <n v="954890"/>
    <n v="76"/>
    <n v="106"/>
    <n v="8056"/>
    <n v="962946"/>
  </r>
  <r>
    <x v="3"/>
    <x v="5"/>
    <x v="47"/>
    <x v="7"/>
    <x v="3"/>
    <n v="3798"/>
    <n v="75"/>
    <n v="284850"/>
    <n v="68"/>
    <n v="94"/>
    <n v="6392"/>
    <n v="291242"/>
  </r>
  <r>
    <x v="4"/>
    <x v="8"/>
    <x v="48"/>
    <x v="7"/>
    <x v="2"/>
    <n v="9245"/>
    <n v="115"/>
    <n v="1063175"/>
    <n v="218"/>
    <n v="144"/>
    <n v="31392"/>
    <n v="1094567"/>
  </r>
  <r>
    <x v="3"/>
    <x v="0"/>
    <x v="49"/>
    <x v="1"/>
    <x v="3"/>
    <n v="11342"/>
    <n v="115"/>
    <n v="1304330"/>
    <n v="87"/>
    <n v="144"/>
    <n v="12528"/>
    <n v="1316858"/>
  </r>
  <r>
    <x v="6"/>
    <x v="13"/>
    <x v="18"/>
    <x v="8"/>
    <x v="0"/>
    <n v="20100"/>
    <n v="125"/>
    <n v="2512500"/>
    <n v="1723"/>
    <n v="156"/>
    <n v="268788"/>
    <n v="2781288"/>
  </r>
  <r>
    <x v="1"/>
    <x v="17"/>
    <x v="50"/>
    <x v="1"/>
    <x v="1"/>
    <n v="7532"/>
    <n v="85"/>
    <n v="640220"/>
    <n v="83"/>
    <n v="106"/>
    <n v="8798"/>
    <n v="649018"/>
  </r>
  <r>
    <x v="7"/>
    <x v="19"/>
    <x v="51"/>
    <x v="0"/>
    <x v="3"/>
    <n v="750"/>
    <n v="85"/>
    <n v="63750"/>
    <n v="10"/>
    <n v="106"/>
    <n v="1060"/>
    <n v="64810"/>
  </r>
  <r>
    <x v="3"/>
    <x v="0"/>
    <x v="52"/>
    <x v="7"/>
    <x v="2"/>
    <n v="14333"/>
    <n v="100"/>
    <n v="1433300"/>
    <n v="93"/>
    <n v="125"/>
    <n v="11625"/>
    <n v="1444925"/>
  </r>
  <r>
    <x v="4"/>
    <x v="4"/>
    <x v="53"/>
    <x v="2"/>
    <x v="2"/>
    <n v="18350"/>
    <n v="125"/>
    <n v="2293750"/>
    <n v="142"/>
    <n v="156"/>
    <n v="22152"/>
    <n v="2315902"/>
  </r>
  <r>
    <x v="4"/>
    <x v="4"/>
    <x v="54"/>
    <x v="5"/>
    <x v="3"/>
    <n v="22418"/>
    <n v="90"/>
    <n v="2017620"/>
    <n v="45"/>
    <n v="113"/>
    <n v="5085"/>
    <n v="2022705"/>
  </r>
  <r>
    <x v="8"/>
    <x v="18"/>
    <x v="55"/>
    <x v="1"/>
    <x v="3"/>
    <n v="12000"/>
    <n v="115"/>
    <n v="1380000"/>
    <n v="155"/>
    <n v="144"/>
    <n v="22320"/>
    <n v="1402320"/>
  </r>
  <r>
    <x v="2"/>
    <x v="11"/>
    <x v="56"/>
    <x v="7"/>
    <x v="0"/>
    <n v="21230"/>
    <n v="85"/>
    <n v="1804550"/>
    <n v="1200"/>
    <n v="106"/>
    <n v="127200"/>
    <n v="1931750"/>
  </r>
  <r>
    <x v="0"/>
    <x v="14"/>
    <x v="57"/>
    <x v="7"/>
    <x v="0"/>
    <n v="15768"/>
    <n v="95"/>
    <n v="1497960"/>
    <n v="143"/>
    <n v="119"/>
    <n v="17017"/>
    <n v="1514977"/>
  </r>
  <r>
    <x v="6"/>
    <x v="9"/>
    <x v="58"/>
    <x v="3"/>
    <x v="0"/>
    <n v="11254"/>
    <n v="90"/>
    <n v="1012860"/>
    <n v="750"/>
    <n v="113"/>
    <n v="84750"/>
    <n v="1097610"/>
  </r>
  <r>
    <x v="1"/>
    <x v="17"/>
    <x v="59"/>
    <x v="2"/>
    <x v="2"/>
    <n v="22345"/>
    <n v="135"/>
    <n v="3016575"/>
    <n v="1288"/>
    <n v="169"/>
    <n v="217672"/>
    <n v="3234247"/>
  </r>
  <r>
    <x v="1"/>
    <x v="1"/>
    <x v="60"/>
    <x v="9"/>
    <x v="2"/>
    <n v="22345"/>
    <n v="115"/>
    <n v="2569675"/>
    <n v="732"/>
    <n v="144"/>
    <n v="105408"/>
    <n v="2675083"/>
  </r>
  <r>
    <x v="4"/>
    <x v="0"/>
    <x v="61"/>
    <x v="0"/>
    <x v="0"/>
    <n v="11983"/>
    <n v="55"/>
    <n v="659065"/>
    <n v="93"/>
    <n v="69"/>
    <n v="6417"/>
    <n v="665482"/>
  </r>
  <r>
    <x v="1"/>
    <x v="1"/>
    <x v="62"/>
    <x v="3"/>
    <x v="3"/>
    <n v="14875"/>
    <n v="95"/>
    <n v="1413125"/>
    <n v="112"/>
    <n v="119"/>
    <n v="13328"/>
    <n v="1426453"/>
  </r>
  <r>
    <x v="7"/>
    <x v="12"/>
    <x v="63"/>
    <x v="4"/>
    <x v="0"/>
    <n v="12435"/>
    <n v="75"/>
    <n v="932625"/>
    <n v="142"/>
    <n v="94"/>
    <n v="13348"/>
    <n v="945973"/>
  </r>
  <r>
    <x v="4"/>
    <x v="20"/>
    <x v="64"/>
    <x v="5"/>
    <x v="2"/>
    <n v="2500"/>
    <n v="85"/>
    <n v="212500"/>
    <n v="101"/>
    <n v="106"/>
    <n v="10706"/>
    <n v="223206"/>
  </r>
  <r>
    <x v="1"/>
    <x v="17"/>
    <x v="65"/>
    <x v="9"/>
    <x v="0"/>
    <n v="19275"/>
    <n v="100"/>
    <n v="1927500"/>
    <n v="1000"/>
    <n v="125"/>
    <n v="125000"/>
    <n v="2052500"/>
  </r>
  <r>
    <x v="5"/>
    <x v="6"/>
    <x v="66"/>
    <x v="0"/>
    <x v="0"/>
    <n v="5387"/>
    <n v="85"/>
    <n v="457895"/>
    <n v="34"/>
    <n v="106"/>
    <n v="3604"/>
    <n v="461499"/>
  </r>
  <r>
    <x v="0"/>
    <x v="0"/>
    <x v="67"/>
    <x v="4"/>
    <x v="3"/>
    <n v="15502"/>
    <n v="75"/>
    <n v="1162650"/>
    <n v="73"/>
    <n v="94"/>
    <n v="6862"/>
    <n v="1169512"/>
  </r>
  <r>
    <x v="0"/>
    <x v="0"/>
    <x v="68"/>
    <x v="5"/>
    <x v="2"/>
    <n v="8034"/>
    <n v="95"/>
    <n v="763230"/>
    <n v="123"/>
    <n v="119"/>
    <n v="14637"/>
    <n v="777867"/>
  </r>
  <r>
    <x v="2"/>
    <x v="10"/>
    <x v="69"/>
    <x v="5"/>
    <x v="2"/>
    <n v="16735"/>
    <n v="75"/>
    <n v="1255125"/>
    <n v="100"/>
    <n v="94"/>
    <n v="9400"/>
    <n v="1264525"/>
  </r>
  <r>
    <x v="0"/>
    <x v="0"/>
    <x v="70"/>
    <x v="7"/>
    <x v="0"/>
    <n v="18750"/>
    <n v="135"/>
    <n v="2531250"/>
    <n v="1023"/>
    <n v="169"/>
    <n v="172887"/>
    <n v="2704137"/>
  </r>
  <r>
    <x v="1"/>
    <x v="17"/>
    <x v="71"/>
    <x v="8"/>
    <x v="2"/>
    <n v="23111"/>
    <n v="100"/>
    <n v="2311100"/>
    <n v="312"/>
    <n v="125"/>
    <n v="39000"/>
    <n v="2350100"/>
  </r>
  <r>
    <x v="5"/>
    <x v="6"/>
    <x v="72"/>
    <x v="5"/>
    <x v="2"/>
    <n v="7560"/>
    <n v="80"/>
    <n v="604800"/>
    <n v="69"/>
    <n v="100"/>
    <n v="6900"/>
    <n v="611700"/>
  </r>
  <r>
    <x v="1"/>
    <x v="3"/>
    <x v="73"/>
    <x v="2"/>
    <x v="0"/>
    <n v="15750"/>
    <n v="85"/>
    <n v="1338750"/>
    <n v="123"/>
    <n v="106"/>
    <n v="13038"/>
    <n v="1351788"/>
  </r>
  <r>
    <x v="7"/>
    <x v="19"/>
    <x v="74"/>
    <x v="4"/>
    <x v="0"/>
    <n v="14000"/>
    <n v="115"/>
    <n v="1610000"/>
    <n v="1420"/>
    <n v="144"/>
    <n v="204480"/>
    <n v="1814480"/>
  </r>
  <r>
    <x v="8"/>
    <x v="15"/>
    <x v="75"/>
    <x v="5"/>
    <x v="3"/>
    <n v="4500"/>
    <n v="90"/>
    <n v="405000"/>
    <n v="142"/>
    <n v="113"/>
    <n v="16046"/>
    <n v="421046"/>
  </r>
  <r>
    <x v="6"/>
    <x v="9"/>
    <x v="76"/>
    <x v="1"/>
    <x v="1"/>
    <n v="7500"/>
    <n v="80"/>
    <n v="600000"/>
    <n v="53"/>
    <n v="100"/>
    <n v="5300"/>
    <n v="605300"/>
  </r>
  <r>
    <x v="2"/>
    <x v="10"/>
    <x v="77"/>
    <x v="7"/>
    <x v="0"/>
    <n v="22875"/>
    <n v="130"/>
    <n v="2973750"/>
    <n v="1000"/>
    <n v="163"/>
    <n v="163000"/>
    <n v="3136750"/>
  </r>
  <r>
    <x v="1"/>
    <x v="3"/>
    <x v="78"/>
    <x v="1"/>
    <x v="3"/>
    <n v="7500"/>
    <n v="90"/>
    <n v="675000"/>
    <n v="100"/>
    <n v="113"/>
    <n v="11300"/>
    <n v="686300"/>
  </r>
  <r>
    <x v="8"/>
    <x v="18"/>
    <x v="79"/>
    <x v="2"/>
    <x v="0"/>
    <n v="17500"/>
    <n v="125"/>
    <n v="2187500"/>
    <n v="1234"/>
    <n v="156"/>
    <n v="192504"/>
    <n v="2380004"/>
  </r>
  <r>
    <x v="4"/>
    <x v="20"/>
    <x v="80"/>
    <x v="6"/>
    <x v="3"/>
    <n v="3000"/>
    <n v="85"/>
    <n v="255000"/>
    <n v="418"/>
    <n v="106"/>
    <n v="44308"/>
    <n v="299308"/>
  </r>
  <r>
    <x v="4"/>
    <x v="0"/>
    <x v="81"/>
    <x v="4"/>
    <x v="3"/>
    <n v="27523"/>
    <n v="99"/>
    <n v="2724777"/>
    <n v="615"/>
    <n v="124"/>
    <n v="76260"/>
    <n v="2801037"/>
  </r>
  <r>
    <x v="5"/>
    <x v="6"/>
    <x v="82"/>
    <x v="9"/>
    <x v="2"/>
    <n v="12400"/>
    <n v="95"/>
    <n v="1178000"/>
    <n v="100"/>
    <n v="119"/>
    <n v="11900"/>
    <n v="1189900"/>
  </r>
  <r>
    <x v="3"/>
    <x v="16"/>
    <x v="83"/>
    <x v="5"/>
    <x v="0"/>
    <n v="15374"/>
    <n v="130"/>
    <n v="1998620"/>
    <n v="110"/>
    <n v="163"/>
    <n v="17930"/>
    <n v="2016550"/>
  </r>
  <r>
    <x v="2"/>
    <x v="10"/>
    <x v="84"/>
    <x v="6"/>
    <x v="3"/>
    <n v="12345"/>
    <n v="100"/>
    <n v="1234500"/>
    <n v="240"/>
    <n v="125"/>
    <n v="30000"/>
    <n v="126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FFFD1-CB81-4147-9952-CE1585666A0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ok Discipline" colHeaderCaption="Copyright Year">
  <location ref="A3:I13" firstHeaderRow="1" firstDataRow="3" firstDataCol="1" rowPageCount="1" colPageCount="1"/>
  <pivotFields count="13">
    <pivotField axis="axisRow" showAll="0">
      <items count="10">
        <item sd="0" x="5"/>
        <item sd="0" x="6"/>
        <item sd="0" x="8"/>
        <item h="1" sd="0" x="4"/>
        <item h="1" sd="0" x="7"/>
        <item sd="0" x="2"/>
        <item sd="0" x="1"/>
        <item sd="0" x="3"/>
        <item sd="0" x="0"/>
        <item t="default"/>
      </items>
    </pivotField>
    <pivotField showAll="0"/>
    <pivotField axis="axisRow" showAll="0">
      <items count="86">
        <item x="44"/>
        <item x="12"/>
        <item x="29"/>
        <item x="49"/>
        <item x="2"/>
        <item x="16"/>
        <item x="14"/>
        <item x="70"/>
        <item x="39"/>
        <item x="60"/>
        <item x="25"/>
        <item x="32"/>
        <item x="33"/>
        <item x="66"/>
        <item x="48"/>
        <item x="11"/>
        <item x="30"/>
        <item x="61"/>
        <item x="5"/>
        <item x="7"/>
        <item x="78"/>
        <item x="9"/>
        <item x="18"/>
        <item x="21"/>
        <item x="23"/>
        <item x="80"/>
        <item x="63"/>
        <item x="45"/>
        <item x="55"/>
        <item x="50"/>
        <item x="41"/>
        <item x="84"/>
        <item x="77"/>
        <item x="82"/>
        <item x="22"/>
        <item x="8"/>
        <item x="56"/>
        <item x="40"/>
        <item x="83"/>
        <item x="34"/>
        <item x="24"/>
        <item x="54"/>
        <item x="4"/>
        <item x="76"/>
        <item x="58"/>
        <item x="20"/>
        <item x="64"/>
        <item x="35"/>
        <item x="53"/>
        <item x="6"/>
        <item x="0"/>
        <item x="74"/>
        <item x="36"/>
        <item x="65"/>
        <item x="72"/>
        <item x="71"/>
        <item x="67"/>
        <item x="75"/>
        <item x="59"/>
        <item x="19"/>
        <item x="15"/>
        <item x="42"/>
        <item x="52"/>
        <item x="31"/>
        <item x="68"/>
        <item x="26"/>
        <item x="81"/>
        <item x="46"/>
        <item x="43"/>
        <item x="13"/>
        <item x="17"/>
        <item x="73"/>
        <item x="62"/>
        <item x="1"/>
        <item x="28"/>
        <item x="57"/>
        <item x="10"/>
        <item x="51"/>
        <item x="79"/>
        <item x="47"/>
        <item x="37"/>
        <item x="38"/>
        <item x="3"/>
        <item x="27"/>
        <item x="69"/>
        <item t="default"/>
      </items>
    </pivotField>
    <pivotField axis="axisPage" multipleItemSelectionAllowed="1" showAll="0">
      <items count="11">
        <item h="1" x="0"/>
        <item h="1" x="5"/>
        <item x="1"/>
        <item h="1" x="6"/>
        <item h="1" x="7"/>
        <item h="1" x="9"/>
        <item h="1" x="3"/>
        <item h="1" x="4"/>
        <item h="1" x="8"/>
        <item h="1" x="2"/>
        <item t="default"/>
      </items>
    </pivotField>
    <pivotField axis="axisCol" showAll="0">
      <items count="5">
        <item x="1"/>
        <item x="3"/>
        <item x="2"/>
        <item x="0"/>
        <item t="default"/>
      </items>
    </pivotField>
    <pivotField numFmtId="165" showAll="0"/>
    <pivotField numFmtId="164" showAll="0"/>
    <pivotField numFmtId="164" showAll="0"/>
    <pivotField numFmtId="165" showAll="0"/>
    <pivotField numFmtId="164" showAll="0"/>
    <pivotField numFmtId="164" showAll="0"/>
    <pivotField dataField="1" numFmtId="164" showAll="0"/>
    <pivotField dataField="1" dragToRow="0" dragToCol="0" dragToPage="0" showAll="0" defaultSubtotal="0"/>
  </pivotFields>
  <rowFields count="2">
    <field x="0"/>
    <field x="2"/>
  </rowFields>
  <rowItems count="8">
    <i>
      <x/>
    </i>
    <i>
      <x v="1"/>
    </i>
    <i>
      <x v="2"/>
    </i>
    <i>
      <x v="5"/>
    </i>
    <i>
      <x v="6"/>
    </i>
    <i>
      <x v="7"/>
    </i>
    <i>
      <x v="8"/>
    </i>
    <i t="grand">
      <x/>
    </i>
  </rowItems>
  <colFields count="2">
    <field x="4"/>
    <field x="-2"/>
  </colFields>
  <colItems count="8">
    <i>
      <x/>
      <x/>
    </i>
    <i r="1" i="1">
      <x v="1"/>
    </i>
    <i>
      <x v="1"/>
      <x/>
    </i>
    <i r="1" i="1">
      <x v="1"/>
    </i>
    <i>
      <x v="3"/>
      <x/>
    </i>
    <i r="1" i="1">
      <x v="1"/>
    </i>
    <i t="grand">
      <x/>
    </i>
    <i t="grand" i="1">
      <x/>
    </i>
  </colItems>
  <pageFields count="1">
    <pageField fld="3" hier="-1"/>
  </pageFields>
  <dataFields count="2">
    <dataField name="Sum of Total Book Sales" fld="11" baseField="0" baseItem="0" numFmtId="166"/>
    <dataField name="AuthorRoyaltiesSum" fld="12" baseField="0" baseItem="0" numFmtId="164"/>
  </dataFields>
  <formats count="5">
    <format dxfId="8">
      <pivotArea dataOnly="0" labelOnly="1" fieldPosition="0">
        <references count="1">
          <reference field="4" count="1">
            <x v="0"/>
          </reference>
        </references>
      </pivotArea>
    </format>
    <format dxfId="7">
      <pivotArea dataOnly="0" labelOnly="1" fieldPosition="0">
        <references count="1">
          <reference field="4" count="1">
            <x v="1"/>
          </reference>
        </references>
      </pivotArea>
    </format>
    <format dxfId="6">
      <pivotArea dataOnly="0" labelOnly="1" fieldPosition="0">
        <references count="1">
          <reference field="4" count="1">
            <x v="3"/>
          </reference>
        </references>
      </pivotArea>
    </format>
    <format dxfId="5">
      <pivotArea dataOnly="0" labelOnly="1" fieldPosition="0">
        <references count="1">
          <reference field="4" count="2">
            <x v="0"/>
            <x v="1"/>
          </reference>
        </references>
      </pivotArea>
    </format>
    <format dxfId="4">
      <pivotArea dataOnly="0" labelOnly="1" fieldPosition="0">
        <references count="1">
          <reference field="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0A4BA-7932-224F-A908-AEA8375DFA4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ipline" colHeaderCaption="Copyright Year">
  <location ref="A3:G15" firstHeaderRow="1" firstDataRow="3" firstDataCol="1"/>
  <pivotFields count="13">
    <pivotField axis="axisRow" showAll="0">
      <items count="10">
        <item sd="0" x="5"/>
        <item sd="0" x="6"/>
        <item sd="0" x="8"/>
        <item sd="0" x="4"/>
        <item sd="0" x="7"/>
        <item sd="0" x="2"/>
        <item sd="0" x="1"/>
        <item sd="0" x="3"/>
        <item sd="0" x="0"/>
        <item t="default"/>
      </items>
    </pivotField>
    <pivotField axis="axisRow" showAll="0">
      <items count="22">
        <item x="5"/>
        <item x="8"/>
        <item x="3"/>
        <item x="7"/>
        <item x="13"/>
        <item x="18"/>
        <item x="10"/>
        <item x="0"/>
        <item x="11"/>
        <item x="9"/>
        <item x="20"/>
        <item x="15"/>
        <item x="2"/>
        <item x="17"/>
        <item x="12"/>
        <item x="4"/>
        <item x="1"/>
        <item x="19"/>
        <item x="6"/>
        <item x="14"/>
        <item x="16"/>
        <item t="default"/>
      </items>
    </pivotField>
    <pivotField showAll="0"/>
    <pivotField showAll="0"/>
    <pivotField axis="axisCol" multipleItemSelectionAllowed="1" showAll="0">
      <items count="5">
        <item h="1" x="1"/>
        <item h="1" x="3"/>
        <item x="2"/>
        <item x="0"/>
        <item t="default"/>
      </items>
    </pivotField>
    <pivotField numFmtId="165" showAll="0"/>
    <pivotField numFmtId="164" showAll="0"/>
    <pivotField numFmtId="164" showAll="0"/>
    <pivotField numFmtId="165" showAll="0"/>
    <pivotField numFmtId="164" showAll="0"/>
    <pivotField dataField="1" numFmtId="164" showAll="0"/>
    <pivotField numFmtId="164" showAll="0"/>
    <pivotField dragToRow="0" dragToCol="0" dragToPage="0" showAll="0" defaultSubtotal="0"/>
  </pivotFields>
  <rowFields count="2">
    <field x="0"/>
    <field x="1"/>
  </rowFields>
  <rowItems count="10">
    <i>
      <x/>
    </i>
    <i>
      <x v="1"/>
    </i>
    <i>
      <x v="2"/>
    </i>
    <i>
      <x v="3"/>
    </i>
    <i>
      <x v="4"/>
    </i>
    <i>
      <x v="5"/>
    </i>
    <i>
      <x v="6"/>
    </i>
    <i>
      <x v="7"/>
    </i>
    <i>
      <x v="8"/>
    </i>
    <i t="grand">
      <x/>
    </i>
  </rowItems>
  <colFields count="2">
    <field x="4"/>
    <field x="-2"/>
  </colFields>
  <colItems count="6">
    <i>
      <x v="2"/>
      <x/>
    </i>
    <i r="1" i="1">
      <x v="1"/>
    </i>
    <i>
      <x v="3"/>
      <x/>
    </i>
    <i r="1" i="1">
      <x v="1"/>
    </i>
    <i t="grand">
      <x/>
    </i>
    <i t="grand" i="1">
      <x/>
    </i>
  </colItems>
  <dataFields count="2">
    <dataField name="Sum of Retail Sales" fld="10" baseField="0" baseItem="0" numFmtId="166"/>
    <dataField name="% Of Discipline Sales" fld="10" showDataAs="percentOfCol" baseField="0" baseItem="0" numFmtId="10"/>
  </dataFields>
  <formats count="4">
    <format dxfId="3">
      <pivotArea dataOnly="0" labelOnly="1" fieldPosition="0">
        <references count="1">
          <reference field="4" count="1">
            <x v="2"/>
          </reference>
        </references>
      </pivotArea>
    </format>
    <format dxfId="2">
      <pivotArea dataOnly="0" labelOnly="1" fieldPosition="0">
        <references count="1">
          <reference field="4" count="1">
            <x v="3"/>
          </reference>
        </references>
      </pivotArea>
    </format>
    <format dxfId="1">
      <pivotArea dataOnly="0" labelOnly="1" fieldPosition="0">
        <references count="1">
          <reference field="4" count="1">
            <x v="2"/>
          </reference>
        </references>
      </pivotArea>
    </format>
    <format dxfId="0">
      <pivotArea dataOnly="0" labelOnly="1" fieldPosition="0">
        <references count="1">
          <reference field="4" count="1">
            <x v="3"/>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2">
          <reference field="4294967294" count="1" selected="0">
            <x v="0"/>
          </reference>
          <reference field="4" count="1" selected="0">
            <x v="3"/>
          </reference>
        </references>
      </pivotArea>
    </chartFormat>
    <chartFormat chart="3" format="3" series="1">
      <pivotArea type="data" outline="0" fieldPosition="0">
        <references count="2">
          <reference field="4294967294" count="1" selected="0">
            <x v="1"/>
          </reference>
          <reference field="4" count="1" selected="0">
            <x v="3"/>
          </reference>
        </references>
      </pivotArea>
    </chartFormat>
    <chartFormat chart="3" format="4" series="1">
      <pivotArea type="data" outline="0" fieldPosition="0">
        <references count="2">
          <reference field="4294967294" count="1" selected="0">
            <x v="1"/>
          </reference>
          <reference field="4" count="1" selected="0">
            <x v="2"/>
          </reference>
        </references>
      </pivotArea>
    </chartFormat>
    <chartFormat chart="3" format="5" series="1">
      <pivotArea type="data" outline="0" fieldPosition="0">
        <references count="2">
          <reference field="4294967294" count="1" selected="0">
            <x v="0"/>
          </reference>
          <reference field="4"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10BD3F4B-D89E-B346-8A2D-9739250A33FB}" sourceName="Discipline">
  <pivotTables>
    <pivotTable tabId="7" name="PivotTable6"/>
  </pivotTables>
  <data>
    <tabular pivotCacheId="1626598318">
      <items count="9">
        <i x="5" s="1"/>
        <i x="6" s="1"/>
        <i x="8" s="1"/>
        <i x="2" s="1"/>
        <i x="1" s="1"/>
        <i x="3" s="1"/>
        <i x="0" s="1"/>
        <i x="4"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B56020BC-E3F8-B14F-B946-09618BE148C9}" cache="Slicer_Discipline" caption="Discipline" startItem="2"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70BCA-2C73-8B4B-85CD-70176409DCA0}">
  <dimension ref="A1:I13"/>
  <sheetViews>
    <sheetView tabSelected="1" zoomScale="125" workbookViewId="0">
      <selection activeCell="H11" sqref="H11"/>
    </sheetView>
  </sheetViews>
  <sheetFormatPr baseColWidth="10" defaultRowHeight="15" x14ac:dyDescent="0.2"/>
  <cols>
    <col min="1" max="1" width="18.33203125" bestFit="1" customWidth="1"/>
    <col min="2" max="2" width="19.5" bestFit="1" customWidth="1"/>
    <col min="3" max="3" width="17.1640625" bestFit="1" customWidth="1"/>
    <col min="4" max="4" width="19.5" bestFit="1" customWidth="1"/>
    <col min="5" max="5" width="17.1640625" bestFit="1" customWidth="1"/>
    <col min="6" max="6" width="19.5" bestFit="1" customWidth="1"/>
    <col min="7" max="7" width="17.1640625" bestFit="1" customWidth="1"/>
    <col min="8" max="8" width="23.83203125" bestFit="1" customWidth="1"/>
    <col min="9" max="9" width="21.5" bestFit="1" customWidth="1"/>
    <col min="10" max="10" width="23.83203125" bestFit="1" customWidth="1"/>
    <col min="11" max="11" width="16.6640625" bestFit="1" customWidth="1"/>
    <col min="12" max="12" width="27" bestFit="1" customWidth="1"/>
    <col min="13" max="13" width="29.1640625" bestFit="1" customWidth="1"/>
    <col min="14" max="14" width="34.83203125" bestFit="1" customWidth="1"/>
    <col min="15" max="15" width="37.5" bestFit="1" customWidth="1"/>
    <col min="16" max="16" width="37.33203125" bestFit="1" customWidth="1"/>
    <col min="17" max="17" width="39.5" bestFit="1" customWidth="1"/>
    <col min="18" max="18" width="34.5" bestFit="1" customWidth="1"/>
    <col min="19" max="19" width="36.1640625" bestFit="1" customWidth="1"/>
    <col min="20" max="20" width="34.5" bestFit="1" customWidth="1"/>
    <col min="21" max="21" width="36.33203125" bestFit="1" customWidth="1"/>
    <col min="22" max="22" width="29.33203125" bestFit="1" customWidth="1"/>
    <col min="23" max="23" width="31" bestFit="1" customWidth="1"/>
    <col min="24" max="24" width="30.83203125" bestFit="1" customWidth="1"/>
    <col min="25" max="25" width="32.5" bestFit="1" customWidth="1"/>
    <col min="26" max="26" width="26.1640625" bestFit="1" customWidth="1"/>
    <col min="27" max="27" width="28" bestFit="1" customWidth="1"/>
    <col min="28" max="28" width="25.83203125" bestFit="1" customWidth="1"/>
    <col min="29" max="29" width="27.6640625" bestFit="1" customWidth="1"/>
    <col min="30" max="30" width="18.1640625" bestFit="1" customWidth="1"/>
    <col min="31" max="31" width="20" bestFit="1" customWidth="1"/>
    <col min="32" max="32" width="28.6640625" bestFit="1" customWidth="1"/>
    <col min="33" max="33" width="30.6640625" bestFit="1" customWidth="1"/>
    <col min="34" max="34" width="22.83203125" bestFit="1" customWidth="1"/>
    <col min="35" max="35" width="24.5" bestFit="1" customWidth="1"/>
    <col min="36" max="36" width="33.33203125" bestFit="1" customWidth="1"/>
    <col min="37" max="37" width="35.1640625" bestFit="1" customWidth="1"/>
    <col min="38" max="38" width="22.1640625" bestFit="1" customWidth="1"/>
    <col min="39" max="39" width="24.1640625" bestFit="1" customWidth="1"/>
    <col min="40" max="40" width="36.1640625" bestFit="1" customWidth="1"/>
    <col min="41" max="41" width="38.1640625" bestFit="1" customWidth="1"/>
    <col min="42" max="42" width="22.6640625" bestFit="1" customWidth="1"/>
    <col min="43" max="43" width="24.33203125" bestFit="1" customWidth="1"/>
    <col min="44" max="44" width="16" bestFit="1" customWidth="1"/>
    <col min="45" max="45" width="18" bestFit="1" customWidth="1"/>
    <col min="46" max="46" width="16.83203125" bestFit="1" customWidth="1"/>
    <col min="47" max="47" width="10.1640625" bestFit="1" customWidth="1"/>
    <col min="48" max="48" width="18.6640625" bestFit="1" customWidth="1"/>
    <col min="49" max="49" width="36.5" bestFit="1" customWidth="1"/>
    <col min="50" max="50" width="38.1640625" bestFit="1" customWidth="1"/>
    <col min="51" max="51" width="37.33203125" bestFit="1" customWidth="1"/>
    <col min="52" max="52" width="39.6640625" bestFit="1" customWidth="1"/>
    <col min="53" max="53" width="25.83203125" bestFit="1" customWidth="1"/>
    <col min="54" max="54" width="27.6640625" bestFit="1" customWidth="1"/>
    <col min="55" max="55" width="22.83203125" bestFit="1" customWidth="1"/>
    <col min="56" max="56" width="24.5" bestFit="1" customWidth="1"/>
    <col min="57" max="57" width="34.6640625" bestFit="1" customWidth="1"/>
    <col min="58" max="58" width="37" bestFit="1" customWidth="1"/>
    <col min="59" max="59" width="40.83203125" bestFit="1" customWidth="1"/>
    <col min="60" max="60" width="43.1640625" bestFit="1" customWidth="1"/>
    <col min="61" max="61" width="24" bestFit="1" customWidth="1"/>
    <col min="62" max="62" width="25.83203125" bestFit="1" customWidth="1"/>
    <col min="63" max="63" width="28.83203125" bestFit="1" customWidth="1"/>
    <col min="64" max="64" width="30.5" bestFit="1" customWidth="1"/>
    <col min="65" max="65" width="18.5" bestFit="1" customWidth="1"/>
    <col min="66" max="66" width="20.1640625" bestFit="1" customWidth="1"/>
    <col min="67" max="67" width="21.6640625" bestFit="1" customWidth="1"/>
    <col min="68" max="68" width="23.83203125" bestFit="1" customWidth="1"/>
    <col min="69" max="69" width="31.5" bestFit="1" customWidth="1"/>
    <col min="70" max="70" width="33.83203125" bestFit="1" customWidth="1"/>
    <col min="71" max="71" width="24.33203125" bestFit="1" customWidth="1"/>
    <col min="72" max="72" width="26" bestFit="1" customWidth="1"/>
    <col min="73" max="73" width="13.33203125" bestFit="1" customWidth="1"/>
    <col min="74" max="74" width="15" bestFit="1" customWidth="1"/>
    <col min="75" max="75" width="16.5" bestFit="1" customWidth="1"/>
    <col min="76" max="76" width="18.33203125" bestFit="1" customWidth="1"/>
    <col min="77" max="77" width="23.83203125" bestFit="1" customWidth="1"/>
    <col min="78" max="78" width="25.5" bestFit="1" customWidth="1"/>
    <col min="79" max="79" width="30.1640625" bestFit="1" customWidth="1"/>
    <col min="80" max="80" width="32.33203125" bestFit="1" customWidth="1"/>
    <col min="81" max="81" width="28.33203125" bestFit="1" customWidth="1"/>
    <col min="82" max="82" width="30.33203125" bestFit="1" customWidth="1"/>
    <col min="83" max="83" width="26.5" bestFit="1" customWidth="1"/>
    <col min="84" max="84" width="28.6640625" bestFit="1" customWidth="1"/>
    <col min="85" max="85" width="27.5" bestFit="1" customWidth="1"/>
    <col min="86" max="86" width="29.5" bestFit="1" customWidth="1"/>
    <col min="87" max="87" width="35" bestFit="1" customWidth="1"/>
    <col min="88" max="88" width="37.1640625" bestFit="1" customWidth="1"/>
    <col min="89" max="89" width="19.83203125" bestFit="1" customWidth="1"/>
    <col min="90" max="90" width="22.33203125" bestFit="1" customWidth="1"/>
    <col min="91" max="91" width="39.6640625" bestFit="1" customWidth="1"/>
    <col min="92" max="92" width="42.33203125" bestFit="1" customWidth="1"/>
    <col min="93" max="93" width="24.5" bestFit="1" customWidth="1"/>
    <col min="94" max="94" width="26.1640625" bestFit="1" customWidth="1"/>
    <col min="95" max="95" width="21" bestFit="1" customWidth="1"/>
    <col min="96" max="96" width="22.6640625" bestFit="1" customWidth="1"/>
    <col min="97" max="97" width="26.6640625" bestFit="1" customWidth="1"/>
    <col min="98" max="98" width="28.5" bestFit="1" customWidth="1"/>
    <col min="99" max="99" width="31.1640625" bestFit="1" customWidth="1"/>
    <col min="100" max="100" width="33.33203125" bestFit="1" customWidth="1"/>
    <col min="101" max="101" width="35.83203125" bestFit="1" customWidth="1"/>
    <col min="102" max="102" width="38" bestFit="1" customWidth="1"/>
    <col min="103" max="103" width="36.83203125" bestFit="1" customWidth="1"/>
    <col min="104" max="104" width="38.6640625" bestFit="1" customWidth="1"/>
    <col min="105" max="105" width="26.33203125" bestFit="1" customWidth="1"/>
    <col min="106" max="106" width="28.6640625" bestFit="1" customWidth="1"/>
    <col min="107" max="107" width="29.83203125" bestFit="1" customWidth="1"/>
    <col min="108" max="108" width="31.5" bestFit="1" customWidth="1"/>
    <col min="109" max="109" width="34.1640625" bestFit="1" customWidth="1"/>
    <col min="110" max="110" width="36.33203125" bestFit="1" customWidth="1"/>
    <col min="111" max="111" width="22.83203125" bestFit="1" customWidth="1"/>
    <col min="112" max="112" width="24.5" bestFit="1" customWidth="1"/>
    <col min="113" max="113" width="40.5" bestFit="1" customWidth="1"/>
    <col min="114" max="114" width="43" bestFit="1" customWidth="1"/>
    <col min="115" max="115" width="26.6640625" bestFit="1" customWidth="1"/>
    <col min="116" max="116" width="28.33203125" bestFit="1" customWidth="1"/>
    <col min="117" max="117" width="23.83203125" bestFit="1" customWidth="1"/>
    <col min="118" max="118" width="25.83203125" bestFit="1" customWidth="1"/>
    <col min="119" max="119" width="26.83203125" bestFit="1" customWidth="1"/>
    <col min="120" max="120" width="28.83203125" bestFit="1" customWidth="1"/>
    <col min="121" max="121" width="24.83203125" bestFit="1" customWidth="1"/>
    <col min="122" max="122" width="27" bestFit="1" customWidth="1"/>
    <col min="123" max="123" width="33.5" bestFit="1" customWidth="1"/>
    <col min="124" max="124" width="35.1640625" bestFit="1" customWidth="1"/>
    <col min="125" max="125" width="31.83203125" bestFit="1" customWidth="1"/>
    <col min="126" max="126" width="34.1640625" bestFit="1" customWidth="1"/>
    <col min="127" max="127" width="15.6640625" bestFit="1" customWidth="1"/>
    <col min="128" max="128" width="17.6640625" bestFit="1" customWidth="1"/>
    <col min="129" max="129" width="17.33203125" bestFit="1" customWidth="1"/>
    <col min="130" max="130" width="19" bestFit="1" customWidth="1"/>
    <col min="131" max="131" width="37.5" bestFit="1" customWidth="1"/>
    <col min="132" max="132" width="39.33203125" bestFit="1" customWidth="1"/>
    <col min="133" max="133" width="31.5" bestFit="1" customWidth="1"/>
    <col min="134" max="134" width="33.83203125" bestFit="1" customWidth="1"/>
    <col min="135" max="135" width="14.1640625" bestFit="1" customWidth="1"/>
    <col min="136" max="136" width="16" bestFit="1" customWidth="1"/>
    <col min="137" max="137" width="18" bestFit="1" customWidth="1"/>
    <col min="138" max="138" width="19.6640625" bestFit="1" customWidth="1"/>
    <col min="139" max="139" width="18.33203125" bestFit="1" customWidth="1"/>
    <col min="140" max="140" width="20" bestFit="1" customWidth="1"/>
    <col min="141" max="141" width="24.33203125" bestFit="1" customWidth="1"/>
    <col min="142" max="142" width="26.1640625" bestFit="1" customWidth="1"/>
    <col min="143" max="143" width="28.83203125" bestFit="1" customWidth="1"/>
    <col min="144" max="144" width="30.6640625" bestFit="1" customWidth="1"/>
    <col min="145" max="145" width="19.83203125" bestFit="1" customWidth="1"/>
    <col min="146" max="146" width="21.5" bestFit="1" customWidth="1"/>
    <col min="147" max="147" width="30.83203125" bestFit="1" customWidth="1"/>
    <col min="148" max="148" width="32.83203125" bestFit="1" customWidth="1"/>
    <col min="149" max="149" width="25" bestFit="1" customWidth="1"/>
    <col min="150" max="150" width="27" bestFit="1" customWidth="1"/>
    <col min="151" max="151" width="35.6640625" bestFit="1" customWidth="1"/>
    <col min="152" max="152" width="38" bestFit="1" customWidth="1"/>
    <col min="153" max="153" width="32.83203125" bestFit="1" customWidth="1"/>
    <col min="154" max="154" width="35" bestFit="1" customWidth="1"/>
    <col min="155" max="155" width="17.5" bestFit="1" customWidth="1"/>
    <col min="156" max="156" width="19.1640625" bestFit="1" customWidth="1"/>
    <col min="157" max="157" width="20.1640625" bestFit="1" customWidth="1"/>
    <col min="158" max="158" width="21.83203125" bestFit="1" customWidth="1"/>
    <col min="159" max="159" width="25.83203125" bestFit="1" customWidth="1"/>
    <col min="160" max="160" width="27.83203125" bestFit="1" customWidth="1"/>
    <col min="161" max="161" width="38.33203125" bestFit="1" customWidth="1"/>
    <col min="162" max="162" width="40" bestFit="1" customWidth="1"/>
    <col min="163" max="163" width="28.6640625" bestFit="1" customWidth="1"/>
    <col min="164" max="164" width="30.33203125" bestFit="1" customWidth="1"/>
    <col min="165" max="165" width="30" bestFit="1" customWidth="1"/>
    <col min="166" max="166" width="32" bestFit="1" customWidth="1"/>
    <col min="167" max="167" width="32.1640625" bestFit="1" customWidth="1"/>
    <col min="168" max="168" width="33.83203125" bestFit="1" customWidth="1"/>
    <col min="169" max="169" width="20.83203125" bestFit="1" customWidth="1"/>
    <col min="170" max="170" width="22.83203125" bestFit="1" customWidth="1"/>
    <col min="171" max="171" width="16.83203125" bestFit="1" customWidth="1"/>
    <col min="172" max="172" width="18.83203125" bestFit="1" customWidth="1"/>
    <col min="173" max="173" width="12.1640625" bestFit="1" customWidth="1"/>
  </cols>
  <sheetData>
    <row r="1" spans="1:9" x14ac:dyDescent="0.2">
      <c r="A1" s="10" t="s">
        <v>3</v>
      </c>
      <c r="B1" s="12">
        <v>3</v>
      </c>
    </row>
    <row r="3" spans="1:9" x14ac:dyDescent="0.2">
      <c r="B3" s="10" t="s">
        <v>127</v>
      </c>
    </row>
    <row r="4" spans="1:9" x14ac:dyDescent="0.2">
      <c r="B4" s="15">
        <v>2011</v>
      </c>
      <c r="C4" s="15"/>
      <c r="D4" s="15">
        <v>2012</v>
      </c>
      <c r="E4" s="15"/>
      <c r="F4" s="15">
        <v>2014</v>
      </c>
      <c r="G4" s="15"/>
      <c r="H4" t="s">
        <v>125</v>
      </c>
      <c r="I4" t="s">
        <v>129</v>
      </c>
    </row>
    <row r="5" spans="1:9" x14ac:dyDescent="0.2">
      <c r="A5" s="10" t="s">
        <v>128</v>
      </c>
      <c r="B5" t="s">
        <v>126</v>
      </c>
      <c r="C5" t="s">
        <v>130</v>
      </c>
      <c r="D5" t="s">
        <v>126</v>
      </c>
      <c r="E5" t="s">
        <v>130</v>
      </c>
      <c r="F5" t="s">
        <v>126</v>
      </c>
      <c r="G5" t="s">
        <v>130</v>
      </c>
    </row>
    <row r="6" spans="1:9" x14ac:dyDescent="0.2">
      <c r="A6" s="12" t="s">
        <v>79</v>
      </c>
      <c r="B6" s="13"/>
      <c r="C6" s="11">
        <v>0</v>
      </c>
      <c r="D6" s="13">
        <v>1391874</v>
      </c>
      <c r="E6" s="11">
        <v>139187.4</v>
      </c>
      <c r="F6" s="13"/>
      <c r="G6" s="11">
        <v>0</v>
      </c>
      <c r="H6" s="13">
        <v>1391874</v>
      </c>
      <c r="I6" s="11">
        <v>139187.4</v>
      </c>
    </row>
    <row r="7" spans="1:9" x14ac:dyDescent="0.2">
      <c r="A7" s="12" t="s">
        <v>105</v>
      </c>
      <c r="B7" s="13">
        <v>951068</v>
      </c>
      <c r="C7" s="11">
        <v>95106.8</v>
      </c>
      <c r="D7" s="13"/>
      <c r="E7" s="11">
        <v>0</v>
      </c>
      <c r="F7" s="13"/>
      <c r="G7" s="11">
        <v>0</v>
      </c>
      <c r="H7" s="13">
        <v>951068</v>
      </c>
      <c r="I7" s="11">
        <v>95106.8</v>
      </c>
    </row>
    <row r="8" spans="1:9" x14ac:dyDescent="0.2">
      <c r="A8" s="12" t="s">
        <v>70</v>
      </c>
      <c r="B8" s="13">
        <v>565451</v>
      </c>
      <c r="C8" s="11">
        <v>56545.100000000006</v>
      </c>
      <c r="D8" s="13">
        <v>1402320</v>
      </c>
      <c r="E8" s="11">
        <v>140232</v>
      </c>
      <c r="F8" s="13"/>
      <c r="G8" s="11">
        <v>0</v>
      </c>
      <c r="H8" s="13">
        <v>1967771</v>
      </c>
      <c r="I8" s="11">
        <v>196777.1</v>
      </c>
    </row>
    <row r="9" spans="1:9" x14ac:dyDescent="0.2">
      <c r="A9" s="12" t="s">
        <v>37</v>
      </c>
      <c r="B9" s="13"/>
      <c r="C9" s="11">
        <v>0</v>
      </c>
      <c r="D9" s="13">
        <v>1341900</v>
      </c>
      <c r="E9" s="11">
        <v>134190</v>
      </c>
      <c r="F9" s="13"/>
      <c r="G9" s="11">
        <v>0</v>
      </c>
      <c r="H9" s="13">
        <v>1341900</v>
      </c>
      <c r="I9" s="11">
        <v>134190</v>
      </c>
    </row>
    <row r="10" spans="1:9" x14ac:dyDescent="0.2">
      <c r="A10" s="12" t="s">
        <v>53</v>
      </c>
      <c r="B10" s="13">
        <v>1995315</v>
      </c>
      <c r="C10" s="11">
        <v>199531.5</v>
      </c>
      <c r="D10" s="13">
        <v>686300</v>
      </c>
      <c r="E10" s="11">
        <v>68630</v>
      </c>
      <c r="F10" s="13"/>
      <c r="G10" s="11">
        <v>0</v>
      </c>
      <c r="H10" s="13">
        <v>2681615</v>
      </c>
      <c r="I10" s="11">
        <v>268161.5</v>
      </c>
    </row>
    <row r="11" spans="1:9" x14ac:dyDescent="0.2">
      <c r="A11" s="12" t="s">
        <v>26</v>
      </c>
      <c r="B11" s="13">
        <v>1403664</v>
      </c>
      <c r="C11" s="11">
        <v>140366.39999999999</v>
      </c>
      <c r="D11" s="13">
        <v>1316858</v>
      </c>
      <c r="E11" s="11">
        <v>131685.80000000002</v>
      </c>
      <c r="F11" s="13">
        <v>440256</v>
      </c>
      <c r="G11" s="11">
        <v>44025.600000000006</v>
      </c>
      <c r="H11" s="13">
        <v>3160778</v>
      </c>
      <c r="I11" s="11">
        <v>316077.80000000005</v>
      </c>
    </row>
    <row r="12" spans="1:9" x14ac:dyDescent="0.2">
      <c r="A12" s="12" t="s">
        <v>92</v>
      </c>
      <c r="B12" s="13">
        <v>2360666</v>
      </c>
      <c r="C12" s="11">
        <v>236066.6</v>
      </c>
      <c r="D12" s="13"/>
      <c r="E12" s="11">
        <v>0</v>
      </c>
      <c r="F12" s="13"/>
      <c r="G12" s="11">
        <v>0</v>
      </c>
      <c r="H12" s="13">
        <v>2360666</v>
      </c>
      <c r="I12" s="11">
        <v>236066.6</v>
      </c>
    </row>
    <row r="13" spans="1:9" x14ac:dyDescent="0.2">
      <c r="A13" s="12" t="s">
        <v>124</v>
      </c>
      <c r="B13" s="13">
        <v>7276164</v>
      </c>
      <c r="C13" s="11">
        <v>727616.4</v>
      </c>
      <c r="D13" s="13">
        <v>6139252</v>
      </c>
      <c r="E13" s="11">
        <v>613925.20000000007</v>
      </c>
      <c r="F13" s="13">
        <v>440256</v>
      </c>
      <c r="G13" s="11">
        <v>44025.600000000006</v>
      </c>
      <c r="H13" s="13">
        <v>13855672</v>
      </c>
      <c r="I13" s="11">
        <v>1385567.2000000002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4DC3-F97F-584E-8CF5-4486278D1987}">
  <dimension ref="A3:G15"/>
  <sheetViews>
    <sheetView zoomScale="125" workbookViewId="0">
      <selection activeCell="B7" sqref="B7"/>
    </sheetView>
  </sheetViews>
  <sheetFormatPr baseColWidth="10" defaultRowHeight="15" x14ac:dyDescent="0.2"/>
  <cols>
    <col min="1" max="1" width="18.1640625" bestFit="1" customWidth="1"/>
    <col min="2" max="2" width="15.83203125" bestFit="1" customWidth="1"/>
    <col min="3" max="3" width="16.83203125" bestFit="1" customWidth="1"/>
    <col min="4" max="4" width="15.83203125" bestFit="1" customWidth="1"/>
    <col min="5" max="5" width="16.83203125" bestFit="1" customWidth="1"/>
    <col min="6" max="6" width="20.33203125" bestFit="1" customWidth="1"/>
    <col min="7" max="7" width="21.33203125" bestFit="1" customWidth="1"/>
    <col min="8" max="8" width="15.33203125" bestFit="1" customWidth="1"/>
    <col min="9" max="9" width="16.83203125" bestFit="1" customWidth="1"/>
    <col min="10" max="10" width="19.6640625" bestFit="1" customWidth="1"/>
    <col min="11" max="11" width="21" bestFit="1" customWidth="1"/>
  </cols>
  <sheetData>
    <row r="3" spans="1:7" x14ac:dyDescent="0.2">
      <c r="B3" s="10" t="s">
        <v>127</v>
      </c>
    </row>
    <row r="4" spans="1:7" x14ac:dyDescent="0.2">
      <c r="B4" s="15">
        <v>2013</v>
      </c>
      <c r="C4" s="15"/>
      <c r="D4" s="15">
        <v>2014</v>
      </c>
      <c r="E4" s="15"/>
      <c r="F4" t="s">
        <v>132</v>
      </c>
      <c r="G4" t="s">
        <v>133</v>
      </c>
    </row>
    <row r="5" spans="1:7" x14ac:dyDescent="0.2">
      <c r="A5" s="10" t="s">
        <v>0</v>
      </c>
      <c r="B5" t="s">
        <v>131</v>
      </c>
      <c r="C5" t="s">
        <v>134</v>
      </c>
      <c r="D5" t="s">
        <v>131</v>
      </c>
      <c r="E5" t="s">
        <v>134</v>
      </c>
    </row>
    <row r="6" spans="1:7" x14ac:dyDescent="0.2">
      <c r="A6" s="12" t="s">
        <v>79</v>
      </c>
      <c r="B6" s="13">
        <v>18800</v>
      </c>
      <c r="C6" s="14">
        <v>1.213535830290887E-2</v>
      </c>
      <c r="D6" s="13">
        <v>196429</v>
      </c>
      <c r="E6" s="14">
        <v>7.8304394085622217E-2</v>
      </c>
      <c r="F6" s="13">
        <v>215229</v>
      </c>
      <c r="G6" s="14">
        <v>5.3041816802181917E-2</v>
      </c>
    </row>
    <row r="7" spans="1:7" x14ac:dyDescent="0.2">
      <c r="A7" s="12" t="s">
        <v>105</v>
      </c>
      <c r="B7" s="13">
        <v>163000</v>
      </c>
      <c r="C7" s="14">
        <v>0.10521613847734819</v>
      </c>
      <c r="D7" s="13">
        <v>353538</v>
      </c>
      <c r="E7" s="14">
        <v>0.14093427587699733</v>
      </c>
      <c r="F7" s="13">
        <v>516538</v>
      </c>
      <c r="G7" s="14">
        <v>0.12729750157908759</v>
      </c>
    </row>
    <row r="8" spans="1:7" x14ac:dyDescent="0.2">
      <c r="A8" s="12" t="s">
        <v>70</v>
      </c>
      <c r="B8" s="13">
        <v>28514</v>
      </c>
      <c r="C8" s="14">
        <v>1.8405723757933166E-2</v>
      </c>
      <c r="D8" s="13">
        <v>353808</v>
      </c>
      <c r="E8" s="14">
        <v>0.14104190859112364</v>
      </c>
      <c r="F8" s="13">
        <v>382322</v>
      </c>
      <c r="G8" s="14">
        <v>9.422082286050576E-2</v>
      </c>
    </row>
    <row r="9" spans="1:7" x14ac:dyDescent="0.2">
      <c r="A9" s="12" t="s">
        <v>9</v>
      </c>
      <c r="B9" s="13">
        <v>346875</v>
      </c>
      <c r="C9" s="14">
        <v>0.22390704315539972</v>
      </c>
      <c r="D9" s="13">
        <v>155805</v>
      </c>
      <c r="E9" s="14">
        <v>6.2110055646113202E-2</v>
      </c>
      <c r="F9" s="13">
        <v>502680</v>
      </c>
      <c r="G9" s="14">
        <v>0.12388228570555457</v>
      </c>
    </row>
    <row r="10" spans="1:7" x14ac:dyDescent="0.2">
      <c r="A10" s="12" t="s">
        <v>98</v>
      </c>
      <c r="B10" s="13">
        <v>1125</v>
      </c>
      <c r="C10" s="14">
        <v>7.2618500482832336E-4</v>
      </c>
      <c r="D10" s="13">
        <v>217828</v>
      </c>
      <c r="E10" s="14">
        <v>8.6834884639655635E-2</v>
      </c>
      <c r="F10" s="13">
        <v>218953</v>
      </c>
      <c r="G10" s="14">
        <v>5.3959572893467596E-2</v>
      </c>
    </row>
    <row r="11" spans="1:7" x14ac:dyDescent="0.2">
      <c r="A11" s="12" t="s">
        <v>37</v>
      </c>
      <c r="B11" s="13">
        <v>121670</v>
      </c>
      <c r="C11" s="14">
        <v>7.8537715144410769E-2</v>
      </c>
      <c r="D11" s="13">
        <v>698896</v>
      </c>
      <c r="E11" s="14">
        <v>0.27860767915564927</v>
      </c>
      <c r="F11" s="13">
        <v>820566</v>
      </c>
      <c r="G11" s="14">
        <v>0.20222326659557591</v>
      </c>
    </row>
    <row r="12" spans="1:7" x14ac:dyDescent="0.2">
      <c r="A12" s="12" t="s">
        <v>53</v>
      </c>
      <c r="B12" s="13">
        <v>560812</v>
      </c>
      <c r="C12" s="14">
        <v>0.36200290215802816</v>
      </c>
      <c r="D12" s="13">
        <v>149313</v>
      </c>
      <c r="E12" s="14">
        <v>5.9522086830898241E-2</v>
      </c>
      <c r="F12" s="13">
        <v>710125</v>
      </c>
      <c r="G12" s="14">
        <v>0.17500578526429725</v>
      </c>
    </row>
    <row r="13" spans="1:7" x14ac:dyDescent="0.2">
      <c r="A13" s="12" t="s">
        <v>26</v>
      </c>
      <c r="B13" s="13">
        <v>35735</v>
      </c>
      <c r="C13" s="14">
        <v>2.3066863242257901E-2</v>
      </c>
      <c r="D13" s="13">
        <v>70178</v>
      </c>
      <c r="E13" s="14">
        <v>2.7975735599839111E-2</v>
      </c>
      <c r="F13" s="13">
        <v>105913</v>
      </c>
      <c r="G13" s="14">
        <v>2.6101584558630542E-2</v>
      </c>
    </row>
    <row r="14" spans="1:7" x14ac:dyDescent="0.2">
      <c r="A14" s="12" t="s">
        <v>92</v>
      </c>
      <c r="B14" s="13">
        <v>272661</v>
      </c>
      <c r="C14" s="14">
        <v>0.17600207075688487</v>
      </c>
      <c r="D14" s="13">
        <v>312736</v>
      </c>
      <c r="E14" s="14">
        <v>0.12466897957410134</v>
      </c>
      <c r="F14" s="13">
        <v>585397</v>
      </c>
      <c r="G14" s="14">
        <v>0.1442673637406989</v>
      </c>
    </row>
    <row r="15" spans="1:7" x14ac:dyDescent="0.2">
      <c r="A15" s="12" t="s">
        <v>124</v>
      </c>
      <c r="B15" s="13">
        <v>1549192</v>
      </c>
      <c r="C15" s="14">
        <v>1</v>
      </c>
      <c r="D15" s="13">
        <v>2508531</v>
      </c>
      <c r="E15" s="14">
        <v>1</v>
      </c>
      <c r="F15" s="13">
        <v>4057723</v>
      </c>
      <c r="G15"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workbookViewId="0">
      <pane xSplit="2" ySplit="4" topLeftCell="F5" activePane="bottomRight" state="frozen"/>
      <selection activeCell="E5" sqref="E5"/>
      <selection pane="topRight" activeCell="E5" sqref="E5"/>
      <selection pane="bottomLeft" activeCell="E5" sqref="E5"/>
      <selection pane="bottomRight" activeCell="A4" sqref="A4:L4"/>
    </sheetView>
  </sheetViews>
  <sheetFormatPr baseColWidth="10" defaultColWidth="8.83203125" defaultRowHeight="15" x14ac:dyDescent="0.2"/>
  <cols>
    <col min="1" max="1" width="18.1640625" bestFit="1" customWidth="1"/>
    <col min="2" max="2" width="24" bestFit="1" customWidth="1"/>
    <col min="3" max="3" width="44.33203125" bestFit="1" customWidth="1"/>
    <col min="4" max="4" width="7.33203125" style="2" bestFit="1" customWidth="1"/>
    <col min="5" max="5" width="9.1640625" style="2" customWidth="1"/>
    <col min="6" max="6" width="11" customWidth="1"/>
    <col min="7" max="7" width="12" customWidth="1"/>
    <col min="8" max="8" width="12.1640625" customWidth="1"/>
    <col min="9" max="9" width="11" customWidth="1"/>
    <col min="10" max="10" width="12" customWidth="1"/>
    <col min="11" max="11" width="12.1640625" customWidth="1"/>
    <col min="12" max="12" width="13.6640625" customWidth="1"/>
  </cols>
  <sheetData>
    <row r="1" spans="1:12" x14ac:dyDescent="0.2">
      <c r="G1" t="s">
        <v>122</v>
      </c>
      <c r="J1" s="3">
        <v>1.25</v>
      </c>
    </row>
    <row r="2" spans="1:12" x14ac:dyDescent="0.2">
      <c r="G2" t="s">
        <v>121</v>
      </c>
      <c r="J2" s="3">
        <v>0.1</v>
      </c>
    </row>
    <row r="3" spans="1:12" x14ac:dyDescent="0.2">
      <c r="J3" s="3"/>
    </row>
    <row r="4" spans="1:12" ht="32" x14ac:dyDescent="0.2">
      <c r="A4" s="4" t="s">
        <v>0</v>
      </c>
      <c r="B4" s="4" t="s">
        <v>1</v>
      </c>
      <c r="C4" s="4" t="s">
        <v>2</v>
      </c>
      <c r="D4" s="5" t="s">
        <v>3</v>
      </c>
      <c r="E4" s="5" t="s">
        <v>4</v>
      </c>
      <c r="F4" s="6" t="s">
        <v>5</v>
      </c>
      <c r="G4" s="6" t="s">
        <v>6</v>
      </c>
      <c r="H4" s="6" t="s">
        <v>117</v>
      </c>
      <c r="I4" s="6" t="s">
        <v>7</v>
      </c>
      <c r="J4" s="6" t="s">
        <v>8</v>
      </c>
      <c r="K4" s="6" t="s">
        <v>120</v>
      </c>
      <c r="L4" s="6" t="s">
        <v>123</v>
      </c>
    </row>
    <row r="5" spans="1:12" x14ac:dyDescent="0.2">
      <c r="A5" t="s">
        <v>92</v>
      </c>
      <c r="B5" t="s">
        <v>10</v>
      </c>
      <c r="C5" t="s">
        <v>93</v>
      </c>
      <c r="D5" s="2">
        <v>1</v>
      </c>
      <c r="E5" s="2">
        <v>2014</v>
      </c>
      <c r="F5" s="7">
        <v>25983</v>
      </c>
      <c r="G5" s="1">
        <v>115</v>
      </c>
      <c r="H5" s="8">
        <f t="shared" ref="H5:H36" si="0">F5*G5</f>
        <v>2988045</v>
      </c>
      <c r="I5" s="7">
        <v>853</v>
      </c>
      <c r="J5" s="1">
        <f t="shared" ref="J5:J36" si="1">ROUND(G5*RetailRate,0)</f>
        <v>144</v>
      </c>
      <c r="K5" s="8">
        <f t="shared" ref="K5:K36" si="2">I5*J5</f>
        <v>122832</v>
      </c>
      <c r="L5" s="9">
        <f t="shared" ref="L5:L36" si="3">H5+K5</f>
        <v>3110877</v>
      </c>
    </row>
    <row r="6" spans="1:12" x14ac:dyDescent="0.2">
      <c r="A6" t="s">
        <v>53</v>
      </c>
      <c r="B6" t="s">
        <v>54</v>
      </c>
      <c r="C6" t="s">
        <v>66</v>
      </c>
      <c r="D6" s="2">
        <v>3</v>
      </c>
      <c r="E6" s="2">
        <v>2011</v>
      </c>
      <c r="F6" s="7">
        <v>7550</v>
      </c>
      <c r="G6" s="1">
        <v>115</v>
      </c>
      <c r="H6" s="8">
        <f t="shared" si="0"/>
        <v>868250</v>
      </c>
      <c r="I6" s="7">
        <v>88</v>
      </c>
      <c r="J6" s="1">
        <f t="shared" si="1"/>
        <v>144</v>
      </c>
      <c r="K6" s="8">
        <f t="shared" si="2"/>
        <v>12672</v>
      </c>
      <c r="L6" s="9">
        <f t="shared" si="3"/>
        <v>880922</v>
      </c>
    </row>
    <row r="7" spans="1:12" x14ac:dyDescent="0.2">
      <c r="A7" t="s">
        <v>37</v>
      </c>
      <c r="B7" t="s">
        <v>44</v>
      </c>
      <c r="C7" t="s">
        <v>47</v>
      </c>
      <c r="D7" s="2">
        <v>10</v>
      </c>
      <c r="E7" s="2">
        <v>2013</v>
      </c>
      <c r="F7" s="7">
        <v>18500</v>
      </c>
      <c r="G7" s="1">
        <v>115</v>
      </c>
      <c r="H7" s="8">
        <f t="shared" si="0"/>
        <v>2127500</v>
      </c>
      <c r="I7" s="7">
        <v>245</v>
      </c>
      <c r="J7" s="1">
        <f t="shared" si="1"/>
        <v>144</v>
      </c>
      <c r="K7" s="8">
        <f t="shared" si="2"/>
        <v>35280</v>
      </c>
      <c r="L7" s="9">
        <f t="shared" si="3"/>
        <v>2162780</v>
      </c>
    </row>
    <row r="8" spans="1:12" x14ac:dyDescent="0.2">
      <c r="A8" t="s">
        <v>53</v>
      </c>
      <c r="B8" t="s">
        <v>65</v>
      </c>
      <c r="C8" t="s">
        <v>56</v>
      </c>
      <c r="D8" s="2">
        <v>7</v>
      </c>
      <c r="E8" s="2">
        <v>2014</v>
      </c>
      <c r="F8" s="7">
        <v>10875</v>
      </c>
      <c r="G8" s="1">
        <v>75</v>
      </c>
      <c r="H8" s="8">
        <f t="shared" si="0"/>
        <v>815625</v>
      </c>
      <c r="I8" s="7">
        <v>100</v>
      </c>
      <c r="J8" s="1">
        <f t="shared" si="1"/>
        <v>94</v>
      </c>
      <c r="K8" s="8">
        <f t="shared" si="2"/>
        <v>9400</v>
      </c>
      <c r="L8" s="9">
        <f t="shared" si="3"/>
        <v>825025</v>
      </c>
    </row>
    <row r="9" spans="1:12" x14ac:dyDescent="0.2">
      <c r="A9" t="s">
        <v>53</v>
      </c>
      <c r="B9" t="s">
        <v>54</v>
      </c>
      <c r="C9" t="s">
        <v>55</v>
      </c>
      <c r="D9" s="2">
        <v>8</v>
      </c>
      <c r="E9" s="2">
        <v>2013</v>
      </c>
      <c r="F9" s="7">
        <v>23575</v>
      </c>
      <c r="G9" s="1">
        <v>125</v>
      </c>
      <c r="H9" s="8">
        <f t="shared" si="0"/>
        <v>2946875</v>
      </c>
      <c r="I9" s="7">
        <v>1245</v>
      </c>
      <c r="J9" s="1">
        <f t="shared" si="1"/>
        <v>156</v>
      </c>
      <c r="K9" s="8">
        <f t="shared" si="2"/>
        <v>194220</v>
      </c>
      <c r="L9" s="9">
        <f t="shared" si="3"/>
        <v>3141095</v>
      </c>
    </row>
    <row r="10" spans="1:12" x14ac:dyDescent="0.2">
      <c r="A10" t="s">
        <v>26</v>
      </c>
      <c r="B10" t="s">
        <v>10</v>
      </c>
      <c r="C10" t="s">
        <v>30</v>
      </c>
      <c r="D10" s="2">
        <v>10</v>
      </c>
      <c r="E10" s="2">
        <v>2014</v>
      </c>
      <c r="F10" s="7">
        <v>20300</v>
      </c>
      <c r="G10" s="1">
        <v>115</v>
      </c>
      <c r="H10" s="8">
        <f t="shared" si="0"/>
        <v>2334500</v>
      </c>
      <c r="I10" s="7">
        <v>118</v>
      </c>
      <c r="J10" s="1">
        <f t="shared" si="1"/>
        <v>144</v>
      </c>
      <c r="K10" s="8">
        <f t="shared" si="2"/>
        <v>16992</v>
      </c>
      <c r="L10" s="9">
        <f t="shared" si="3"/>
        <v>2351492</v>
      </c>
    </row>
    <row r="11" spans="1:12" x14ac:dyDescent="0.2">
      <c r="A11" t="s">
        <v>9</v>
      </c>
      <c r="B11" t="s">
        <v>13</v>
      </c>
      <c r="C11" t="s">
        <v>24</v>
      </c>
      <c r="D11" s="2">
        <v>8</v>
      </c>
      <c r="E11" s="2">
        <v>2014</v>
      </c>
      <c r="F11" s="7">
        <v>7340</v>
      </c>
      <c r="G11" s="1">
        <v>75</v>
      </c>
      <c r="H11" s="8">
        <f t="shared" si="0"/>
        <v>550500</v>
      </c>
      <c r="I11" s="7">
        <v>94</v>
      </c>
      <c r="J11" s="1">
        <f t="shared" si="1"/>
        <v>94</v>
      </c>
      <c r="K11" s="8">
        <f t="shared" si="2"/>
        <v>8836</v>
      </c>
      <c r="L11" s="9">
        <f t="shared" si="3"/>
        <v>559336</v>
      </c>
    </row>
    <row r="12" spans="1:12" x14ac:dyDescent="0.2">
      <c r="A12" t="s">
        <v>26</v>
      </c>
      <c r="B12" t="s">
        <v>27</v>
      </c>
      <c r="C12" t="s">
        <v>34</v>
      </c>
      <c r="D12" s="2">
        <v>3</v>
      </c>
      <c r="E12" s="2">
        <v>2014</v>
      </c>
      <c r="F12" s="7">
        <v>4500</v>
      </c>
      <c r="G12" s="1">
        <v>90</v>
      </c>
      <c r="H12" s="8">
        <f t="shared" si="0"/>
        <v>405000</v>
      </c>
      <c r="I12" s="7">
        <v>312</v>
      </c>
      <c r="J12" s="1">
        <f t="shared" si="1"/>
        <v>113</v>
      </c>
      <c r="K12" s="8">
        <f t="shared" si="2"/>
        <v>35256</v>
      </c>
      <c r="L12" s="9">
        <f t="shared" si="3"/>
        <v>440256</v>
      </c>
    </row>
    <row r="13" spans="1:12" x14ac:dyDescent="0.2">
      <c r="A13" t="s">
        <v>79</v>
      </c>
      <c r="B13" t="s">
        <v>80</v>
      </c>
      <c r="C13" t="s">
        <v>86</v>
      </c>
      <c r="D13" s="2">
        <v>3</v>
      </c>
      <c r="E13" s="2">
        <v>2012</v>
      </c>
      <c r="F13" s="7">
        <v>4500</v>
      </c>
      <c r="G13" s="1">
        <v>95</v>
      </c>
      <c r="H13" s="8">
        <f t="shared" si="0"/>
        <v>427500</v>
      </c>
      <c r="I13" s="7">
        <v>12</v>
      </c>
      <c r="J13" s="1">
        <f t="shared" si="1"/>
        <v>119</v>
      </c>
      <c r="K13" s="8">
        <f t="shared" si="2"/>
        <v>1428</v>
      </c>
      <c r="L13" s="9">
        <f t="shared" si="3"/>
        <v>428928</v>
      </c>
    </row>
    <row r="14" spans="1:12" x14ac:dyDescent="0.2">
      <c r="A14" t="s">
        <v>79</v>
      </c>
      <c r="B14" t="s">
        <v>85</v>
      </c>
      <c r="C14" t="s">
        <v>88</v>
      </c>
      <c r="D14" s="2">
        <v>2</v>
      </c>
      <c r="E14" s="2">
        <v>2011</v>
      </c>
      <c r="F14" s="7">
        <v>25000</v>
      </c>
      <c r="G14" s="1">
        <v>105</v>
      </c>
      <c r="H14" s="8">
        <f t="shared" si="0"/>
        <v>2625000</v>
      </c>
      <c r="I14" s="7">
        <v>123</v>
      </c>
      <c r="J14" s="1">
        <f t="shared" si="1"/>
        <v>131</v>
      </c>
      <c r="K14" s="8">
        <f t="shared" si="2"/>
        <v>16113</v>
      </c>
      <c r="L14" s="9">
        <f t="shared" si="3"/>
        <v>2641113</v>
      </c>
    </row>
    <row r="15" spans="1:12" x14ac:dyDescent="0.2">
      <c r="A15" t="s">
        <v>79</v>
      </c>
      <c r="B15" t="s">
        <v>80</v>
      </c>
      <c r="C15" t="s">
        <v>87</v>
      </c>
      <c r="D15" s="2">
        <v>4</v>
      </c>
      <c r="E15" s="2">
        <v>2011</v>
      </c>
      <c r="F15" s="7">
        <v>10432</v>
      </c>
      <c r="G15" s="1">
        <v>100</v>
      </c>
      <c r="H15" s="8">
        <f t="shared" si="0"/>
        <v>1043200</v>
      </c>
      <c r="I15" s="7">
        <v>43</v>
      </c>
      <c r="J15" s="1">
        <f t="shared" si="1"/>
        <v>125</v>
      </c>
      <c r="K15" s="8">
        <f t="shared" si="2"/>
        <v>5375</v>
      </c>
      <c r="L15" s="9">
        <f t="shared" si="3"/>
        <v>1048575</v>
      </c>
    </row>
    <row r="16" spans="1:12" x14ac:dyDescent="0.2">
      <c r="A16" t="s">
        <v>9</v>
      </c>
      <c r="B16" t="s">
        <v>12</v>
      </c>
      <c r="C16" t="s">
        <v>22</v>
      </c>
      <c r="D16" s="2">
        <v>4</v>
      </c>
      <c r="E16" s="2">
        <v>2014</v>
      </c>
      <c r="F16" s="7">
        <v>2750</v>
      </c>
      <c r="G16" s="1">
        <v>55</v>
      </c>
      <c r="H16" s="8">
        <f t="shared" si="0"/>
        <v>151250</v>
      </c>
      <c r="I16" s="7">
        <v>83</v>
      </c>
      <c r="J16" s="1">
        <f t="shared" si="1"/>
        <v>69</v>
      </c>
      <c r="K16" s="8">
        <f t="shared" si="2"/>
        <v>5727</v>
      </c>
      <c r="L16" s="9">
        <f t="shared" si="3"/>
        <v>156977</v>
      </c>
    </row>
    <row r="17" spans="1:12" x14ac:dyDescent="0.2">
      <c r="A17" t="s">
        <v>26</v>
      </c>
      <c r="B17" t="s">
        <v>12</v>
      </c>
      <c r="C17" t="s">
        <v>32</v>
      </c>
      <c r="D17" s="2">
        <v>3</v>
      </c>
      <c r="E17" s="2">
        <v>2011</v>
      </c>
      <c r="F17" s="7">
        <v>3500</v>
      </c>
      <c r="G17" s="1">
        <v>75</v>
      </c>
      <c r="H17" s="8">
        <f t="shared" si="0"/>
        <v>262500</v>
      </c>
      <c r="I17" s="7">
        <v>24</v>
      </c>
      <c r="J17" s="1">
        <f t="shared" si="1"/>
        <v>94</v>
      </c>
      <c r="K17" s="8">
        <f t="shared" si="2"/>
        <v>2256</v>
      </c>
      <c r="L17" s="9">
        <f t="shared" si="3"/>
        <v>264756</v>
      </c>
    </row>
    <row r="18" spans="1:12" x14ac:dyDescent="0.2">
      <c r="A18" t="s">
        <v>9</v>
      </c>
      <c r="B18" t="s">
        <v>10</v>
      </c>
      <c r="C18" t="s">
        <v>15</v>
      </c>
      <c r="D18" s="2">
        <v>8</v>
      </c>
      <c r="E18" s="2">
        <v>2013</v>
      </c>
      <c r="F18" s="7">
        <v>32123</v>
      </c>
      <c r="G18" s="1">
        <v>95</v>
      </c>
      <c r="H18" s="8">
        <f t="shared" si="0"/>
        <v>3051685</v>
      </c>
      <c r="I18" s="7">
        <v>2375</v>
      </c>
      <c r="J18" s="1">
        <f t="shared" si="1"/>
        <v>119</v>
      </c>
      <c r="K18" s="8">
        <f t="shared" si="2"/>
        <v>282625</v>
      </c>
      <c r="L18" s="9">
        <f t="shared" si="3"/>
        <v>3334310</v>
      </c>
    </row>
    <row r="19" spans="1:12" x14ac:dyDescent="0.2">
      <c r="A19" t="s">
        <v>105</v>
      </c>
      <c r="B19" t="s">
        <v>109</v>
      </c>
      <c r="C19" t="s">
        <v>112</v>
      </c>
      <c r="D19" s="2">
        <v>4</v>
      </c>
      <c r="E19" s="2">
        <v>2012</v>
      </c>
      <c r="F19" s="7">
        <v>5837</v>
      </c>
      <c r="G19" s="1">
        <v>85</v>
      </c>
      <c r="H19" s="8">
        <f t="shared" si="0"/>
        <v>496145</v>
      </c>
      <c r="I19" s="7">
        <v>632</v>
      </c>
      <c r="J19" s="1">
        <f t="shared" si="1"/>
        <v>106</v>
      </c>
      <c r="K19" s="8">
        <f t="shared" si="2"/>
        <v>66992</v>
      </c>
      <c r="L19" s="9">
        <f t="shared" si="3"/>
        <v>563137</v>
      </c>
    </row>
    <row r="20" spans="1:12" x14ac:dyDescent="0.2">
      <c r="A20" t="s">
        <v>37</v>
      </c>
      <c r="B20" t="s">
        <v>38</v>
      </c>
      <c r="C20" t="s">
        <v>111</v>
      </c>
      <c r="D20" s="2">
        <v>8</v>
      </c>
      <c r="E20" s="2">
        <v>2013</v>
      </c>
      <c r="F20" s="7">
        <v>18730</v>
      </c>
      <c r="G20" s="1">
        <v>120</v>
      </c>
      <c r="H20" s="8">
        <f t="shared" si="0"/>
        <v>2247600</v>
      </c>
      <c r="I20" s="7">
        <v>432</v>
      </c>
      <c r="J20" s="1">
        <f t="shared" si="1"/>
        <v>150</v>
      </c>
      <c r="K20" s="8">
        <f t="shared" si="2"/>
        <v>64800</v>
      </c>
      <c r="L20" s="9">
        <f t="shared" si="3"/>
        <v>2312400</v>
      </c>
    </row>
    <row r="21" spans="1:12" x14ac:dyDescent="0.2">
      <c r="A21" t="s">
        <v>37</v>
      </c>
      <c r="B21" t="s">
        <v>48</v>
      </c>
      <c r="C21" t="s">
        <v>52</v>
      </c>
      <c r="D21" s="2">
        <v>2</v>
      </c>
      <c r="E21" s="2">
        <v>2012</v>
      </c>
      <c r="F21" s="7">
        <v>5575</v>
      </c>
      <c r="G21" s="1">
        <v>75</v>
      </c>
      <c r="H21" s="8">
        <f t="shared" si="0"/>
        <v>418125</v>
      </c>
      <c r="I21" s="7">
        <v>32</v>
      </c>
      <c r="J21" s="1">
        <f t="shared" si="1"/>
        <v>94</v>
      </c>
      <c r="K21" s="8">
        <f t="shared" si="2"/>
        <v>3008</v>
      </c>
      <c r="L21" s="9">
        <f t="shared" si="3"/>
        <v>421133</v>
      </c>
    </row>
    <row r="22" spans="1:12" x14ac:dyDescent="0.2">
      <c r="A22" t="s">
        <v>98</v>
      </c>
      <c r="B22" t="s">
        <v>99</v>
      </c>
      <c r="C22" t="s">
        <v>101</v>
      </c>
      <c r="D22" s="2">
        <v>4</v>
      </c>
      <c r="E22" s="2">
        <v>2013</v>
      </c>
      <c r="F22" s="7">
        <v>5432</v>
      </c>
      <c r="G22" s="1">
        <v>60</v>
      </c>
      <c r="H22" s="8">
        <f t="shared" si="0"/>
        <v>325920</v>
      </c>
      <c r="I22" s="7">
        <v>15</v>
      </c>
      <c r="J22" s="1">
        <f t="shared" si="1"/>
        <v>75</v>
      </c>
      <c r="K22" s="8">
        <f t="shared" si="2"/>
        <v>1125</v>
      </c>
      <c r="L22" s="9">
        <f t="shared" si="3"/>
        <v>327045</v>
      </c>
    </row>
    <row r="23" spans="1:12" x14ac:dyDescent="0.2">
      <c r="A23" t="s">
        <v>105</v>
      </c>
      <c r="B23" t="s">
        <v>106</v>
      </c>
      <c r="C23" t="s">
        <v>107</v>
      </c>
      <c r="D23" s="2">
        <v>1</v>
      </c>
      <c r="E23" s="2">
        <v>2013</v>
      </c>
      <c r="F23" s="7">
        <v>14300</v>
      </c>
      <c r="G23" s="1">
        <v>130</v>
      </c>
      <c r="H23" s="8">
        <f t="shared" si="0"/>
        <v>1859000</v>
      </c>
      <c r="I23" s="7">
        <v>1000</v>
      </c>
      <c r="J23" s="1">
        <f t="shared" si="1"/>
        <v>163</v>
      </c>
      <c r="K23" s="8">
        <f t="shared" si="2"/>
        <v>163000</v>
      </c>
      <c r="L23" s="9">
        <f t="shared" si="3"/>
        <v>2022000</v>
      </c>
    </row>
    <row r="24" spans="1:12" x14ac:dyDescent="0.2">
      <c r="A24" t="s">
        <v>37</v>
      </c>
      <c r="B24" t="s">
        <v>48</v>
      </c>
      <c r="C24" t="s">
        <v>50</v>
      </c>
      <c r="D24" s="2">
        <v>4</v>
      </c>
      <c r="E24" s="2">
        <v>2011</v>
      </c>
      <c r="F24" s="7">
        <v>8500</v>
      </c>
      <c r="G24" s="1">
        <v>80</v>
      </c>
      <c r="H24" s="8">
        <f t="shared" si="0"/>
        <v>680000</v>
      </c>
      <c r="I24" s="7">
        <v>45</v>
      </c>
      <c r="J24" s="1">
        <f t="shared" si="1"/>
        <v>100</v>
      </c>
      <c r="K24" s="8">
        <f t="shared" si="2"/>
        <v>4500</v>
      </c>
      <c r="L24" s="9">
        <f t="shared" si="3"/>
        <v>684500</v>
      </c>
    </row>
    <row r="25" spans="1:12" x14ac:dyDescent="0.2">
      <c r="A25" t="s">
        <v>92</v>
      </c>
      <c r="B25" t="s">
        <v>94</v>
      </c>
      <c r="C25" t="s">
        <v>97</v>
      </c>
      <c r="D25" s="2">
        <v>3</v>
      </c>
      <c r="E25" s="2">
        <v>2011</v>
      </c>
      <c r="F25" s="7">
        <v>5321</v>
      </c>
      <c r="G25" s="1">
        <v>85</v>
      </c>
      <c r="H25" s="8">
        <f t="shared" si="0"/>
        <v>452285</v>
      </c>
      <c r="I25" s="7">
        <v>11</v>
      </c>
      <c r="J25" s="1">
        <f t="shared" si="1"/>
        <v>106</v>
      </c>
      <c r="K25" s="8">
        <f t="shared" si="2"/>
        <v>1166</v>
      </c>
      <c r="L25" s="9">
        <f t="shared" si="3"/>
        <v>453451</v>
      </c>
    </row>
    <row r="26" spans="1:12" x14ac:dyDescent="0.2">
      <c r="A26" t="s">
        <v>70</v>
      </c>
      <c r="B26" t="s">
        <v>74</v>
      </c>
      <c r="C26" t="s">
        <v>78</v>
      </c>
      <c r="D26" s="2">
        <v>7</v>
      </c>
      <c r="E26" s="2">
        <v>2013</v>
      </c>
      <c r="F26" s="7">
        <v>14398</v>
      </c>
      <c r="G26" s="1">
        <v>90</v>
      </c>
      <c r="H26" s="8">
        <f t="shared" si="0"/>
        <v>1295820</v>
      </c>
      <c r="I26" s="7">
        <v>212</v>
      </c>
      <c r="J26" s="1">
        <f t="shared" si="1"/>
        <v>113</v>
      </c>
      <c r="K26" s="8">
        <f t="shared" si="2"/>
        <v>23956</v>
      </c>
      <c r="L26" s="9">
        <f t="shared" si="3"/>
        <v>1319776</v>
      </c>
    </row>
    <row r="27" spans="1:12" x14ac:dyDescent="0.2">
      <c r="A27" t="s">
        <v>98</v>
      </c>
      <c r="B27" t="s">
        <v>99</v>
      </c>
      <c r="C27" t="s">
        <v>100</v>
      </c>
      <c r="D27" s="2">
        <v>2</v>
      </c>
      <c r="E27" s="2">
        <v>2011</v>
      </c>
      <c r="F27" s="7">
        <v>4500</v>
      </c>
      <c r="G27" s="1">
        <v>55</v>
      </c>
      <c r="H27" s="8">
        <f t="shared" si="0"/>
        <v>247500</v>
      </c>
      <c r="I27" s="7">
        <v>251</v>
      </c>
      <c r="J27" s="1">
        <f t="shared" si="1"/>
        <v>69</v>
      </c>
      <c r="K27" s="8">
        <f t="shared" si="2"/>
        <v>17319</v>
      </c>
      <c r="L27" s="9">
        <f t="shared" si="3"/>
        <v>264819</v>
      </c>
    </row>
    <row r="28" spans="1:12" x14ac:dyDescent="0.2">
      <c r="A28" t="s">
        <v>26</v>
      </c>
      <c r="B28" t="s">
        <v>28</v>
      </c>
      <c r="C28" t="s">
        <v>110</v>
      </c>
      <c r="D28" s="2">
        <v>3</v>
      </c>
      <c r="E28" s="2">
        <v>2011</v>
      </c>
      <c r="F28" s="7">
        <v>9876</v>
      </c>
      <c r="G28" s="1">
        <v>115</v>
      </c>
      <c r="H28" s="8">
        <f t="shared" si="0"/>
        <v>1135740</v>
      </c>
      <c r="I28" s="7">
        <v>22</v>
      </c>
      <c r="J28" s="1">
        <f t="shared" si="1"/>
        <v>144</v>
      </c>
      <c r="K28" s="8">
        <f t="shared" si="2"/>
        <v>3168</v>
      </c>
      <c r="L28" s="9">
        <f t="shared" si="3"/>
        <v>1138908</v>
      </c>
    </row>
    <row r="29" spans="1:12" x14ac:dyDescent="0.2">
      <c r="A29" t="s">
        <v>37</v>
      </c>
      <c r="B29" t="s">
        <v>38</v>
      </c>
      <c r="C29" t="s">
        <v>41</v>
      </c>
      <c r="D29" s="2">
        <v>1</v>
      </c>
      <c r="E29" s="2">
        <v>2014</v>
      </c>
      <c r="F29" s="7">
        <v>11875</v>
      </c>
      <c r="G29" s="1">
        <v>135</v>
      </c>
      <c r="H29" s="8">
        <f t="shared" si="0"/>
        <v>1603125</v>
      </c>
      <c r="I29" s="7">
        <v>1200</v>
      </c>
      <c r="J29" s="1">
        <f t="shared" si="1"/>
        <v>169</v>
      </c>
      <c r="K29" s="8">
        <f t="shared" si="2"/>
        <v>202800</v>
      </c>
      <c r="L29" s="9">
        <f t="shared" si="3"/>
        <v>1805925</v>
      </c>
    </row>
    <row r="30" spans="1:12" x14ac:dyDescent="0.2">
      <c r="A30" t="s">
        <v>37</v>
      </c>
      <c r="B30" t="s">
        <v>44</v>
      </c>
      <c r="C30" t="s">
        <v>45</v>
      </c>
      <c r="D30" s="2">
        <v>10</v>
      </c>
      <c r="E30" s="2">
        <v>2014</v>
      </c>
      <c r="F30" s="7">
        <v>25750</v>
      </c>
      <c r="G30" s="1">
        <v>125</v>
      </c>
      <c r="H30" s="8">
        <f t="shared" si="0"/>
        <v>3218750</v>
      </c>
      <c r="I30" s="7">
        <v>1234</v>
      </c>
      <c r="J30" s="1">
        <f t="shared" si="1"/>
        <v>156</v>
      </c>
      <c r="K30" s="8">
        <f t="shared" si="2"/>
        <v>192504</v>
      </c>
      <c r="L30" s="9">
        <f t="shared" si="3"/>
        <v>3411254</v>
      </c>
    </row>
    <row r="31" spans="1:12" x14ac:dyDescent="0.2">
      <c r="A31" t="s">
        <v>37</v>
      </c>
      <c r="B31" t="s">
        <v>38</v>
      </c>
      <c r="C31" t="s">
        <v>43</v>
      </c>
      <c r="D31" s="2">
        <v>5</v>
      </c>
      <c r="E31" s="2">
        <v>2014</v>
      </c>
      <c r="F31" s="7">
        <v>18000</v>
      </c>
      <c r="G31" s="1">
        <v>115</v>
      </c>
      <c r="H31" s="8">
        <f t="shared" si="0"/>
        <v>2070000</v>
      </c>
      <c r="I31" s="7">
        <v>93</v>
      </c>
      <c r="J31" s="1">
        <f t="shared" si="1"/>
        <v>144</v>
      </c>
      <c r="K31" s="8">
        <f t="shared" si="2"/>
        <v>13392</v>
      </c>
      <c r="L31" s="9">
        <f t="shared" si="3"/>
        <v>2083392</v>
      </c>
    </row>
    <row r="32" spans="1:12" x14ac:dyDescent="0.2">
      <c r="A32" t="s">
        <v>9</v>
      </c>
      <c r="B32" t="s">
        <v>10</v>
      </c>
      <c r="C32" t="s">
        <v>17</v>
      </c>
      <c r="D32" s="2">
        <v>1</v>
      </c>
      <c r="E32" s="2">
        <v>2014</v>
      </c>
      <c r="F32" s="7">
        <v>4783</v>
      </c>
      <c r="G32" s="1">
        <v>105</v>
      </c>
      <c r="H32" s="8">
        <f t="shared" si="0"/>
        <v>502215</v>
      </c>
      <c r="I32" s="7">
        <v>75</v>
      </c>
      <c r="J32" s="1">
        <f t="shared" si="1"/>
        <v>131</v>
      </c>
      <c r="K32" s="8">
        <f t="shared" si="2"/>
        <v>9825</v>
      </c>
      <c r="L32" s="9">
        <f t="shared" si="3"/>
        <v>512040</v>
      </c>
    </row>
    <row r="33" spans="1:12" x14ac:dyDescent="0.2">
      <c r="A33" t="s">
        <v>92</v>
      </c>
      <c r="B33" t="s">
        <v>94</v>
      </c>
      <c r="C33" t="s">
        <v>95</v>
      </c>
      <c r="D33" s="2">
        <v>7</v>
      </c>
      <c r="E33" s="2">
        <v>2013</v>
      </c>
      <c r="F33" s="7">
        <v>18950</v>
      </c>
      <c r="G33" s="1">
        <v>125</v>
      </c>
      <c r="H33" s="8">
        <f t="shared" si="0"/>
        <v>2368750</v>
      </c>
      <c r="I33" s="7">
        <v>1654</v>
      </c>
      <c r="J33" s="1">
        <f t="shared" si="1"/>
        <v>156</v>
      </c>
      <c r="K33" s="8">
        <f t="shared" si="2"/>
        <v>258024</v>
      </c>
      <c r="L33" s="9">
        <f t="shared" si="3"/>
        <v>2626774</v>
      </c>
    </row>
    <row r="34" spans="1:12" x14ac:dyDescent="0.2">
      <c r="A34" t="s">
        <v>70</v>
      </c>
      <c r="B34" t="s">
        <v>74</v>
      </c>
      <c r="C34" t="s">
        <v>77</v>
      </c>
      <c r="D34" s="2">
        <v>3</v>
      </c>
      <c r="E34" s="2">
        <v>2011</v>
      </c>
      <c r="F34" s="7">
        <v>7503</v>
      </c>
      <c r="G34" s="1">
        <v>75</v>
      </c>
      <c r="H34" s="8">
        <f t="shared" si="0"/>
        <v>562725</v>
      </c>
      <c r="I34" s="7">
        <v>29</v>
      </c>
      <c r="J34" s="1">
        <f t="shared" si="1"/>
        <v>94</v>
      </c>
      <c r="K34" s="8">
        <f t="shared" si="2"/>
        <v>2726</v>
      </c>
      <c r="L34" s="9">
        <f t="shared" si="3"/>
        <v>565451</v>
      </c>
    </row>
    <row r="35" spans="1:12" x14ac:dyDescent="0.2">
      <c r="A35" t="s">
        <v>9</v>
      </c>
      <c r="B35" t="s">
        <v>10</v>
      </c>
      <c r="C35" t="s">
        <v>14</v>
      </c>
      <c r="D35" s="2">
        <v>1</v>
      </c>
      <c r="E35" s="2">
        <v>2014</v>
      </c>
      <c r="F35" s="7">
        <v>37400</v>
      </c>
      <c r="G35" s="1">
        <v>100</v>
      </c>
      <c r="H35" s="8">
        <f t="shared" si="0"/>
        <v>3740000</v>
      </c>
      <c r="I35" s="7">
        <v>1000</v>
      </c>
      <c r="J35" s="1">
        <f t="shared" si="1"/>
        <v>125</v>
      </c>
      <c r="K35" s="8">
        <f t="shared" si="2"/>
        <v>125000</v>
      </c>
      <c r="L35" s="9">
        <f t="shared" si="3"/>
        <v>3865000</v>
      </c>
    </row>
    <row r="36" spans="1:12" x14ac:dyDescent="0.2">
      <c r="A36" t="s">
        <v>92</v>
      </c>
      <c r="B36" t="s">
        <v>10</v>
      </c>
      <c r="C36" t="s">
        <v>92</v>
      </c>
      <c r="D36" s="2">
        <v>3</v>
      </c>
      <c r="E36" s="2">
        <v>2011</v>
      </c>
      <c r="F36" s="7">
        <v>17353</v>
      </c>
      <c r="G36" s="1">
        <v>105</v>
      </c>
      <c r="H36" s="8">
        <f t="shared" si="0"/>
        <v>1822065</v>
      </c>
      <c r="I36" s="7">
        <v>650</v>
      </c>
      <c r="J36" s="1">
        <f t="shared" si="1"/>
        <v>131</v>
      </c>
      <c r="K36" s="8">
        <f t="shared" si="2"/>
        <v>85150</v>
      </c>
      <c r="L36" s="9">
        <f t="shared" si="3"/>
        <v>1907215</v>
      </c>
    </row>
    <row r="37" spans="1:12" x14ac:dyDescent="0.2">
      <c r="A37" t="s">
        <v>37</v>
      </c>
      <c r="B37" t="s">
        <v>44</v>
      </c>
      <c r="C37" t="s">
        <v>46</v>
      </c>
      <c r="D37" s="2">
        <v>5</v>
      </c>
      <c r="E37" s="2">
        <v>2012</v>
      </c>
      <c r="F37" s="7">
        <v>5500</v>
      </c>
      <c r="G37" s="1">
        <v>90</v>
      </c>
      <c r="H37" s="8">
        <f t="shared" ref="H37:H68" si="4">F37*G37</f>
        <v>495000</v>
      </c>
      <c r="I37" s="7">
        <v>114</v>
      </c>
      <c r="J37" s="1">
        <f t="shared" ref="J37:J68" si="5">ROUND(G37*RetailRate,0)</f>
        <v>113</v>
      </c>
      <c r="K37" s="8">
        <f t="shared" ref="K37:K68" si="6">I37*J37</f>
        <v>12882</v>
      </c>
      <c r="L37" s="9">
        <f t="shared" ref="L37:L68" si="7">H37+K37</f>
        <v>507882</v>
      </c>
    </row>
    <row r="38" spans="1:12" x14ac:dyDescent="0.2">
      <c r="A38" t="s">
        <v>26</v>
      </c>
      <c r="B38" t="s">
        <v>28</v>
      </c>
      <c r="C38" t="s">
        <v>35</v>
      </c>
      <c r="D38" s="2">
        <v>1</v>
      </c>
      <c r="E38" s="2">
        <v>2013</v>
      </c>
      <c r="F38" s="7">
        <v>3500</v>
      </c>
      <c r="G38" s="1">
        <v>125</v>
      </c>
      <c r="H38" s="8">
        <f t="shared" si="4"/>
        <v>437500</v>
      </c>
      <c r="I38" s="7">
        <v>43</v>
      </c>
      <c r="J38" s="1">
        <f t="shared" si="5"/>
        <v>156</v>
      </c>
      <c r="K38" s="8">
        <f t="shared" si="6"/>
        <v>6708</v>
      </c>
      <c r="L38" s="9">
        <f t="shared" si="7"/>
        <v>444208</v>
      </c>
    </row>
    <row r="39" spans="1:12" x14ac:dyDescent="0.2">
      <c r="A39" t="s">
        <v>79</v>
      </c>
      <c r="B39" t="s">
        <v>85</v>
      </c>
      <c r="C39" t="s">
        <v>89</v>
      </c>
      <c r="D39" s="2">
        <v>7</v>
      </c>
      <c r="E39" s="2">
        <v>2014</v>
      </c>
      <c r="F39" s="7">
        <v>32400</v>
      </c>
      <c r="G39" s="1">
        <v>110</v>
      </c>
      <c r="H39" s="8">
        <f t="shared" si="4"/>
        <v>3564000</v>
      </c>
      <c r="I39" s="7">
        <v>1309</v>
      </c>
      <c r="J39" s="1">
        <f t="shared" si="5"/>
        <v>138</v>
      </c>
      <c r="K39" s="8">
        <f t="shared" si="6"/>
        <v>180642</v>
      </c>
      <c r="L39" s="9">
        <f t="shared" si="7"/>
        <v>3744642</v>
      </c>
    </row>
    <row r="40" spans="1:12" x14ac:dyDescent="0.2">
      <c r="A40" t="s">
        <v>70</v>
      </c>
      <c r="B40" t="s">
        <v>74</v>
      </c>
      <c r="C40" t="s">
        <v>76</v>
      </c>
      <c r="D40" s="2">
        <v>5</v>
      </c>
      <c r="E40" s="2">
        <v>2014</v>
      </c>
      <c r="F40" s="7">
        <v>11234</v>
      </c>
      <c r="G40" s="1">
        <v>125</v>
      </c>
      <c r="H40" s="8">
        <f t="shared" si="4"/>
        <v>1404250</v>
      </c>
      <c r="I40" s="7">
        <v>1034</v>
      </c>
      <c r="J40" s="1">
        <f t="shared" si="5"/>
        <v>156</v>
      </c>
      <c r="K40" s="8">
        <f t="shared" si="6"/>
        <v>161304</v>
      </c>
      <c r="L40" s="9">
        <f t="shared" si="7"/>
        <v>1565554</v>
      </c>
    </row>
    <row r="41" spans="1:12" x14ac:dyDescent="0.2">
      <c r="A41" t="s">
        <v>37</v>
      </c>
      <c r="B41" t="s">
        <v>48</v>
      </c>
      <c r="C41" t="s">
        <v>51</v>
      </c>
      <c r="D41" s="2">
        <v>1</v>
      </c>
      <c r="E41" s="2">
        <v>2013</v>
      </c>
      <c r="F41" s="7">
        <v>7230</v>
      </c>
      <c r="G41" s="1">
        <v>85</v>
      </c>
      <c r="H41" s="8">
        <f t="shared" si="4"/>
        <v>614550</v>
      </c>
      <c r="I41" s="7">
        <v>115</v>
      </c>
      <c r="J41" s="1">
        <f t="shared" si="5"/>
        <v>106</v>
      </c>
      <c r="K41" s="8">
        <f t="shared" si="6"/>
        <v>12190</v>
      </c>
      <c r="L41" s="9">
        <f t="shared" si="7"/>
        <v>626740</v>
      </c>
    </row>
    <row r="42" spans="1:12" x14ac:dyDescent="0.2">
      <c r="A42" t="s">
        <v>37</v>
      </c>
      <c r="B42" t="s">
        <v>48</v>
      </c>
      <c r="C42" t="s">
        <v>49</v>
      </c>
      <c r="D42" s="2">
        <v>3</v>
      </c>
      <c r="E42" s="2">
        <v>2012</v>
      </c>
      <c r="F42" s="7">
        <v>14000</v>
      </c>
      <c r="G42" s="1">
        <v>95</v>
      </c>
      <c r="H42" s="8">
        <f t="shared" si="4"/>
        <v>1330000</v>
      </c>
      <c r="I42" s="7">
        <v>100</v>
      </c>
      <c r="J42" s="1">
        <f t="shared" si="5"/>
        <v>119</v>
      </c>
      <c r="K42" s="8">
        <f t="shared" si="6"/>
        <v>11900</v>
      </c>
      <c r="L42" s="9">
        <f t="shared" si="7"/>
        <v>1341900</v>
      </c>
    </row>
    <row r="43" spans="1:12" x14ac:dyDescent="0.2">
      <c r="A43" t="s">
        <v>53</v>
      </c>
      <c r="B43" t="s">
        <v>61</v>
      </c>
      <c r="C43" t="s">
        <v>64</v>
      </c>
      <c r="D43" s="2">
        <v>2</v>
      </c>
      <c r="E43" s="2">
        <v>2011</v>
      </c>
      <c r="F43" s="7">
        <v>4575</v>
      </c>
      <c r="G43" s="1">
        <v>115</v>
      </c>
      <c r="H43" s="8">
        <f t="shared" si="4"/>
        <v>526125</v>
      </c>
      <c r="I43" s="7">
        <v>143</v>
      </c>
      <c r="J43" s="1">
        <f t="shared" si="5"/>
        <v>144</v>
      </c>
      <c r="K43" s="8">
        <f t="shared" si="6"/>
        <v>20592</v>
      </c>
      <c r="L43" s="9">
        <f t="shared" si="7"/>
        <v>546717</v>
      </c>
    </row>
    <row r="44" spans="1:12" x14ac:dyDescent="0.2">
      <c r="A44" t="s">
        <v>53</v>
      </c>
      <c r="B44" t="s">
        <v>65</v>
      </c>
      <c r="C44" t="s">
        <v>57</v>
      </c>
      <c r="D44" s="2">
        <v>5</v>
      </c>
      <c r="E44" s="2">
        <v>2013</v>
      </c>
      <c r="F44" s="7">
        <v>8590</v>
      </c>
      <c r="G44" s="1">
        <v>75</v>
      </c>
      <c r="H44" s="8">
        <f t="shared" si="4"/>
        <v>644250</v>
      </c>
      <c r="I44" s="7">
        <v>48</v>
      </c>
      <c r="J44" s="1">
        <f t="shared" si="5"/>
        <v>94</v>
      </c>
      <c r="K44" s="8">
        <f t="shared" si="6"/>
        <v>4512</v>
      </c>
      <c r="L44" s="9">
        <f t="shared" si="7"/>
        <v>648762</v>
      </c>
    </row>
    <row r="45" spans="1:12" x14ac:dyDescent="0.2">
      <c r="A45" t="s">
        <v>79</v>
      </c>
      <c r="B45" t="s">
        <v>85</v>
      </c>
      <c r="C45" t="s">
        <v>84</v>
      </c>
      <c r="D45" s="2">
        <v>4</v>
      </c>
      <c r="E45" s="2">
        <v>2014</v>
      </c>
      <c r="F45" s="7">
        <v>16750</v>
      </c>
      <c r="G45" s="1">
        <v>105</v>
      </c>
      <c r="H45" s="8">
        <f t="shared" si="4"/>
        <v>1758750</v>
      </c>
      <c r="I45" s="7">
        <v>93</v>
      </c>
      <c r="J45" s="1">
        <f t="shared" si="5"/>
        <v>131</v>
      </c>
      <c r="K45" s="8">
        <f t="shared" si="6"/>
        <v>12183</v>
      </c>
      <c r="L45" s="9">
        <f t="shared" si="7"/>
        <v>1770933</v>
      </c>
    </row>
    <row r="46" spans="1:12" x14ac:dyDescent="0.2">
      <c r="A46" t="s">
        <v>53</v>
      </c>
      <c r="B46" t="s">
        <v>54</v>
      </c>
      <c r="C46" t="s">
        <v>59</v>
      </c>
      <c r="D46" s="2">
        <v>3</v>
      </c>
      <c r="E46" s="2">
        <v>2011</v>
      </c>
      <c r="F46" s="7">
        <v>4575</v>
      </c>
      <c r="G46" s="1">
        <v>100</v>
      </c>
      <c r="H46" s="8">
        <f t="shared" si="4"/>
        <v>457500</v>
      </c>
      <c r="I46" s="7">
        <v>63</v>
      </c>
      <c r="J46" s="1">
        <f t="shared" si="5"/>
        <v>125</v>
      </c>
      <c r="K46" s="8">
        <f t="shared" si="6"/>
        <v>7875</v>
      </c>
      <c r="L46" s="9">
        <f t="shared" si="7"/>
        <v>465375</v>
      </c>
    </row>
    <row r="47" spans="1:12" x14ac:dyDescent="0.2">
      <c r="A47" t="s">
        <v>26</v>
      </c>
      <c r="B47" t="s">
        <v>10</v>
      </c>
      <c r="C47" t="s">
        <v>29</v>
      </c>
      <c r="D47" s="2">
        <v>5</v>
      </c>
      <c r="E47" s="2">
        <v>2013</v>
      </c>
      <c r="F47" s="7">
        <v>11329</v>
      </c>
      <c r="G47" s="1">
        <v>90</v>
      </c>
      <c r="H47" s="8">
        <f t="shared" si="4"/>
        <v>1019610</v>
      </c>
      <c r="I47" s="7">
        <v>154</v>
      </c>
      <c r="J47" s="1">
        <f t="shared" si="5"/>
        <v>113</v>
      </c>
      <c r="K47" s="8">
        <f t="shared" si="6"/>
        <v>17402</v>
      </c>
      <c r="L47" s="9">
        <f t="shared" si="7"/>
        <v>1037012</v>
      </c>
    </row>
    <row r="48" spans="1:12" x14ac:dyDescent="0.2">
      <c r="A48" t="s">
        <v>53</v>
      </c>
      <c r="B48" t="s">
        <v>54</v>
      </c>
      <c r="C48" t="s">
        <v>67</v>
      </c>
      <c r="D48" s="2">
        <v>5</v>
      </c>
      <c r="E48" s="2">
        <v>2014</v>
      </c>
      <c r="F48" s="7">
        <v>11234</v>
      </c>
      <c r="G48" s="1">
        <v>100</v>
      </c>
      <c r="H48" s="8">
        <f t="shared" si="4"/>
        <v>1123400</v>
      </c>
      <c r="I48" s="7">
        <v>15</v>
      </c>
      <c r="J48" s="1">
        <f t="shared" si="5"/>
        <v>125</v>
      </c>
      <c r="K48" s="8">
        <f t="shared" si="6"/>
        <v>1875</v>
      </c>
      <c r="L48" s="9">
        <f t="shared" si="7"/>
        <v>1125275</v>
      </c>
    </row>
    <row r="49" spans="1:12" x14ac:dyDescent="0.2">
      <c r="A49" t="s">
        <v>105</v>
      </c>
      <c r="B49" t="s">
        <v>106</v>
      </c>
      <c r="C49" t="s">
        <v>108</v>
      </c>
      <c r="D49" s="2">
        <v>3</v>
      </c>
      <c r="E49" s="2">
        <v>2011</v>
      </c>
      <c r="F49" s="7">
        <v>7568</v>
      </c>
      <c r="G49" s="1">
        <v>45</v>
      </c>
      <c r="H49" s="8">
        <f t="shared" si="4"/>
        <v>340560</v>
      </c>
      <c r="I49" s="7">
        <v>93</v>
      </c>
      <c r="J49" s="1">
        <f t="shared" si="5"/>
        <v>56</v>
      </c>
      <c r="K49" s="8">
        <f t="shared" si="6"/>
        <v>5208</v>
      </c>
      <c r="L49" s="9">
        <f t="shared" si="7"/>
        <v>345768</v>
      </c>
    </row>
    <row r="50" spans="1:12" x14ac:dyDescent="0.2">
      <c r="A50" t="s">
        <v>70</v>
      </c>
      <c r="B50" t="s">
        <v>71</v>
      </c>
      <c r="C50" t="s">
        <v>73</v>
      </c>
      <c r="D50" s="2">
        <v>4</v>
      </c>
      <c r="E50" s="2">
        <v>2013</v>
      </c>
      <c r="F50" s="7">
        <v>9575</v>
      </c>
      <c r="G50" s="1">
        <v>85</v>
      </c>
      <c r="H50" s="8">
        <f t="shared" si="4"/>
        <v>813875</v>
      </c>
      <c r="I50" s="7">
        <v>43</v>
      </c>
      <c r="J50" s="1">
        <f t="shared" si="5"/>
        <v>106</v>
      </c>
      <c r="K50" s="8">
        <f t="shared" si="6"/>
        <v>4558</v>
      </c>
      <c r="L50" s="9">
        <f t="shared" si="7"/>
        <v>818433</v>
      </c>
    </row>
    <row r="51" spans="1:12" x14ac:dyDescent="0.2">
      <c r="A51" t="s">
        <v>79</v>
      </c>
      <c r="B51" t="s">
        <v>80</v>
      </c>
      <c r="C51" t="s">
        <v>80</v>
      </c>
      <c r="D51" s="2">
        <v>3</v>
      </c>
      <c r="E51" s="2">
        <v>2012</v>
      </c>
      <c r="F51" s="7">
        <v>11234</v>
      </c>
      <c r="G51" s="1">
        <v>85</v>
      </c>
      <c r="H51" s="8">
        <f t="shared" si="4"/>
        <v>954890</v>
      </c>
      <c r="I51" s="7">
        <v>76</v>
      </c>
      <c r="J51" s="1">
        <f t="shared" si="5"/>
        <v>106</v>
      </c>
      <c r="K51" s="8">
        <f t="shared" si="6"/>
        <v>8056</v>
      </c>
      <c r="L51" s="9">
        <f t="shared" si="7"/>
        <v>962946</v>
      </c>
    </row>
    <row r="52" spans="1:12" x14ac:dyDescent="0.2">
      <c r="A52" t="s">
        <v>26</v>
      </c>
      <c r="B52" t="s">
        <v>27</v>
      </c>
      <c r="C52" t="s">
        <v>33</v>
      </c>
      <c r="D52" s="2">
        <v>5</v>
      </c>
      <c r="E52" s="2">
        <v>2012</v>
      </c>
      <c r="F52" s="7">
        <v>3798</v>
      </c>
      <c r="G52" s="1">
        <v>75</v>
      </c>
      <c r="H52" s="8">
        <f t="shared" si="4"/>
        <v>284850</v>
      </c>
      <c r="I52" s="7">
        <v>68</v>
      </c>
      <c r="J52" s="1">
        <f t="shared" si="5"/>
        <v>94</v>
      </c>
      <c r="K52" s="8">
        <f t="shared" si="6"/>
        <v>6392</v>
      </c>
      <c r="L52" s="9">
        <f t="shared" si="7"/>
        <v>291242</v>
      </c>
    </row>
    <row r="53" spans="1:12" x14ac:dyDescent="0.2">
      <c r="A53" t="s">
        <v>9</v>
      </c>
      <c r="B53" t="s">
        <v>12</v>
      </c>
      <c r="C53" t="s">
        <v>21</v>
      </c>
      <c r="D53" s="2">
        <v>5</v>
      </c>
      <c r="E53" s="2">
        <v>2013</v>
      </c>
      <c r="F53" s="7">
        <v>9245</v>
      </c>
      <c r="G53" s="1">
        <v>115</v>
      </c>
      <c r="H53" s="8">
        <f t="shared" si="4"/>
        <v>1063175</v>
      </c>
      <c r="I53" s="7">
        <v>218</v>
      </c>
      <c r="J53" s="1">
        <f t="shared" si="5"/>
        <v>144</v>
      </c>
      <c r="K53" s="8">
        <f t="shared" si="6"/>
        <v>31392</v>
      </c>
      <c r="L53" s="9">
        <f t="shared" si="7"/>
        <v>1094567</v>
      </c>
    </row>
    <row r="54" spans="1:12" x14ac:dyDescent="0.2">
      <c r="A54" t="s">
        <v>26</v>
      </c>
      <c r="B54" t="s">
        <v>10</v>
      </c>
      <c r="C54" t="s">
        <v>31</v>
      </c>
      <c r="D54" s="2">
        <v>3</v>
      </c>
      <c r="E54" s="2">
        <v>2012</v>
      </c>
      <c r="F54" s="7">
        <v>11342</v>
      </c>
      <c r="G54" s="1">
        <v>115</v>
      </c>
      <c r="H54" s="8">
        <f t="shared" si="4"/>
        <v>1304330</v>
      </c>
      <c r="I54" s="7">
        <v>87</v>
      </c>
      <c r="J54" s="1">
        <f t="shared" si="5"/>
        <v>144</v>
      </c>
      <c r="K54" s="8">
        <f t="shared" si="6"/>
        <v>12528</v>
      </c>
      <c r="L54" s="9">
        <f t="shared" si="7"/>
        <v>1316858</v>
      </c>
    </row>
    <row r="55" spans="1:12" x14ac:dyDescent="0.2">
      <c r="A55" t="s">
        <v>105</v>
      </c>
      <c r="B55" t="s">
        <v>106</v>
      </c>
      <c r="C55" t="s">
        <v>107</v>
      </c>
      <c r="D55" s="2">
        <v>9</v>
      </c>
      <c r="E55" s="2">
        <v>2014</v>
      </c>
      <c r="F55" s="7">
        <v>20100</v>
      </c>
      <c r="G55" s="1">
        <v>125</v>
      </c>
      <c r="H55" s="8">
        <f t="shared" si="4"/>
        <v>2512500</v>
      </c>
      <c r="I55" s="7">
        <v>1723</v>
      </c>
      <c r="J55" s="1">
        <f t="shared" si="5"/>
        <v>156</v>
      </c>
      <c r="K55" s="8">
        <f t="shared" si="6"/>
        <v>268788</v>
      </c>
      <c r="L55" s="9">
        <f t="shared" si="7"/>
        <v>2781288</v>
      </c>
    </row>
    <row r="56" spans="1:12" x14ac:dyDescent="0.2">
      <c r="A56" t="s">
        <v>53</v>
      </c>
      <c r="B56" t="s">
        <v>61</v>
      </c>
      <c r="C56" t="s">
        <v>63</v>
      </c>
      <c r="D56" s="2">
        <v>3</v>
      </c>
      <c r="E56" s="2">
        <v>2011</v>
      </c>
      <c r="F56" s="7">
        <v>7532</v>
      </c>
      <c r="G56" s="1">
        <v>85</v>
      </c>
      <c r="H56" s="8">
        <f t="shared" si="4"/>
        <v>640220</v>
      </c>
      <c r="I56" s="7">
        <v>83</v>
      </c>
      <c r="J56" s="1">
        <f t="shared" si="5"/>
        <v>106</v>
      </c>
      <c r="K56" s="8">
        <f t="shared" si="6"/>
        <v>8798</v>
      </c>
      <c r="L56" s="9">
        <f t="shared" si="7"/>
        <v>649018</v>
      </c>
    </row>
    <row r="57" spans="1:12" x14ac:dyDescent="0.2">
      <c r="A57" t="s">
        <v>98</v>
      </c>
      <c r="B57" t="s">
        <v>103</v>
      </c>
      <c r="C57" t="s">
        <v>104</v>
      </c>
      <c r="D57" s="2">
        <v>1</v>
      </c>
      <c r="E57" s="2">
        <v>2012</v>
      </c>
      <c r="F57" s="7">
        <v>750</v>
      </c>
      <c r="G57" s="1">
        <v>85</v>
      </c>
      <c r="H57" s="8">
        <f t="shared" si="4"/>
        <v>63750</v>
      </c>
      <c r="I57" s="7">
        <v>10</v>
      </c>
      <c r="J57" s="1">
        <f t="shared" si="5"/>
        <v>106</v>
      </c>
      <c r="K57" s="8">
        <f t="shared" si="6"/>
        <v>1060</v>
      </c>
      <c r="L57" s="9">
        <f t="shared" si="7"/>
        <v>64810</v>
      </c>
    </row>
    <row r="58" spans="1:12" x14ac:dyDescent="0.2">
      <c r="A58" t="s">
        <v>26</v>
      </c>
      <c r="B58" t="s">
        <v>10</v>
      </c>
      <c r="C58" t="s">
        <v>26</v>
      </c>
      <c r="D58" s="2">
        <v>5</v>
      </c>
      <c r="E58" s="2">
        <v>2013</v>
      </c>
      <c r="F58" s="7">
        <v>14333</v>
      </c>
      <c r="G58" s="1">
        <v>100</v>
      </c>
      <c r="H58" s="8">
        <f t="shared" si="4"/>
        <v>1433300</v>
      </c>
      <c r="I58" s="7">
        <v>93</v>
      </c>
      <c r="J58" s="1">
        <f t="shared" si="5"/>
        <v>125</v>
      </c>
      <c r="K58" s="8">
        <f t="shared" si="6"/>
        <v>11625</v>
      </c>
      <c r="L58" s="9">
        <f t="shared" si="7"/>
        <v>1444925</v>
      </c>
    </row>
    <row r="59" spans="1:12" x14ac:dyDescent="0.2">
      <c r="A59" t="s">
        <v>9</v>
      </c>
      <c r="B59" t="s">
        <v>13</v>
      </c>
      <c r="C59" t="s">
        <v>23</v>
      </c>
      <c r="D59" s="2">
        <v>10</v>
      </c>
      <c r="E59" s="2">
        <v>2013</v>
      </c>
      <c r="F59" s="7">
        <v>18350</v>
      </c>
      <c r="G59" s="1">
        <v>125</v>
      </c>
      <c r="H59" s="8">
        <f t="shared" si="4"/>
        <v>2293750</v>
      </c>
      <c r="I59" s="7">
        <v>142</v>
      </c>
      <c r="J59" s="1">
        <f t="shared" si="5"/>
        <v>156</v>
      </c>
      <c r="K59" s="8">
        <f t="shared" si="6"/>
        <v>22152</v>
      </c>
      <c r="L59" s="9">
        <f t="shared" si="7"/>
        <v>2315902</v>
      </c>
    </row>
    <row r="60" spans="1:12" x14ac:dyDescent="0.2">
      <c r="A60" t="s">
        <v>9</v>
      </c>
      <c r="B60" t="s">
        <v>13</v>
      </c>
      <c r="C60" t="s">
        <v>25</v>
      </c>
      <c r="D60" s="2">
        <v>2</v>
      </c>
      <c r="E60" s="2">
        <v>2012</v>
      </c>
      <c r="F60" s="7">
        <v>22418</v>
      </c>
      <c r="G60" s="1">
        <v>90</v>
      </c>
      <c r="H60" s="8">
        <f t="shared" si="4"/>
        <v>2017620</v>
      </c>
      <c r="I60" s="7">
        <v>45</v>
      </c>
      <c r="J60" s="1">
        <f t="shared" si="5"/>
        <v>113</v>
      </c>
      <c r="K60" s="8">
        <f t="shared" si="6"/>
        <v>5085</v>
      </c>
      <c r="L60" s="9">
        <f t="shared" si="7"/>
        <v>2022705</v>
      </c>
    </row>
    <row r="61" spans="1:12" x14ac:dyDescent="0.2">
      <c r="A61" t="s">
        <v>70</v>
      </c>
      <c r="B61" t="s">
        <v>71</v>
      </c>
      <c r="C61" t="s">
        <v>118</v>
      </c>
      <c r="D61" s="2">
        <v>3</v>
      </c>
      <c r="E61" s="2">
        <v>2012</v>
      </c>
      <c r="F61" s="7">
        <v>12000</v>
      </c>
      <c r="G61" s="1">
        <v>115</v>
      </c>
      <c r="H61" s="8">
        <f t="shared" si="4"/>
        <v>1380000</v>
      </c>
      <c r="I61" s="7">
        <v>155</v>
      </c>
      <c r="J61" s="1">
        <f t="shared" si="5"/>
        <v>144</v>
      </c>
      <c r="K61" s="8">
        <f t="shared" si="6"/>
        <v>22320</v>
      </c>
      <c r="L61" s="9">
        <f t="shared" si="7"/>
        <v>1402320</v>
      </c>
    </row>
    <row r="62" spans="1:12" x14ac:dyDescent="0.2">
      <c r="A62" t="s">
        <v>37</v>
      </c>
      <c r="B62" t="s">
        <v>48</v>
      </c>
      <c r="C62" t="s">
        <v>48</v>
      </c>
      <c r="D62" s="2">
        <v>5</v>
      </c>
      <c r="E62" s="2">
        <v>2014</v>
      </c>
      <c r="F62" s="7">
        <v>21230</v>
      </c>
      <c r="G62" s="1">
        <v>85</v>
      </c>
      <c r="H62" s="8">
        <f t="shared" si="4"/>
        <v>1804550</v>
      </c>
      <c r="I62" s="7">
        <v>1200</v>
      </c>
      <c r="J62" s="1">
        <f t="shared" si="5"/>
        <v>106</v>
      </c>
      <c r="K62" s="8">
        <f t="shared" si="6"/>
        <v>127200</v>
      </c>
      <c r="L62" s="9">
        <f t="shared" si="7"/>
        <v>1931750</v>
      </c>
    </row>
    <row r="63" spans="1:12" x14ac:dyDescent="0.2">
      <c r="A63" t="s">
        <v>92</v>
      </c>
      <c r="B63" t="s">
        <v>94</v>
      </c>
      <c r="C63" t="s">
        <v>96</v>
      </c>
      <c r="D63" s="2">
        <v>5</v>
      </c>
      <c r="E63" s="2">
        <v>2014</v>
      </c>
      <c r="F63" s="7">
        <v>15768</v>
      </c>
      <c r="G63" s="1">
        <v>95</v>
      </c>
      <c r="H63" s="8">
        <f t="shared" si="4"/>
        <v>1497960</v>
      </c>
      <c r="I63" s="7">
        <v>143</v>
      </c>
      <c r="J63" s="1">
        <f t="shared" si="5"/>
        <v>119</v>
      </c>
      <c r="K63" s="8">
        <f t="shared" si="6"/>
        <v>17017</v>
      </c>
      <c r="L63" s="9">
        <f t="shared" si="7"/>
        <v>1514977</v>
      </c>
    </row>
    <row r="64" spans="1:12" x14ac:dyDescent="0.2">
      <c r="A64" t="s">
        <v>105</v>
      </c>
      <c r="B64" t="s">
        <v>109</v>
      </c>
      <c r="C64" t="s">
        <v>119</v>
      </c>
      <c r="D64" s="2">
        <v>7</v>
      </c>
      <c r="E64" s="2">
        <v>2014</v>
      </c>
      <c r="F64" s="7">
        <v>11254</v>
      </c>
      <c r="G64" s="1">
        <v>90</v>
      </c>
      <c r="H64" s="8">
        <f t="shared" si="4"/>
        <v>1012860</v>
      </c>
      <c r="I64" s="7">
        <v>750</v>
      </c>
      <c r="J64" s="1">
        <f t="shared" si="5"/>
        <v>113</v>
      </c>
      <c r="K64" s="8">
        <f t="shared" si="6"/>
        <v>84750</v>
      </c>
      <c r="L64" s="9">
        <f t="shared" si="7"/>
        <v>1097610</v>
      </c>
    </row>
    <row r="65" spans="1:12" x14ac:dyDescent="0.2">
      <c r="A65" t="s">
        <v>53</v>
      </c>
      <c r="B65" t="s">
        <v>61</v>
      </c>
      <c r="C65" t="s">
        <v>114</v>
      </c>
      <c r="D65" s="2">
        <v>10</v>
      </c>
      <c r="E65" s="2">
        <v>2013</v>
      </c>
      <c r="F65" s="7">
        <v>22345</v>
      </c>
      <c r="G65" s="1">
        <v>135</v>
      </c>
      <c r="H65" s="8">
        <f t="shared" si="4"/>
        <v>3016575</v>
      </c>
      <c r="I65" s="7">
        <v>1288</v>
      </c>
      <c r="J65" s="1">
        <f t="shared" si="5"/>
        <v>169</v>
      </c>
      <c r="K65" s="8">
        <f t="shared" si="6"/>
        <v>217672</v>
      </c>
      <c r="L65" s="9">
        <f t="shared" si="7"/>
        <v>3234247</v>
      </c>
    </row>
    <row r="66" spans="1:12" x14ac:dyDescent="0.2">
      <c r="A66" t="s">
        <v>53</v>
      </c>
      <c r="B66" t="s">
        <v>54</v>
      </c>
      <c r="C66" t="s">
        <v>58</v>
      </c>
      <c r="D66" s="2">
        <v>6</v>
      </c>
      <c r="E66" s="2">
        <v>2013</v>
      </c>
      <c r="F66" s="7">
        <v>22345</v>
      </c>
      <c r="G66" s="1">
        <v>115</v>
      </c>
      <c r="H66" s="8">
        <f t="shared" si="4"/>
        <v>2569675</v>
      </c>
      <c r="I66" s="7">
        <v>732</v>
      </c>
      <c r="J66" s="1">
        <f t="shared" si="5"/>
        <v>144</v>
      </c>
      <c r="K66" s="8">
        <f t="shared" si="6"/>
        <v>105408</v>
      </c>
      <c r="L66" s="9">
        <f t="shared" si="7"/>
        <v>2675083</v>
      </c>
    </row>
    <row r="67" spans="1:12" x14ac:dyDescent="0.2">
      <c r="A67" t="s">
        <v>9</v>
      </c>
      <c r="B67" t="s">
        <v>10</v>
      </c>
      <c r="C67" t="s">
        <v>18</v>
      </c>
      <c r="D67" s="2">
        <v>1</v>
      </c>
      <c r="E67" s="2">
        <v>2014</v>
      </c>
      <c r="F67" s="7">
        <v>11983</v>
      </c>
      <c r="G67" s="1">
        <v>55</v>
      </c>
      <c r="H67" s="8">
        <f t="shared" si="4"/>
        <v>659065</v>
      </c>
      <c r="I67" s="7">
        <v>93</v>
      </c>
      <c r="J67" s="1">
        <f t="shared" si="5"/>
        <v>69</v>
      </c>
      <c r="K67" s="8">
        <f t="shared" si="6"/>
        <v>6417</v>
      </c>
      <c r="L67" s="9">
        <f t="shared" si="7"/>
        <v>665482</v>
      </c>
    </row>
    <row r="68" spans="1:12" x14ac:dyDescent="0.2">
      <c r="A68" t="s">
        <v>53</v>
      </c>
      <c r="B68" t="s">
        <v>54</v>
      </c>
      <c r="C68" t="s">
        <v>60</v>
      </c>
      <c r="D68" s="2">
        <v>7</v>
      </c>
      <c r="E68" s="2">
        <v>2012</v>
      </c>
      <c r="F68" s="7">
        <v>14875</v>
      </c>
      <c r="G68" s="1">
        <v>95</v>
      </c>
      <c r="H68" s="8">
        <f t="shared" si="4"/>
        <v>1413125</v>
      </c>
      <c r="I68" s="7">
        <v>112</v>
      </c>
      <c r="J68" s="1">
        <f t="shared" si="5"/>
        <v>119</v>
      </c>
      <c r="K68" s="8">
        <f t="shared" si="6"/>
        <v>13328</v>
      </c>
      <c r="L68" s="9">
        <f t="shared" si="7"/>
        <v>1426453</v>
      </c>
    </row>
    <row r="69" spans="1:12" x14ac:dyDescent="0.2">
      <c r="A69" t="s">
        <v>98</v>
      </c>
      <c r="B69" t="s">
        <v>99</v>
      </c>
      <c r="C69" t="s">
        <v>102</v>
      </c>
      <c r="D69" s="2">
        <v>8</v>
      </c>
      <c r="E69" s="2">
        <v>2014</v>
      </c>
      <c r="F69" s="7">
        <v>12435</v>
      </c>
      <c r="G69" s="1">
        <v>75</v>
      </c>
      <c r="H69" s="8">
        <f t="shared" ref="H69:H90" si="8">F69*G69</f>
        <v>932625</v>
      </c>
      <c r="I69" s="7">
        <v>142</v>
      </c>
      <c r="J69" s="1">
        <f t="shared" ref="J69:J90" si="9">ROUND(G69*RetailRate,0)</f>
        <v>94</v>
      </c>
      <c r="K69" s="8">
        <f t="shared" ref="K69:K90" si="10">I69*J69</f>
        <v>13348</v>
      </c>
      <c r="L69" s="9">
        <f t="shared" ref="L69:L90" si="11">H69+K69</f>
        <v>945973</v>
      </c>
    </row>
    <row r="70" spans="1:12" x14ac:dyDescent="0.2">
      <c r="A70" t="s">
        <v>9</v>
      </c>
      <c r="B70" t="s">
        <v>11</v>
      </c>
      <c r="C70" t="s">
        <v>19</v>
      </c>
      <c r="D70" s="2">
        <v>2</v>
      </c>
      <c r="E70" s="2">
        <v>2013</v>
      </c>
      <c r="F70" s="7">
        <v>2500</v>
      </c>
      <c r="G70" s="1">
        <v>85</v>
      </c>
      <c r="H70" s="8">
        <f t="shared" si="8"/>
        <v>212500</v>
      </c>
      <c r="I70" s="7">
        <v>101</v>
      </c>
      <c r="J70" s="1">
        <f t="shared" si="9"/>
        <v>106</v>
      </c>
      <c r="K70" s="8">
        <f t="shared" si="10"/>
        <v>10706</v>
      </c>
      <c r="L70" s="9">
        <f t="shared" si="11"/>
        <v>223206</v>
      </c>
    </row>
    <row r="71" spans="1:12" x14ac:dyDescent="0.2">
      <c r="A71" t="s">
        <v>53</v>
      </c>
      <c r="B71" t="s">
        <v>61</v>
      </c>
      <c r="C71" t="s">
        <v>62</v>
      </c>
      <c r="D71" s="2">
        <v>6</v>
      </c>
      <c r="E71" s="2">
        <v>2014</v>
      </c>
      <c r="F71" s="7">
        <v>19275</v>
      </c>
      <c r="G71" s="1">
        <v>100</v>
      </c>
      <c r="H71" s="8">
        <f t="shared" si="8"/>
        <v>1927500</v>
      </c>
      <c r="I71" s="7">
        <v>1000</v>
      </c>
      <c r="J71" s="1">
        <f t="shared" si="9"/>
        <v>125</v>
      </c>
      <c r="K71" s="8">
        <f t="shared" si="10"/>
        <v>125000</v>
      </c>
      <c r="L71" s="9">
        <f t="shared" si="11"/>
        <v>2052500</v>
      </c>
    </row>
    <row r="72" spans="1:12" x14ac:dyDescent="0.2">
      <c r="A72" t="s">
        <v>79</v>
      </c>
      <c r="B72" t="s">
        <v>80</v>
      </c>
      <c r="C72" t="s">
        <v>81</v>
      </c>
      <c r="D72" s="2">
        <v>1</v>
      </c>
      <c r="E72" s="2">
        <v>2014</v>
      </c>
      <c r="F72" s="7">
        <v>5387</v>
      </c>
      <c r="G72" s="1">
        <v>85</v>
      </c>
      <c r="H72" s="8">
        <f t="shared" si="8"/>
        <v>457895</v>
      </c>
      <c r="I72" s="7">
        <v>34</v>
      </c>
      <c r="J72" s="1">
        <f t="shared" si="9"/>
        <v>106</v>
      </c>
      <c r="K72" s="8">
        <f t="shared" si="10"/>
        <v>3604</v>
      </c>
      <c r="L72" s="9">
        <f t="shared" si="11"/>
        <v>461499</v>
      </c>
    </row>
    <row r="73" spans="1:12" x14ac:dyDescent="0.2">
      <c r="A73" t="s">
        <v>92</v>
      </c>
      <c r="B73" t="s">
        <v>10</v>
      </c>
      <c r="C73" t="s">
        <v>91</v>
      </c>
      <c r="D73" s="2">
        <v>8</v>
      </c>
      <c r="E73" s="2">
        <v>2012</v>
      </c>
      <c r="F73" s="7">
        <v>15502</v>
      </c>
      <c r="G73" s="1">
        <v>75</v>
      </c>
      <c r="H73" s="8">
        <f t="shared" si="8"/>
        <v>1162650</v>
      </c>
      <c r="I73" s="7">
        <v>73</v>
      </c>
      <c r="J73" s="1">
        <f t="shared" si="9"/>
        <v>94</v>
      </c>
      <c r="K73" s="8">
        <f t="shared" si="10"/>
        <v>6862</v>
      </c>
      <c r="L73" s="9">
        <f t="shared" si="11"/>
        <v>1169512</v>
      </c>
    </row>
    <row r="74" spans="1:12" x14ac:dyDescent="0.2">
      <c r="A74" t="s">
        <v>92</v>
      </c>
      <c r="B74" t="s">
        <v>10</v>
      </c>
      <c r="C74" t="s">
        <v>116</v>
      </c>
      <c r="D74" s="2">
        <v>2</v>
      </c>
      <c r="E74" s="2">
        <v>2013</v>
      </c>
      <c r="F74" s="7">
        <v>8034</v>
      </c>
      <c r="G74" s="1">
        <v>95</v>
      </c>
      <c r="H74" s="8">
        <f t="shared" si="8"/>
        <v>763230</v>
      </c>
      <c r="I74" s="7">
        <v>123</v>
      </c>
      <c r="J74" s="1">
        <f t="shared" si="9"/>
        <v>119</v>
      </c>
      <c r="K74" s="8">
        <f t="shared" si="10"/>
        <v>14637</v>
      </c>
      <c r="L74" s="9">
        <f t="shared" si="11"/>
        <v>777867</v>
      </c>
    </row>
    <row r="75" spans="1:12" x14ac:dyDescent="0.2">
      <c r="A75" t="s">
        <v>37</v>
      </c>
      <c r="B75" t="s">
        <v>38</v>
      </c>
      <c r="C75" t="s">
        <v>42</v>
      </c>
      <c r="D75" s="2">
        <v>2</v>
      </c>
      <c r="E75" s="2">
        <v>2013</v>
      </c>
      <c r="F75" s="7">
        <v>16735</v>
      </c>
      <c r="G75" s="1">
        <v>75</v>
      </c>
      <c r="H75" s="8">
        <f t="shared" si="8"/>
        <v>1255125</v>
      </c>
      <c r="I75" s="7">
        <v>100</v>
      </c>
      <c r="J75" s="1">
        <f t="shared" si="9"/>
        <v>94</v>
      </c>
      <c r="K75" s="8">
        <f t="shared" si="10"/>
        <v>9400</v>
      </c>
      <c r="L75" s="9">
        <f t="shared" si="11"/>
        <v>1264525</v>
      </c>
    </row>
    <row r="76" spans="1:12" x14ac:dyDescent="0.2">
      <c r="A76" t="s">
        <v>92</v>
      </c>
      <c r="B76" t="s">
        <v>10</v>
      </c>
      <c r="C76" t="s">
        <v>90</v>
      </c>
      <c r="D76" s="2">
        <v>5</v>
      </c>
      <c r="E76" s="2">
        <v>2014</v>
      </c>
      <c r="F76" s="7">
        <v>18750</v>
      </c>
      <c r="G76" s="1">
        <v>135</v>
      </c>
      <c r="H76" s="8">
        <f t="shared" si="8"/>
        <v>2531250</v>
      </c>
      <c r="I76" s="7">
        <v>1023</v>
      </c>
      <c r="J76" s="1">
        <f t="shared" si="9"/>
        <v>169</v>
      </c>
      <c r="K76" s="8">
        <f t="shared" si="10"/>
        <v>172887</v>
      </c>
      <c r="L76" s="9">
        <f t="shared" si="11"/>
        <v>2704137</v>
      </c>
    </row>
    <row r="77" spans="1:12" x14ac:dyDescent="0.2">
      <c r="A77" t="s">
        <v>53</v>
      </c>
      <c r="B77" t="s">
        <v>61</v>
      </c>
      <c r="C77" t="s">
        <v>113</v>
      </c>
      <c r="D77" s="2">
        <v>9</v>
      </c>
      <c r="E77" s="2">
        <v>2013</v>
      </c>
      <c r="F77" s="7">
        <v>23111</v>
      </c>
      <c r="G77" s="1">
        <v>100</v>
      </c>
      <c r="H77" s="8">
        <f t="shared" si="8"/>
        <v>2311100</v>
      </c>
      <c r="I77" s="7">
        <v>312</v>
      </c>
      <c r="J77" s="1">
        <f t="shared" si="9"/>
        <v>125</v>
      </c>
      <c r="K77" s="8">
        <f t="shared" si="10"/>
        <v>39000</v>
      </c>
      <c r="L77" s="9">
        <f t="shared" si="11"/>
        <v>2350100</v>
      </c>
    </row>
    <row r="78" spans="1:12" x14ac:dyDescent="0.2">
      <c r="A78" t="s">
        <v>79</v>
      </c>
      <c r="B78" t="s">
        <v>80</v>
      </c>
      <c r="C78" t="s">
        <v>83</v>
      </c>
      <c r="D78" s="2">
        <v>2</v>
      </c>
      <c r="E78" s="2">
        <v>2013</v>
      </c>
      <c r="F78" s="7">
        <v>7560</v>
      </c>
      <c r="G78" s="1">
        <v>80</v>
      </c>
      <c r="H78" s="8">
        <f t="shared" si="8"/>
        <v>604800</v>
      </c>
      <c r="I78" s="7">
        <v>69</v>
      </c>
      <c r="J78" s="1">
        <f t="shared" si="9"/>
        <v>100</v>
      </c>
      <c r="K78" s="8">
        <f t="shared" si="10"/>
        <v>6900</v>
      </c>
      <c r="L78" s="9">
        <f t="shared" si="11"/>
        <v>611700</v>
      </c>
    </row>
    <row r="79" spans="1:12" x14ac:dyDescent="0.2">
      <c r="A79" t="s">
        <v>53</v>
      </c>
      <c r="B79" t="s">
        <v>65</v>
      </c>
      <c r="C79" t="s">
        <v>68</v>
      </c>
      <c r="D79" s="2">
        <v>10</v>
      </c>
      <c r="E79" s="2">
        <v>2014</v>
      </c>
      <c r="F79" s="7">
        <v>15750</v>
      </c>
      <c r="G79" s="1">
        <v>85</v>
      </c>
      <c r="H79" s="8">
        <f t="shared" si="8"/>
        <v>1338750</v>
      </c>
      <c r="I79" s="7">
        <v>123</v>
      </c>
      <c r="J79" s="1">
        <f t="shared" si="9"/>
        <v>106</v>
      </c>
      <c r="K79" s="8">
        <f t="shared" si="10"/>
        <v>13038</v>
      </c>
      <c r="L79" s="9">
        <f t="shared" si="11"/>
        <v>1351788</v>
      </c>
    </row>
    <row r="80" spans="1:12" x14ac:dyDescent="0.2">
      <c r="A80" t="s">
        <v>98</v>
      </c>
      <c r="B80" t="s">
        <v>103</v>
      </c>
      <c r="C80" t="s">
        <v>115</v>
      </c>
      <c r="D80" s="2">
        <v>8</v>
      </c>
      <c r="E80" s="2">
        <v>2014</v>
      </c>
      <c r="F80" s="7">
        <v>14000</v>
      </c>
      <c r="G80" s="1">
        <v>115</v>
      </c>
      <c r="H80" s="8">
        <f t="shared" si="8"/>
        <v>1610000</v>
      </c>
      <c r="I80" s="7">
        <v>1420</v>
      </c>
      <c r="J80" s="1">
        <f t="shared" si="9"/>
        <v>144</v>
      </c>
      <c r="K80" s="8">
        <f t="shared" si="10"/>
        <v>204480</v>
      </c>
      <c r="L80" s="9">
        <f t="shared" si="11"/>
        <v>1814480</v>
      </c>
    </row>
    <row r="81" spans="1:12" x14ac:dyDescent="0.2">
      <c r="A81" t="s">
        <v>70</v>
      </c>
      <c r="B81" t="s">
        <v>74</v>
      </c>
      <c r="C81" t="s">
        <v>75</v>
      </c>
      <c r="D81" s="2">
        <v>2</v>
      </c>
      <c r="E81" s="2">
        <v>2012</v>
      </c>
      <c r="F81" s="7">
        <v>4500</v>
      </c>
      <c r="G81" s="1">
        <v>90</v>
      </c>
      <c r="H81" s="8">
        <f t="shared" si="8"/>
        <v>405000</v>
      </c>
      <c r="I81" s="7">
        <v>142</v>
      </c>
      <c r="J81" s="1">
        <f t="shared" si="9"/>
        <v>113</v>
      </c>
      <c r="K81" s="8">
        <f t="shared" si="10"/>
        <v>16046</v>
      </c>
      <c r="L81" s="9">
        <f t="shared" si="11"/>
        <v>421046</v>
      </c>
    </row>
    <row r="82" spans="1:12" x14ac:dyDescent="0.2">
      <c r="A82" t="s">
        <v>105</v>
      </c>
      <c r="B82" t="s">
        <v>109</v>
      </c>
      <c r="C82" t="s">
        <v>109</v>
      </c>
      <c r="D82" s="2">
        <v>3</v>
      </c>
      <c r="E82" s="2">
        <v>2011</v>
      </c>
      <c r="F82" s="7">
        <v>7500</v>
      </c>
      <c r="G82" s="1">
        <v>80</v>
      </c>
      <c r="H82" s="8">
        <f t="shared" si="8"/>
        <v>600000</v>
      </c>
      <c r="I82" s="7">
        <v>53</v>
      </c>
      <c r="J82" s="1">
        <f t="shared" si="9"/>
        <v>100</v>
      </c>
      <c r="K82" s="8">
        <f t="shared" si="10"/>
        <v>5300</v>
      </c>
      <c r="L82" s="9">
        <f t="shared" si="11"/>
        <v>605300</v>
      </c>
    </row>
    <row r="83" spans="1:12" x14ac:dyDescent="0.2">
      <c r="A83" t="s">
        <v>37</v>
      </c>
      <c r="B83" t="s">
        <v>38</v>
      </c>
      <c r="C83" t="s">
        <v>40</v>
      </c>
      <c r="D83" s="2">
        <v>5</v>
      </c>
      <c r="E83" s="2">
        <v>2014</v>
      </c>
      <c r="F83" s="7">
        <v>22875</v>
      </c>
      <c r="G83" s="1">
        <v>130</v>
      </c>
      <c r="H83" s="8">
        <f t="shared" si="8"/>
        <v>2973750</v>
      </c>
      <c r="I83" s="7">
        <v>1000</v>
      </c>
      <c r="J83" s="1">
        <f t="shared" si="9"/>
        <v>163</v>
      </c>
      <c r="K83" s="8">
        <f t="shared" si="10"/>
        <v>163000</v>
      </c>
      <c r="L83" s="9">
        <f t="shared" si="11"/>
        <v>3136750</v>
      </c>
    </row>
    <row r="84" spans="1:12" x14ac:dyDescent="0.2">
      <c r="A84" t="s">
        <v>53</v>
      </c>
      <c r="B84" t="s">
        <v>65</v>
      </c>
      <c r="C84" t="s">
        <v>69</v>
      </c>
      <c r="D84" s="2">
        <v>3</v>
      </c>
      <c r="E84" s="2">
        <v>2012</v>
      </c>
      <c r="F84" s="7">
        <v>7500</v>
      </c>
      <c r="G84" s="1">
        <v>90</v>
      </c>
      <c r="H84" s="8">
        <f t="shared" si="8"/>
        <v>675000</v>
      </c>
      <c r="I84" s="7">
        <v>100</v>
      </c>
      <c r="J84" s="1">
        <f t="shared" si="9"/>
        <v>113</v>
      </c>
      <c r="K84" s="8">
        <f t="shared" si="10"/>
        <v>11300</v>
      </c>
      <c r="L84" s="9">
        <f t="shared" si="11"/>
        <v>686300</v>
      </c>
    </row>
    <row r="85" spans="1:12" x14ac:dyDescent="0.2">
      <c r="A85" t="s">
        <v>70</v>
      </c>
      <c r="B85" t="s">
        <v>71</v>
      </c>
      <c r="C85" t="s">
        <v>72</v>
      </c>
      <c r="D85" s="2">
        <v>10</v>
      </c>
      <c r="E85" s="2">
        <v>2014</v>
      </c>
      <c r="F85" s="7">
        <v>17500</v>
      </c>
      <c r="G85" s="1">
        <v>125</v>
      </c>
      <c r="H85" s="8">
        <f t="shared" si="8"/>
        <v>2187500</v>
      </c>
      <c r="I85" s="7">
        <v>1234</v>
      </c>
      <c r="J85" s="1">
        <f t="shared" si="9"/>
        <v>156</v>
      </c>
      <c r="K85" s="8">
        <f t="shared" si="10"/>
        <v>192504</v>
      </c>
      <c r="L85" s="9">
        <f t="shared" si="11"/>
        <v>2380004</v>
      </c>
    </row>
    <row r="86" spans="1:12" x14ac:dyDescent="0.2">
      <c r="A86" t="s">
        <v>9</v>
      </c>
      <c r="B86" t="s">
        <v>11</v>
      </c>
      <c r="C86" t="s">
        <v>20</v>
      </c>
      <c r="D86" s="2">
        <v>4</v>
      </c>
      <c r="E86" s="2">
        <v>2012</v>
      </c>
      <c r="F86" s="7">
        <v>3000</v>
      </c>
      <c r="G86" s="1">
        <v>85</v>
      </c>
      <c r="H86" s="8">
        <f t="shared" si="8"/>
        <v>255000</v>
      </c>
      <c r="I86" s="7">
        <v>418</v>
      </c>
      <c r="J86" s="1">
        <f t="shared" si="9"/>
        <v>106</v>
      </c>
      <c r="K86" s="8">
        <f t="shared" si="10"/>
        <v>44308</v>
      </c>
      <c r="L86" s="9">
        <f t="shared" si="11"/>
        <v>299308</v>
      </c>
    </row>
    <row r="87" spans="1:12" x14ac:dyDescent="0.2">
      <c r="A87" t="s">
        <v>9</v>
      </c>
      <c r="B87" t="s">
        <v>10</v>
      </c>
      <c r="C87" t="s">
        <v>16</v>
      </c>
      <c r="D87" s="2">
        <v>8</v>
      </c>
      <c r="E87" s="2">
        <v>2012</v>
      </c>
      <c r="F87" s="7">
        <v>27523</v>
      </c>
      <c r="G87" s="1">
        <v>99</v>
      </c>
      <c r="H87" s="8">
        <f t="shared" si="8"/>
        <v>2724777</v>
      </c>
      <c r="I87" s="7">
        <v>615</v>
      </c>
      <c r="J87" s="1">
        <f t="shared" si="9"/>
        <v>124</v>
      </c>
      <c r="K87" s="8">
        <f t="shared" si="10"/>
        <v>76260</v>
      </c>
      <c r="L87" s="9">
        <f t="shared" si="11"/>
        <v>2801037</v>
      </c>
    </row>
    <row r="88" spans="1:12" x14ac:dyDescent="0.2">
      <c r="A88" t="s">
        <v>79</v>
      </c>
      <c r="B88" t="s">
        <v>80</v>
      </c>
      <c r="C88" t="s">
        <v>82</v>
      </c>
      <c r="D88" s="2">
        <v>6</v>
      </c>
      <c r="E88" s="2">
        <v>2013</v>
      </c>
      <c r="F88" s="7">
        <v>12400</v>
      </c>
      <c r="G88" s="1">
        <v>95</v>
      </c>
      <c r="H88" s="8">
        <f t="shared" si="8"/>
        <v>1178000</v>
      </c>
      <c r="I88" s="7">
        <v>100</v>
      </c>
      <c r="J88" s="1">
        <f t="shared" si="9"/>
        <v>119</v>
      </c>
      <c r="K88" s="8">
        <f t="shared" si="10"/>
        <v>11900</v>
      </c>
      <c r="L88" s="9">
        <f t="shared" si="11"/>
        <v>1189900</v>
      </c>
    </row>
    <row r="89" spans="1:12" x14ac:dyDescent="0.2">
      <c r="A89" t="s">
        <v>26</v>
      </c>
      <c r="B89" t="s">
        <v>28</v>
      </c>
      <c r="C89" t="s">
        <v>36</v>
      </c>
      <c r="D89" s="2">
        <v>2</v>
      </c>
      <c r="E89" s="2">
        <v>2014</v>
      </c>
      <c r="F89" s="7">
        <v>15374</v>
      </c>
      <c r="G89" s="1">
        <v>130</v>
      </c>
      <c r="H89" s="8">
        <f t="shared" si="8"/>
        <v>1998620</v>
      </c>
      <c r="I89" s="7">
        <v>110</v>
      </c>
      <c r="J89" s="1">
        <f t="shared" si="9"/>
        <v>163</v>
      </c>
      <c r="K89" s="8">
        <f t="shared" si="10"/>
        <v>17930</v>
      </c>
      <c r="L89" s="9">
        <f t="shared" si="11"/>
        <v>2016550</v>
      </c>
    </row>
    <row r="90" spans="1:12" x14ac:dyDescent="0.2">
      <c r="A90" t="s">
        <v>37</v>
      </c>
      <c r="B90" t="s">
        <v>38</v>
      </c>
      <c r="C90" t="s">
        <v>39</v>
      </c>
      <c r="D90" s="2">
        <v>4</v>
      </c>
      <c r="E90" s="2">
        <v>2012</v>
      </c>
      <c r="F90" s="7">
        <v>12345</v>
      </c>
      <c r="G90" s="1">
        <v>100</v>
      </c>
      <c r="H90" s="8">
        <f t="shared" si="8"/>
        <v>1234500</v>
      </c>
      <c r="I90" s="7">
        <v>240</v>
      </c>
      <c r="J90" s="1">
        <f t="shared" si="9"/>
        <v>125</v>
      </c>
      <c r="K90" s="8">
        <f t="shared" si="10"/>
        <v>30000</v>
      </c>
      <c r="L90" s="9">
        <f t="shared" si="11"/>
        <v>1264500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2009-06-23T05:14:59Z</outs:dateTime>
      <outs:isPinned>true</outs:isPinned>
    </outs:relatedDate>
    <outs:relatedDate>
      <outs:type>2</outs:type>
      <outs:displayName>Created</outs:displayName>
      <outs:dateTime>2009-06-19T20:04:57Z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Exploring Series</outs:displayName>
          <outs:accountName/>
        </outs:relatedPerson>
      </outs:people>
      <outs:source>0</outs:source>
      <outs:isPinned>true</outs:isPinned>
    </outs:relatedPeopleItem>
    <outs:relatedPeopleItem>
      <outs:category>Last modified by</outs:category>
      <outs:people>
        <outs:relatedPerson>
          <outs:displayName>Keith Mulbery</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2D18F4E5-4C9C-4EF7-A35F-C195587152F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SalesByDiscipline</vt:lpstr>
      <vt:lpstr>AnalyticalPivot</vt:lpstr>
      <vt:lpstr>Books Data</vt:lpstr>
      <vt:lpstr>RetailRate</vt:lpstr>
      <vt:lpstr>RoyaltyRate</vt:lpstr>
    </vt:vector>
  </TitlesOfParts>
  <Company>Pearson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Gavin Ide</cp:lastModifiedBy>
  <dcterms:created xsi:type="dcterms:W3CDTF">2009-06-19T20:04:57Z</dcterms:created>
  <dcterms:modified xsi:type="dcterms:W3CDTF">2025-02-02T03:31:26Z</dcterms:modified>
</cp:coreProperties>
</file>