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gavinide/Desktop/"/>
    </mc:Choice>
  </mc:AlternateContent>
  <xr:revisionPtr revIDLastSave="0" documentId="8_{45020F1E-EB35-1442-A0CE-A61F30D55F07}" xr6:coauthVersionLast="47" xr6:coauthVersionMax="47" xr10:uidLastSave="{00000000-0000-0000-0000-000000000000}"/>
  <bookViews>
    <workbookView xWindow="18000" yWindow="880" windowWidth="18000" windowHeight="20560" xr2:uid="{EE7AB8DC-B888-449D-BB73-697BF8AEFB0D}"/>
  </bookViews>
  <sheets>
    <sheet name="Instructions" sheetId="5" r:id="rId1"/>
    <sheet name="Sales" sheetId="1" r:id="rId2"/>
    <sheet name="Employee" sheetId="3" r:id="rId3"/>
    <sheet name="DepartmentPerformance" sheetId="9" r:id="rId4"/>
    <sheet name="BudgetMonitoring " sheetId="4" r:id="rId5"/>
    <sheet name="InventoryManagement " sheetId="6" r:id="rId6"/>
    <sheet name="Feedback" sheetId="7" r:id="rId7"/>
    <sheet name="AnswerSamples" sheetId="8" r:id="rId8"/>
  </sheets>
  <definedNames>
    <definedName name="_xlnm._FilterDatabase" localSheetId="2" hidden="1">Employee!$A$1:$J$51</definedName>
    <definedName name="_xlnm._FilterDatabase" localSheetId="6" hidden="1">Feedback!$A$1:$E$519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7" l="1"/>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E515" i="7"/>
  <c r="E516" i="7"/>
  <c r="E517" i="7"/>
  <c r="E518" i="7"/>
  <c r="E519" i="7"/>
  <c r="E2" i="7"/>
  <c r="J3" i="6"/>
  <c r="J4" i="6"/>
  <c r="J5" i="6"/>
  <c r="J6" i="6"/>
  <c r="J7" i="6"/>
  <c r="J8" i="6"/>
  <c r="J9" i="6"/>
  <c r="J10" i="6"/>
  <c r="J11" i="6"/>
  <c r="J12" i="6"/>
  <c r="J13" i="6"/>
  <c r="J14" i="6"/>
  <c r="J15" i="6"/>
  <c r="J16" i="6"/>
  <c r="J17" i="6"/>
  <c r="J18" i="6"/>
  <c r="J19" i="6"/>
  <c r="J20" i="6"/>
  <c r="J21" i="6"/>
  <c r="J22" i="6"/>
  <c r="J23" i="6"/>
  <c r="J24" i="6"/>
  <c r="J25" i="6"/>
  <c r="J2" i="6"/>
  <c r="I3" i="6"/>
  <c r="I4" i="6"/>
  <c r="I5" i="6"/>
  <c r="I6" i="6"/>
  <c r="I7" i="6"/>
  <c r="I8" i="6"/>
  <c r="I9" i="6"/>
  <c r="I10" i="6"/>
  <c r="I11" i="6"/>
  <c r="I12" i="6"/>
  <c r="I13" i="6"/>
  <c r="I14" i="6"/>
  <c r="I15" i="6"/>
  <c r="I16" i="6"/>
  <c r="I17" i="6"/>
  <c r="I18" i="6"/>
  <c r="I19" i="6"/>
  <c r="I20" i="6"/>
  <c r="I21" i="6"/>
  <c r="I22" i="6"/>
  <c r="I23" i="6"/>
  <c r="I24" i="6"/>
  <c r="I25" i="6"/>
  <c r="I2" i="6"/>
  <c r="H3" i="6" a="1"/>
  <c r="H3" i="6" s="1"/>
  <c r="H4" i="6" a="1"/>
  <c r="H4" i="6" s="1"/>
  <c r="H5" i="6" a="1"/>
  <c r="H5" i="6"/>
  <c r="H6" i="6" a="1"/>
  <c r="H6" i="6"/>
  <c r="H7" i="6" a="1"/>
  <c r="H7" i="6"/>
  <c r="H8" i="6" a="1"/>
  <c r="H8" i="6" s="1"/>
  <c r="H9" i="6" a="1"/>
  <c r="H9" i="6" s="1"/>
  <c r="H10" i="6" a="1"/>
  <c r="H10" i="6"/>
  <c r="H11" i="6" a="1"/>
  <c r="H11" i="6"/>
  <c r="H12" i="6" a="1"/>
  <c r="H12" i="6"/>
  <c r="H13" i="6" a="1"/>
  <c r="H13" i="6" s="1"/>
  <c r="H14" i="6" a="1"/>
  <c r="H14" i="6" s="1"/>
  <c r="H15" i="6" a="1"/>
  <c r="H15" i="6"/>
  <c r="H16" i="6" a="1"/>
  <c r="H16" i="6"/>
  <c r="H17" i="6" a="1"/>
  <c r="H17" i="6"/>
  <c r="H18" i="6" a="1"/>
  <c r="H18" i="6" s="1"/>
  <c r="H19" i="6" a="1"/>
  <c r="H19" i="6" s="1"/>
  <c r="H20" i="6" a="1"/>
  <c r="H20" i="6"/>
  <c r="H21" i="6" a="1"/>
  <c r="H21" i="6"/>
  <c r="H22" i="6" a="1"/>
  <c r="H22" i="6" s="1"/>
  <c r="H23" i="6" a="1"/>
  <c r="H23" i="6" s="1"/>
  <c r="H24" i="6" a="1"/>
  <c r="H24" i="6" s="1"/>
  <c r="H25" i="6" a="1"/>
  <c r="H25" i="6"/>
  <c r="H2" i="6" a="1"/>
  <c r="H2" i="6" s="1"/>
  <c r="C3" i="9"/>
  <c r="C4" i="9"/>
  <c r="C5" i="9"/>
  <c r="C6" i="9"/>
  <c r="C7" i="9"/>
  <c r="C8" i="9"/>
  <c r="C2" i="9"/>
  <c r="H8" i="4"/>
  <c r="H9" i="4"/>
  <c r="H20" i="4"/>
  <c r="E3" i="4"/>
  <c r="H3" i="4" s="1"/>
  <c r="E4" i="4"/>
  <c r="H4" i="4" s="1"/>
  <c r="E5" i="4"/>
  <c r="H5" i="4" s="1"/>
  <c r="E6" i="4"/>
  <c r="G6" i="4" s="1"/>
  <c r="E7" i="4"/>
  <c r="G7" i="4" s="1"/>
  <c r="E8" i="4"/>
  <c r="G8" i="4" s="1"/>
  <c r="E9" i="4"/>
  <c r="E10" i="4"/>
  <c r="G10" i="4" s="1"/>
  <c r="E11" i="4"/>
  <c r="G11" i="4" s="1"/>
  <c r="E12" i="4"/>
  <c r="H12" i="4" s="1"/>
  <c r="E13" i="4"/>
  <c r="H13" i="4" s="1"/>
  <c r="E14" i="4"/>
  <c r="H14" i="4" s="1"/>
  <c r="E15" i="4"/>
  <c r="H15" i="4" s="1"/>
  <c r="E16" i="4"/>
  <c r="H16" i="4" s="1"/>
  <c r="E17" i="4"/>
  <c r="F17" i="4" s="1"/>
  <c r="E18" i="4"/>
  <c r="H18" i="4" s="1"/>
  <c r="E19" i="4"/>
  <c r="H19" i="4" s="1"/>
  <c r="E20" i="4"/>
  <c r="F20" i="4" s="1"/>
  <c r="E21" i="4"/>
  <c r="H21" i="4" s="1"/>
  <c r="E22" i="4"/>
  <c r="H22" i="4" s="1"/>
  <c r="E23" i="4"/>
  <c r="G23" i="4" s="1"/>
  <c r="E24" i="4"/>
  <c r="G24" i="4" s="1"/>
  <c r="E25" i="4"/>
  <c r="H25" i="4" s="1"/>
  <c r="G3" i="4"/>
  <c r="G9" i="4"/>
  <c r="G19" i="4"/>
  <c r="G20" i="4"/>
  <c r="G21" i="4"/>
  <c r="F9" i="4"/>
  <c r="F10" i="4"/>
  <c r="E2" i="4"/>
  <c r="H2" i="4" s="1"/>
  <c r="F3" i="4"/>
  <c r="F19" i="4"/>
  <c r="F11" i="4"/>
  <c r="F13" i="4"/>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2" i="3"/>
  <c r="B21" i="1"/>
  <c r="B23" i="1"/>
  <c r="B24" i="1"/>
  <c r="B22" i="1"/>
  <c r="J3" i="1"/>
  <c r="J9" i="1"/>
  <c r="J10" i="1"/>
  <c r="J11" i="1"/>
  <c r="J12" i="1"/>
  <c r="J13" i="1"/>
  <c r="I3" i="1"/>
  <c r="I4" i="1"/>
  <c r="J4" i="1" s="1"/>
  <c r="I5" i="1"/>
  <c r="J5" i="1" s="1"/>
  <c r="I6" i="1"/>
  <c r="J6" i="1" s="1"/>
  <c r="I7" i="1"/>
  <c r="J7" i="1" s="1"/>
  <c r="I8" i="1"/>
  <c r="J8" i="1" s="1"/>
  <c r="I9" i="1"/>
  <c r="I10" i="1"/>
  <c r="I11" i="1"/>
  <c r="I12" i="1"/>
  <c r="I13" i="1"/>
  <c r="I14" i="1"/>
  <c r="J14" i="1" s="1"/>
  <c r="I15" i="1"/>
  <c r="J15" i="1" s="1"/>
  <c r="I16" i="1"/>
  <c r="J16" i="1" s="1"/>
  <c r="I17" i="1"/>
  <c r="J17" i="1" s="1"/>
  <c r="I2" i="1"/>
  <c r="J2" i="1" s="1"/>
  <c r="G12" i="4" l="1"/>
  <c r="H10" i="4"/>
  <c r="G4" i="4"/>
  <c r="G22" i="4"/>
  <c r="F12" i="4"/>
  <c r="G25" i="4"/>
  <c r="G5" i="4"/>
  <c r="H11" i="4"/>
  <c r="H17" i="4"/>
  <c r="H7" i="4"/>
  <c r="G17" i="4"/>
  <c r="H6" i="4"/>
  <c r="G14" i="4"/>
  <c r="H24" i="4"/>
  <c r="H23" i="4"/>
  <c r="G18" i="4"/>
  <c r="G15" i="4"/>
  <c r="F16" i="4"/>
  <c r="G13" i="4"/>
  <c r="F15" i="4"/>
  <c r="F18" i="4"/>
  <c r="G16" i="4"/>
  <c r="F14" i="4"/>
  <c r="F25" i="4"/>
  <c r="F24" i="4"/>
  <c r="F7" i="4"/>
  <c r="F23" i="4"/>
  <c r="F6" i="4"/>
  <c r="F22" i="4"/>
  <c r="F5" i="4"/>
  <c r="F21" i="4"/>
  <c r="F4" i="4"/>
  <c r="F8" i="4"/>
  <c r="F2" i="4"/>
  <c r="G2" i="4"/>
  <c r="B2" i="9"/>
  <c r="B4" i="9"/>
  <c r="B6" i="9"/>
  <c r="B5" i="9"/>
  <c r="B7" i="9"/>
  <c r="B8" i="9"/>
  <c r="B3"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<sst xmlns="http://schemas.openxmlformats.org/spreadsheetml/2006/main" count="1488" uniqueCount="751">
  <si>
    <t xml:space="preserve"> Quarter</t>
  </si>
  <si>
    <t xml:space="preserve"> Region</t>
  </si>
  <si>
    <t xml:space="preserve"> Total Sales</t>
  </si>
  <si>
    <t xml:space="preserve"> Sales Target</t>
  </si>
  <si>
    <t>Q1</t>
  </si>
  <si>
    <t>SP101</t>
  </si>
  <si>
    <t>North</t>
  </si>
  <si>
    <t>Electronics</t>
  </si>
  <si>
    <t>SP102</t>
  </si>
  <si>
    <t>South</t>
  </si>
  <si>
    <t>SP103</t>
  </si>
  <si>
    <t>East</t>
  </si>
  <si>
    <t>SP104</t>
  </si>
  <si>
    <t>West</t>
  </si>
  <si>
    <t>Q2</t>
  </si>
  <si>
    <t>Name</t>
  </si>
  <si>
    <t>Department</t>
  </si>
  <si>
    <t>Position</t>
  </si>
  <si>
    <t>Hire Date</t>
  </si>
  <si>
    <t>E101</t>
  </si>
  <si>
    <t>John Doe</t>
  </si>
  <si>
    <t>Sales</t>
  </si>
  <si>
    <t>Sales Representative</t>
  </si>
  <si>
    <t>E102</t>
  </si>
  <si>
    <t>Jane Smith</t>
  </si>
  <si>
    <t>Marketing</t>
  </si>
  <si>
    <t>Marketing Coordinator</t>
  </si>
  <si>
    <t>E103</t>
  </si>
  <si>
    <t>Michael Brown</t>
  </si>
  <si>
    <t>IT</t>
  </si>
  <si>
    <t>Systems Administrator</t>
  </si>
  <si>
    <t>E104</t>
  </si>
  <si>
    <t>Linda Green</t>
  </si>
  <si>
    <t>HR</t>
  </si>
  <si>
    <t>HR Specialist</t>
  </si>
  <si>
    <t>E105</t>
  </si>
  <si>
    <t>Kevin White</t>
  </si>
  <si>
    <t>Operations</t>
  </si>
  <si>
    <t>Operations Manager</t>
  </si>
  <si>
    <t>E106</t>
  </si>
  <si>
    <t>Sarah Parker</t>
  </si>
  <si>
    <t>Finance</t>
  </si>
  <si>
    <t>Financial Analyst</t>
  </si>
  <si>
    <t>E107</t>
  </si>
  <si>
    <t>James Wilson</t>
  </si>
  <si>
    <t>Account Manager</t>
  </si>
  <si>
    <t>E108</t>
  </si>
  <si>
    <t>Patricia Hall</t>
  </si>
  <si>
    <t>Customer Service</t>
  </si>
  <si>
    <t>Customer Service Rep</t>
  </si>
  <si>
    <t>E109</t>
  </si>
  <si>
    <t>David Allen</t>
  </si>
  <si>
    <t>Network Engineer</t>
  </si>
  <si>
    <t>E110</t>
  </si>
  <si>
    <t>Emma Johnson</t>
  </si>
  <si>
    <t>Digital Marketer</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</si>
  <si>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</si>
  <si>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</si>
  <si>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</si>
  <si>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</si>
  <si>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</si>
  <si>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</si>
  <si>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</si>
  <si>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</si>
  <si>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</si>
  <si>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</si>
  <si>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</si>
  <si>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</si>
  <si>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</si>
  <si>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</si>
  <si>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</si>
  <si>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</si>
  <si>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</si>
  <si>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</si>
  <si>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</si>
  <si>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</si>
  <si>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</si>
  <si>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</si>
  <si>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</si>
  <si>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</si>
  <si>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</si>
  <si>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</si>
  <si>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</si>
  <si>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</si>
  <si>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</si>
  <si>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</si>
  <si>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</si>
  <si>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</si>
  <si>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</si>
  <si>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</si>
  <si>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</si>
  <si>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</si>
  <si>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</si>
  <si>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</si>
  <si>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</si>
  <si>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</si>
  <si>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Madalynn Logan</t>
  </si>
  <si>
    <t>Rocco Sampson</t>
  </si>
  <si>
    <t>Meilani Kim</t>
  </si>
  <si>
    <t>Roman Dean</t>
  </si>
  <si>
    <t>Julianna Spears</t>
  </si>
  <si>
    <t>Ameer Larsen</t>
  </si>
  <si>
    <t>Xiomara Yang</t>
  </si>
  <si>
    <t>Malcolm Chang</t>
  </si>
  <si>
    <t>Ophelia Potts</t>
  </si>
  <si>
    <t>Alfred Gregory</t>
  </si>
  <si>
    <t>Alaya Kelley</t>
  </si>
  <si>
    <t>Eric Bishop</t>
  </si>
  <si>
    <t>Brooklynn Griffith</t>
  </si>
  <si>
    <t>Franklin Villalobos</t>
  </si>
  <si>
    <t>Zoya Stafford</t>
  </si>
  <si>
    <t>Alfredo Byrd</t>
  </si>
  <si>
    <t>Giselle Wright</t>
  </si>
  <si>
    <t>Grayson Lin</t>
  </si>
  <si>
    <t>Makenna Ochoa</t>
  </si>
  <si>
    <t>Winston Erickson</t>
  </si>
  <si>
    <t>Sabrina Ford</t>
  </si>
  <si>
    <t>Luis Dorsey</t>
  </si>
  <si>
    <t>Addyson Stewart</t>
  </si>
  <si>
    <t>Nolan Marquez</t>
  </si>
  <si>
    <t>Milani Pittman</t>
  </si>
  <si>
    <t>Valentino Hess</t>
  </si>
  <si>
    <t>Kaliyah Sosa</t>
  </si>
  <si>
    <t>Emir Velasquez</t>
  </si>
  <si>
    <t>Esme Patton</t>
  </si>
  <si>
    <t>Moises Montoya</t>
  </si>
  <si>
    <t>Kamryn Chen</t>
  </si>
  <si>
    <t>Emmanuel Marquez</t>
  </si>
  <si>
    <t>Milani Franklin</t>
  </si>
  <si>
    <t>Simon Reilly</t>
  </si>
  <si>
    <t>Tori Ramos</t>
  </si>
  <si>
    <t>Angel Ball</t>
  </si>
  <si>
    <t>Abby Mullen</t>
  </si>
  <si>
    <t>Shepard Hendrix</t>
  </si>
  <si>
    <t>Zhuri Garza</t>
  </si>
  <si>
    <t>Judah Dickerson</t>
  </si>
  <si>
    <t>Quarter</t>
  </si>
  <si>
    <t>Actual Spending</t>
  </si>
  <si>
    <t>Q3</t>
  </si>
  <si>
    <t>Q4</t>
  </si>
  <si>
    <t>Category</t>
  </si>
  <si>
    <t>I001</t>
  </si>
  <si>
    <t>Widget A</t>
  </si>
  <si>
    <t>I002</t>
  </si>
  <si>
    <t>Gadget B</t>
  </si>
  <si>
    <t>Hardware</t>
  </si>
  <si>
    <t>I003</t>
  </si>
  <si>
    <t>Widget C</t>
  </si>
  <si>
    <t>I004</t>
  </si>
  <si>
    <t>Gadget D</t>
  </si>
  <si>
    <t>I005</t>
  </si>
  <si>
    <t>Tool E</t>
  </si>
  <si>
    <t>Tools</t>
  </si>
  <si>
    <t>I006</t>
  </si>
  <si>
    <t>Widget F</t>
  </si>
  <si>
    <t>I007</t>
  </si>
  <si>
    <t>Gadget G</t>
  </si>
  <si>
    <t>I008</t>
  </si>
  <si>
    <t>Tool H</t>
  </si>
  <si>
    <t>I009</t>
  </si>
  <si>
    <t>Widget I</t>
  </si>
  <si>
    <t>I010</t>
  </si>
  <si>
    <t>Gadget J</t>
  </si>
  <si>
    <t>I011</t>
  </si>
  <si>
    <t>Widget K</t>
  </si>
  <si>
    <t>I012</t>
  </si>
  <si>
    <t>Gadget L</t>
  </si>
  <si>
    <t>I013</t>
  </si>
  <si>
    <t>Tool M</t>
  </si>
  <si>
    <t>I014</t>
  </si>
  <si>
    <t>Widget N</t>
  </si>
  <si>
    <t>I015</t>
  </si>
  <si>
    <t>Gadget O</t>
  </si>
  <si>
    <t>I016</t>
  </si>
  <si>
    <t>Tool P</t>
  </si>
  <si>
    <t>I017</t>
  </si>
  <si>
    <t>Widget Q</t>
  </si>
  <si>
    <t>I018</t>
  </si>
  <si>
    <t>Gadget R</t>
  </si>
  <si>
    <t>I019</t>
  </si>
  <si>
    <t>Widget S</t>
  </si>
  <si>
    <t>I020</t>
  </si>
  <si>
    <t>Gadget T</t>
  </si>
  <si>
    <t>I021</t>
  </si>
  <si>
    <t>Tool U</t>
  </si>
  <si>
    <t>I022</t>
  </si>
  <si>
    <t>Widget V</t>
  </si>
  <si>
    <t>I023</t>
  </si>
  <si>
    <t>Gadget W</t>
  </si>
  <si>
    <t>I024</t>
  </si>
  <si>
    <t>Tool X</t>
  </si>
  <si>
    <t>Feedback ID</t>
  </si>
  <si>
    <t>Date</t>
  </si>
  <si>
    <t>Product ID</t>
  </si>
  <si>
    <t>FB001</t>
  </si>
  <si>
    <t>FB002</t>
  </si>
  <si>
    <t>FB003</t>
  </si>
  <si>
    <t>FB004</t>
  </si>
  <si>
    <t>FB005</t>
  </si>
  <si>
    <t>FB006</t>
  </si>
  <si>
    <t>FB007</t>
  </si>
  <si>
    <t>FB008</t>
  </si>
  <si>
    <t>FB009</t>
  </si>
  <si>
    <t>FB010</t>
  </si>
  <si>
    <t>FB100</t>
  </si>
  <si>
    <t>FB011</t>
  </si>
  <si>
    <t>FB012</t>
  </si>
  <si>
    <t>FB013</t>
  </si>
  <si>
    <t>FB014</t>
  </si>
  <si>
    <t>FB015</t>
  </si>
  <si>
    <t>FB016</t>
  </si>
  <si>
    <t>FB017</t>
  </si>
  <si>
    <t>FB018</t>
  </si>
  <si>
    <t>FB019</t>
  </si>
  <si>
    <t>FB020</t>
  </si>
  <si>
    <t>FB021</t>
  </si>
  <si>
    <t>FB022</t>
  </si>
  <si>
    <t>FB023</t>
  </si>
  <si>
    <t>FB024</t>
  </si>
  <si>
    <t>FB025</t>
  </si>
  <si>
    <t>FB026</t>
  </si>
  <si>
    <t>FB027</t>
  </si>
  <si>
    <t>FB028</t>
  </si>
  <si>
    <t>FB029</t>
  </si>
  <si>
    <t>FB030</t>
  </si>
  <si>
    <t>FB031</t>
  </si>
  <si>
    <t>FB032</t>
  </si>
  <si>
    <t>FB033</t>
  </si>
  <si>
    <t>FB034</t>
  </si>
  <si>
    <t>FB035</t>
  </si>
  <si>
    <t>FB036</t>
  </si>
  <si>
    <t>FB037</t>
  </si>
  <si>
    <t>FB038</t>
  </si>
  <si>
    <t>FB039</t>
  </si>
  <si>
    <t>FB040</t>
  </si>
  <si>
    <t>FB041</t>
  </si>
  <si>
    <t>FB042</t>
  </si>
  <si>
    <t>FB043</t>
  </si>
  <si>
    <t>FB044</t>
  </si>
  <si>
    <t>FB045</t>
  </si>
  <si>
    <t>FB046</t>
  </si>
  <si>
    <t>FB047</t>
  </si>
  <si>
    <t>FB048</t>
  </si>
  <si>
    <t>FB049</t>
  </si>
  <si>
    <t>FB050</t>
  </si>
  <si>
    <t>FB051</t>
  </si>
  <si>
    <t>FB052</t>
  </si>
  <si>
    <t>FB053</t>
  </si>
  <si>
    <t>FB054</t>
  </si>
  <si>
    <t>FB055</t>
  </si>
  <si>
    <t>FB056</t>
  </si>
  <si>
    <t>FB057</t>
  </si>
  <si>
    <t>FB058</t>
  </si>
  <si>
    <t>FB059</t>
  </si>
  <si>
    <t>FB060</t>
  </si>
  <si>
    <t>FB061</t>
  </si>
  <si>
    <t>FB062</t>
  </si>
  <si>
    <t>FB063</t>
  </si>
  <si>
    <t>FB064</t>
  </si>
  <si>
    <t>FB065</t>
  </si>
  <si>
    <t>FB066</t>
  </si>
  <si>
    <t>FB067</t>
  </si>
  <si>
    <t>FB068</t>
  </si>
  <si>
    <t>FB069</t>
  </si>
  <si>
    <t>FB070</t>
  </si>
  <si>
    <t>FB071</t>
  </si>
  <si>
    <t>FB072</t>
  </si>
  <si>
    <t>FB073</t>
  </si>
  <si>
    <t>FB074</t>
  </si>
  <si>
    <t>FB075</t>
  </si>
  <si>
    <t>FB076</t>
  </si>
  <si>
    <t>FB077</t>
  </si>
  <si>
    <t>FB078</t>
  </si>
  <si>
    <t>FB079</t>
  </si>
  <si>
    <t>FB080</t>
  </si>
  <si>
    <t>FB081</t>
  </si>
  <si>
    <t>FB082</t>
  </si>
  <si>
    <t>FB083</t>
  </si>
  <si>
    <t>FB084</t>
  </si>
  <si>
    <t>FB085</t>
  </si>
  <si>
    <t>FB086</t>
  </si>
  <si>
    <t>FB087</t>
  </si>
  <si>
    <t>FB088</t>
  </si>
  <si>
    <t>FB089</t>
  </si>
  <si>
    <t>FB090</t>
  </si>
  <si>
    <t>FB091</t>
  </si>
  <si>
    <t>FB092</t>
  </si>
  <si>
    <t>FB093</t>
  </si>
  <si>
    <t>FB094</t>
  </si>
  <si>
    <t>FB095</t>
  </si>
  <si>
    <t>FB096</t>
  </si>
  <si>
    <t>FB097</t>
  </si>
  <si>
    <t>FB098</t>
  </si>
  <si>
    <t>FB099</t>
  </si>
  <si>
    <t>FB101</t>
  </si>
  <si>
    <t>FB102</t>
  </si>
  <si>
    <t>FB103</t>
  </si>
  <si>
    <t>FB104</t>
  </si>
  <si>
    <t>FB105</t>
  </si>
  <si>
    <t>FB106</t>
  </si>
  <si>
    <t>FB107</t>
  </si>
  <si>
    <t>FB108</t>
  </si>
  <si>
    <t>FB109</t>
  </si>
  <si>
    <t>FB110</t>
  </si>
  <si>
    <t>FB111</t>
  </si>
  <si>
    <t>FB112</t>
  </si>
  <si>
    <t>FB113</t>
  </si>
  <si>
    <t>FB114</t>
  </si>
  <si>
    <t>FB115</t>
  </si>
  <si>
    <t>FB116</t>
  </si>
  <si>
    <t>FB117</t>
  </si>
  <si>
    <t>FB118</t>
  </si>
  <si>
    <t>FB119</t>
  </si>
  <si>
    <t>FB120</t>
  </si>
  <si>
    <t>FB121</t>
  </si>
  <si>
    <t>FB122</t>
  </si>
  <si>
    <t>FB123</t>
  </si>
  <si>
    <t>FB124</t>
  </si>
  <si>
    <t>FB125</t>
  </si>
  <si>
    <t>FB126</t>
  </si>
  <si>
    <t>FB127</t>
  </si>
  <si>
    <t>FB128</t>
  </si>
  <si>
    <t>FB129</t>
  </si>
  <si>
    <t>FB130</t>
  </si>
  <si>
    <t>FB131</t>
  </si>
  <si>
    <t>FB132</t>
  </si>
  <si>
    <t>FB133</t>
  </si>
  <si>
    <t>FB134</t>
  </si>
  <si>
    <t>FB135</t>
  </si>
  <si>
    <t>FB136</t>
  </si>
  <si>
    <t>FB137</t>
  </si>
  <si>
    <t>FB138</t>
  </si>
  <si>
    <t>FB139</t>
  </si>
  <si>
    <t>FB140</t>
  </si>
  <si>
    <t>FB141</t>
  </si>
  <si>
    <t>FB142</t>
  </si>
  <si>
    <t>FB143</t>
  </si>
  <si>
    <t>FB144</t>
  </si>
  <si>
    <t>FB145</t>
  </si>
  <si>
    <t>FB146</t>
  </si>
  <si>
    <t>FB147</t>
  </si>
  <si>
    <t>FB148</t>
  </si>
  <si>
    <t>FB149</t>
  </si>
  <si>
    <t>FB150</t>
  </si>
  <si>
    <t>FB151</t>
  </si>
  <si>
    <t>FB152</t>
  </si>
  <si>
    <t>FB153</t>
  </si>
  <si>
    <t>FB154</t>
  </si>
  <si>
    <t>FB155</t>
  </si>
  <si>
    <t>FB156</t>
  </si>
  <si>
    <t>FB157</t>
  </si>
  <si>
    <t>FB158</t>
  </si>
  <si>
    <t>FB159</t>
  </si>
  <si>
    <t>FB160</t>
  </si>
  <si>
    <t>FB161</t>
  </si>
  <si>
    <t>FB162</t>
  </si>
  <si>
    <t>FB163</t>
  </si>
  <si>
    <t>FB164</t>
  </si>
  <si>
    <t>FB165</t>
  </si>
  <si>
    <t>FB166</t>
  </si>
  <si>
    <t>FB167</t>
  </si>
  <si>
    <t>FB168</t>
  </si>
  <si>
    <t>FB169</t>
  </si>
  <si>
    <t>FB170</t>
  </si>
  <si>
    <t>FB171</t>
  </si>
  <si>
    <t>FB172</t>
  </si>
  <si>
    <t>FB173</t>
  </si>
  <si>
    <t>FB174</t>
  </si>
  <si>
    <t>FB175</t>
  </si>
  <si>
    <t>FB176</t>
  </si>
  <si>
    <t>FB177</t>
  </si>
  <si>
    <t>FB178</t>
  </si>
  <si>
    <t>FB179</t>
  </si>
  <si>
    <t>FB180</t>
  </si>
  <si>
    <t>FB181</t>
  </si>
  <si>
    <t>FB182</t>
  </si>
  <si>
    <t>FB183</t>
  </si>
  <si>
    <t>FB184</t>
  </si>
  <si>
    <t>FB185</t>
  </si>
  <si>
    <t>FB186</t>
  </si>
  <si>
    <t>FB187</t>
  </si>
  <si>
    <t>FB188</t>
  </si>
  <si>
    <t>FB189</t>
  </si>
  <si>
    <t>FB190</t>
  </si>
  <si>
    <t>FB191</t>
  </si>
  <si>
    <t>FB192</t>
  </si>
  <si>
    <t>FB193</t>
  </si>
  <si>
    <t>FB194</t>
  </si>
  <si>
    <t>FB195</t>
  </si>
  <si>
    <t>FB196</t>
  </si>
  <si>
    <t>FB197</t>
  </si>
  <si>
    <t>FB198</t>
  </si>
  <si>
    <t>FB199</t>
  </si>
  <si>
    <t>FB200</t>
  </si>
  <si>
    <t>FB201</t>
  </si>
  <si>
    <t>FB202</t>
  </si>
  <si>
    <t>FB203</t>
  </si>
  <si>
    <t>FB204</t>
  </si>
  <si>
    <t>FB205</t>
  </si>
  <si>
    <t>FB206</t>
  </si>
  <si>
    <t>FB207</t>
  </si>
  <si>
    <t>FB208</t>
  </si>
  <si>
    <t>FB209</t>
  </si>
  <si>
    <t>FB210</t>
  </si>
  <si>
    <t>FB211</t>
  </si>
  <si>
    <t>FB212</t>
  </si>
  <si>
    <t>FB213</t>
  </si>
  <si>
    <t>FB214</t>
  </si>
  <si>
    <t>FB215</t>
  </si>
  <si>
    <t>FB216</t>
  </si>
  <si>
    <t>FB217</t>
  </si>
  <si>
    <t>FB218</t>
  </si>
  <si>
    <t>FB219</t>
  </si>
  <si>
    <t>FB220</t>
  </si>
  <si>
    <t>FB221</t>
  </si>
  <si>
    <t>FB222</t>
  </si>
  <si>
    <t>FB223</t>
  </si>
  <si>
    <t>FB224</t>
  </si>
  <si>
    <t>FB225</t>
  </si>
  <si>
    <t>FB226</t>
  </si>
  <si>
    <t>FB227</t>
  </si>
  <si>
    <t>FB228</t>
  </si>
  <si>
    <t>FB229</t>
  </si>
  <si>
    <t>FB230</t>
  </si>
  <si>
    <t>FB231</t>
  </si>
  <si>
    <t>FB232</t>
  </si>
  <si>
    <t>FB233</t>
  </si>
  <si>
    <t>FB234</t>
  </si>
  <si>
    <t>FB235</t>
  </si>
  <si>
    <t>FB236</t>
  </si>
  <si>
    <t>FB237</t>
  </si>
  <si>
    <t>FB238</t>
  </si>
  <si>
    <t>FB239</t>
  </si>
  <si>
    <t>FB240</t>
  </si>
  <si>
    <t>FB241</t>
  </si>
  <si>
    <t>FB242</t>
  </si>
  <si>
    <t>FB243</t>
  </si>
  <si>
    <t>FB244</t>
  </si>
  <si>
    <t>FB245</t>
  </si>
  <si>
    <t>FB246</t>
  </si>
  <si>
    <t>FB247</t>
  </si>
  <si>
    <t>FB248</t>
  </si>
  <si>
    <t>FB249</t>
  </si>
  <si>
    <t>FB250</t>
  </si>
  <si>
    <t>FB251</t>
  </si>
  <si>
    <t>FB252</t>
  </si>
  <si>
    <t>FB253</t>
  </si>
  <si>
    <t>FB254</t>
  </si>
  <si>
    <t>FB255</t>
  </si>
  <si>
    <t>FB256</t>
  </si>
  <si>
    <t>FB257</t>
  </si>
  <si>
    <t>FB258</t>
  </si>
  <si>
    <t>FB259</t>
  </si>
  <si>
    <t>FB260</t>
  </si>
  <si>
    <t>FB261</t>
  </si>
  <si>
    <t>FB262</t>
  </si>
  <si>
    <t>FB263</t>
  </si>
  <si>
    <t>FB264</t>
  </si>
  <si>
    <t>FB265</t>
  </si>
  <si>
    <t>FB266</t>
  </si>
  <si>
    <t>FB267</t>
  </si>
  <si>
    <t>FB268</t>
  </si>
  <si>
    <t>FB269</t>
  </si>
  <si>
    <t>FB270</t>
  </si>
  <si>
    <t>FB271</t>
  </si>
  <si>
    <t>FB272</t>
  </si>
  <si>
    <t>FB273</t>
  </si>
  <si>
    <t>FB274</t>
  </si>
  <si>
    <t>FB275</t>
  </si>
  <si>
    <t>FB276</t>
  </si>
  <si>
    <t>FB277</t>
  </si>
  <si>
    <t>FB278</t>
  </si>
  <si>
    <t>FB279</t>
  </si>
  <si>
    <t>FB280</t>
  </si>
  <si>
    <t>FB281</t>
  </si>
  <si>
    <t>FB282</t>
  </si>
  <si>
    <t>FB283</t>
  </si>
  <si>
    <t>FB284</t>
  </si>
  <si>
    <t>FB285</t>
  </si>
  <si>
    <t>FB286</t>
  </si>
  <si>
    <t>FB287</t>
  </si>
  <si>
    <t>FB288</t>
  </si>
  <si>
    <t>FB289</t>
  </si>
  <si>
    <t>FB290</t>
  </si>
  <si>
    <t>FB291</t>
  </si>
  <si>
    <t>FB292</t>
  </si>
  <si>
    <t>FB293</t>
  </si>
  <si>
    <t>FB294</t>
  </si>
  <si>
    <t>FB295</t>
  </si>
  <si>
    <t>FB296</t>
  </si>
  <si>
    <t>FB297</t>
  </si>
  <si>
    <t>FB298</t>
  </si>
  <si>
    <t>FB299</t>
  </si>
  <si>
    <t>FB300</t>
  </si>
  <si>
    <t>FB301</t>
  </si>
  <si>
    <t>FB302</t>
  </si>
  <si>
    <t>FB303</t>
  </si>
  <si>
    <t>FB304</t>
  </si>
  <si>
    <t>FB305</t>
  </si>
  <si>
    <t>FB306</t>
  </si>
  <si>
    <t>FB307</t>
  </si>
  <si>
    <t>FB308</t>
  </si>
  <si>
    <t>FB309</t>
  </si>
  <si>
    <t>FB310</t>
  </si>
  <si>
    <t>FB311</t>
  </si>
  <si>
    <t>FB312</t>
  </si>
  <si>
    <t>FB313</t>
  </si>
  <si>
    <t>FB314</t>
  </si>
  <si>
    <t>FB315</t>
  </si>
  <si>
    <t>FB316</t>
  </si>
  <si>
    <t>FB317</t>
  </si>
  <si>
    <t>FB318</t>
  </si>
  <si>
    <t>FB319</t>
  </si>
  <si>
    <t>FB320</t>
  </si>
  <si>
    <t>FB321</t>
  </si>
  <si>
    <t>FB322</t>
  </si>
  <si>
    <t>FB323</t>
  </si>
  <si>
    <t>FB324</t>
  </si>
  <si>
    <t>FB325</t>
  </si>
  <si>
    <t>FB326</t>
  </si>
  <si>
    <t>FB327</t>
  </si>
  <si>
    <t>FB328</t>
  </si>
  <si>
    <t>FB329</t>
  </si>
  <si>
    <t>FB330</t>
  </si>
  <si>
    <t>FB331</t>
  </si>
  <si>
    <t>FB332</t>
  </si>
  <si>
    <t>FB333</t>
  </si>
  <si>
    <t>FB334</t>
  </si>
  <si>
    <t>FB335</t>
  </si>
  <si>
    <t>FB336</t>
  </si>
  <si>
    <t>FB337</t>
  </si>
  <si>
    <t>FB338</t>
  </si>
  <si>
    <t>FB339</t>
  </si>
  <si>
    <t>FB340</t>
  </si>
  <si>
    <t>FB341</t>
  </si>
  <si>
    <t>FB342</t>
  </si>
  <si>
    <t>FB343</t>
  </si>
  <si>
    <t>FB344</t>
  </si>
  <si>
    <t>FB345</t>
  </si>
  <si>
    <t>FB346</t>
  </si>
  <si>
    <t>FB347</t>
  </si>
  <si>
    <t>FB348</t>
  </si>
  <si>
    <t>FB349</t>
  </si>
  <si>
    <t>FB350</t>
  </si>
  <si>
    <t>FB351</t>
  </si>
  <si>
    <t>FB352</t>
  </si>
  <si>
    <t>FB353</t>
  </si>
  <si>
    <t>FB354</t>
  </si>
  <si>
    <t>FB355</t>
  </si>
  <si>
    <t>FB356</t>
  </si>
  <si>
    <t>FB357</t>
  </si>
  <si>
    <t>FB358</t>
  </si>
  <si>
    <t>FB359</t>
  </si>
  <si>
    <t>FB360</t>
  </si>
  <si>
    <t>FB361</t>
  </si>
  <si>
    <t>FB362</t>
  </si>
  <si>
    <t>FB363</t>
  </si>
  <si>
    <t>FB364</t>
  </si>
  <si>
    <t>FB365</t>
  </si>
  <si>
    <t>FB366</t>
  </si>
  <si>
    <t>FB367</t>
  </si>
  <si>
    <t>FB368</t>
  </si>
  <si>
    <t>FB369</t>
  </si>
  <si>
    <t>FB370</t>
  </si>
  <si>
    <t>FB371</t>
  </si>
  <si>
    <t>FB372</t>
  </si>
  <si>
    <t>FB373</t>
  </si>
  <si>
    <t>FB374</t>
  </si>
  <si>
    <t>FB375</t>
  </si>
  <si>
    <t>FB376</t>
  </si>
  <si>
    <t>FB377</t>
  </si>
  <si>
    <t>FB378</t>
  </si>
  <si>
    <t>FB379</t>
  </si>
  <si>
    <t>FB380</t>
  </si>
  <si>
    <t>FB381</t>
  </si>
  <si>
    <t>FB382</t>
  </si>
  <si>
    <t>FB383</t>
  </si>
  <si>
    <t>FB384</t>
  </si>
  <si>
    <t>FB385</t>
  </si>
  <si>
    <t>FB386</t>
  </si>
  <si>
    <t>FB387</t>
  </si>
  <si>
    <t>FB388</t>
  </si>
  <si>
    <t>FB389</t>
  </si>
  <si>
    <t>FB390</t>
  </si>
  <si>
    <t>FB391</t>
  </si>
  <si>
    <t>FB392</t>
  </si>
  <si>
    <t>FB393</t>
  </si>
  <si>
    <t>FB394</t>
  </si>
  <si>
    <t>FB395</t>
  </si>
  <si>
    <t>FB396</t>
  </si>
  <si>
    <t>FB397</t>
  </si>
  <si>
    <t>FB398</t>
  </si>
  <si>
    <t>FB399</t>
  </si>
  <si>
    <t>FB400</t>
  </si>
  <si>
    <t>FB401</t>
  </si>
  <si>
    <t>FB402</t>
  </si>
  <si>
    <t>FB403</t>
  </si>
  <si>
    <t>FB404</t>
  </si>
  <si>
    <t>FB405</t>
  </si>
  <si>
    <t>FB406</t>
  </si>
  <si>
    <t>FB407</t>
  </si>
  <si>
    <t>FB408</t>
  </si>
  <si>
    <t>FB409</t>
  </si>
  <si>
    <t>FB410</t>
  </si>
  <si>
    <t>FB411</t>
  </si>
  <si>
    <t>FB412</t>
  </si>
  <si>
    <t>FB413</t>
  </si>
  <si>
    <t>FB414</t>
  </si>
  <si>
    <t>FB415</t>
  </si>
  <si>
    <t>FB416</t>
  </si>
  <si>
    <t>FB417</t>
  </si>
  <si>
    <t>FB418</t>
  </si>
  <si>
    <t>FB419</t>
  </si>
  <si>
    <t>FB420</t>
  </si>
  <si>
    <t>FB421</t>
  </si>
  <si>
    <t>FB422</t>
  </si>
  <si>
    <t>FB423</t>
  </si>
  <si>
    <t>FB424</t>
  </si>
  <si>
    <t>FB425</t>
  </si>
  <si>
    <t>FB426</t>
  </si>
  <si>
    <t>FB427</t>
  </si>
  <si>
    <t>FB428</t>
  </si>
  <si>
    <t>FB429</t>
  </si>
  <si>
    <t>FB430</t>
  </si>
  <si>
    <t>FB431</t>
  </si>
  <si>
    <t>FB432</t>
  </si>
  <si>
    <t>FB433</t>
  </si>
  <si>
    <t>FB434</t>
  </si>
  <si>
    <t>FB435</t>
  </si>
  <si>
    <t>FB436</t>
  </si>
  <si>
    <t>FB437</t>
  </si>
  <si>
    <t>FB438</t>
  </si>
  <si>
    <t>FB439</t>
  </si>
  <si>
    <t>FB440</t>
  </si>
  <si>
    <t>FB441</t>
  </si>
  <si>
    <t>FB442</t>
  </si>
  <si>
    <t>FB443</t>
  </si>
  <si>
    <t>FB444</t>
  </si>
  <si>
    <t>FB445</t>
  </si>
  <si>
    <t>FB446</t>
  </si>
  <si>
    <t>FB447</t>
  </si>
  <si>
    <t>FB448</t>
  </si>
  <si>
    <t>FB449</t>
  </si>
  <si>
    <t>FB450</t>
  </si>
  <si>
    <t>FB451</t>
  </si>
  <si>
    <t>FB452</t>
  </si>
  <si>
    <t>FB453</t>
  </si>
  <si>
    <t>FB454</t>
  </si>
  <si>
    <t>FB455</t>
  </si>
  <si>
    <t>FB456</t>
  </si>
  <si>
    <t>FB457</t>
  </si>
  <si>
    <t>FB458</t>
  </si>
  <si>
    <t>FB459</t>
  </si>
  <si>
    <t>FB460</t>
  </si>
  <si>
    <t>FB461</t>
  </si>
  <si>
    <t>FB462</t>
  </si>
  <si>
    <t>FB463</t>
  </si>
  <si>
    <t>FB464</t>
  </si>
  <si>
    <t>FB465</t>
  </si>
  <si>
    <t>FB466</t>
  </si>
  <si>
    <t>FB467</t>
  </si>
  <si>
    <t>FB468</t>
  </si>
  <si>
    <t>FB469</t>
  </si>
  <si>
    <t>FB470</t>
  </si>
  <si>
    <t>FB471</t>
  </si>
  <si>
    <t>FB472</t>
  </si>
  <si>
    <t>FB473</t>
  </si>
  <si>
    <t>FB474</t>
  </si>
  <si>
    <t>FB475</t>
  </si>
  <si>
    <t>FB476</t>
  </si>
  <si>
    <t>FB477</t>
  </si>
  <si>
    <t>FB478</t>
  </si>
  <si>
    <t>FB479</t>
  </si>
  <si>
    <t>FB480</t>
  </si>
  <si>
    <t>FB481</t>
  </si>
  <si>
    <t>FB482</t>
  </si>
  <si>
    <t>FB483</t>
  </si>
  <si>
    <t>FB484</t>
  </si>
  <si>
    <t>FB485</t>
  </si>
  <si>
    <t>FB486</t>
  </si>
  <si>
    <t>FB487</t>
  </si>
  <si>
    <t>FB488</t>
  </si>
  <si>
    <t>FB489</t>
  </si>
  <si>
    <t>FB490</t>
  </si>
  <si>
    <t>FB491</t>
  </si>
  <si>
    <t>FB492</t>
  </si>
  <si>
    <t>FB493</t>
  </si>
  <si>
    <t>FB494</t>
  </si>
  <si>
    <t>FB495</t>
  </si>
  <si>
    <t>FB496</t>
  </si>
  <si>
    <t>FB497</t>
  </si>
  <si>
    <t>FB498</t>
  </si>
  <si>
    <t>FB499</t>
  </si>
  <si>
    <t>FB500</t>
  </si>
  <si>
    <t>FB501</t>
  </si>
  <si>
    <t>FB502</t>
  </si>
  <si>
    <t>FB503</t>
  </si>
  <si>
    <t>FB504</t>
  </si>
  <si>
    <t>FB505</t>
  </si>
  <si>
    <t>FB506</t>
  </si>
  <si>
    <t>FB507</t>
  </si>
  <si>
    <t>FB508</t>
  </si>
  <si>
    <t>FB509</t>
  </si>
  <si>
    <t>FB510</t>
  </si>
  <si>
    <t>FB511</t>
  </si>
  <si>
    <t>FB512</t>
  </si>
  <si>
    <t>FB513</t>
  </si>
  <si>
    <t>FB514</t>
  </si>
  <si>
    <t>FB515</t>
  </si>
  <si>
    <t>FB516</t>
  </si>
  <si>
    <t>FB517</t>
  </si>
  <si>
    <t>FB518</t>
  </si>
  <si>
    <t>Performance 
Rating (Previous Year)</t>
  </si>
  <si>
    <t>Days 
Absent</t>
  </si>
  <si>
    <t>Attendance 
Target</t>
  </si>
  <si>
    <t>Employee
 ID</t>
  </si>
  <si>
    <t xml:space="preserve">SalespersonID </t>
  </si>
  <si>
    <t>Total Sales</t>
  </si>
  <si>
    <t xml:space="preserve">Rank </t>
  </si>
  <si>
    <t>Best Salesman</t>
  </si>
  <si>
    <t xml:space="preserve"> Product 
Category</t>
  </si>
  <si>
    <t xml:space="preserve"> Units 
Sold</t>
  </si>
  <si>
    <t xml:space="preserve"> Salesperson
 ID</t>
  </si>
  <si>
    <t xml:space="preserve"> Unit 
Price</t>
  </si>
  <si>
    <t xml:space="preserve">Sales </t>
  </si>
  <si>
    <t>Employee</t>
  </si>
  <si>
    <t>DepartmentPerformance</t>
  </si>
  <si>
    <t xml:space="preserve">BudgetMonitoring </t>
  </si>
  <si>
    <t xml:space="preserve">Inventory Management </t>
  </si>
  <si>
    <t>Item 
Description</t>
  </si>
  <si>
    <t>Quantity In 
Stock</t>
  </si>
  <si>
    <t>Reorder 
Level</t>
  </si>
  <si>
    <t>Maximum 
Stock Level</t>
  </si>
  <si>
    <t>Lead Time
 (Days)</t>
  </si>
  <si>
    <t>Budgeted 
Amount</t>
  </si>
  <si>
    <t>Rating</t>
  </si>
  <si>
    <t xml:space="preserve">Feedback </t>
  </si>
  <si>
    <t>Quota Status</t>
  </si>
  <si>
    <t>Sales Bonus</t>
  </si>
  <si>
    <t>Bonus Eligibility</t>
  </si>
  <si>
    <t>Years of Service</t>
  </si>
  <si>
    <t>Employee Retention</t>
  </si>
  <si>
    <t>Variance</t>
  </si>
  <si>
    <t>Variance Percentage</t>
  </si>
  <si>
    <t>Current Spending</t>
  </si>
  <si>
    <t>Adjusted Budget Forecast for Next Q</t>
  </si>
  <si>
    <t>Annual Spending</t>
  </si>
  <si>
    <t>Inventory Status</t>
  </si>
  <si>
    <t>Average Ratings</t>
  </si>
  <si>
    <t>Product Viability</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</si>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</sst>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
  </numFmts>
  <fonts count="13" x14ac:knownFonts="1">
    <font>
      <sz val="11"/>
      <color theme="1"/>
      <name val="Aptos Narrow"/>
      <family val="2"/>
      <scheme val="minor"/>
    </font>
    <font>
      <sz val="8"/>
      <name val="Aptos Narrow"/>
      <family val="2"/>
      <scheme val="minor"/>
    </font>
    <font>
      <sz val="12"/>
      <color theme="1"/>
      <name val="Calibri"/>
      <family val="2"/>
    </font>
    <font>
      <sz val="11"/>
      <color rgb="FF000000"/>
      <name val="Georgia"/>
      <family val="1"/>
    </font>
    <font>
      <b/>
      <sz val="12"/>
      <color theme="1"/>
      <name val="Calibri"/>
      <family val="2"/>
    </font>
    <font>
      <sz val="11"/>
      <color theme="1"/>
      <name val="Aptos Narrow"/>
      <family val="2"/>
      <scheme val="minor"/>
    </font>
    <font>
      <sz val="11"/>
      <name val="Georgia"/>
      <family val="1"/>
    </font>
    <font>
      <sz val="12"/>
      <name val="Calibri"/>
      <family val="2"/>
    </font>
    <font>
      <b/>
      <sz val="12"/>
      <name val="Calibri"/>
      <family val="2"/>
    </font>
    <font>
      <b/>
      <sz val="11"/>
      <name val="Georgia"/>
      <family val="1"/>
    </font>
    <font>
      <b/>
      <sz val="11"/>
      <color rgb="FF000000"/>
      <name val="Georgia"/>
      <family val="1"/>
    </font>
    <font>
      <sz val="11"/>
      <color rgb="FF006100"/>
      <name val="Aptos Narrow"/>
      <family val="2"/>
      <scheme val="minor"/>
    </font>
    <font>
      <sz val="11"/>
      <color rgb="FF9C0006"/>
      <name val="Aptos Narrow"/>
      <family val="2"/>
      <scheme val="minor"/>
    </font>
  </fonts>
  <fills count="9">
    <fill>
      <patternFill patternType="none"/>
    </fill>
    <fill>
      <patternFill patternType="gray125"/>
    </fill>
    <fill>
      <patternFill patternType="solid">
        <fgColor theme="3" tint="0.89999084444715716"/>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9" fontId="5" fillId="0" borderId="0" applyFont="0" applyFill="0" applyBorder="0" applyAlignment="0" applyProtection="0"/>
    <xf numFmtId="0" fontId="11" fillId="7" borderId="0" applyNumberFormat="0" applyBorder="0" applyAlignment="0" applyProtection="0"/>
    <xf numFmtId="0" fontId="12" fillId="8" borderId="0" applyNumberFormat="0" applyBorder="0" applyAlignment="0" applyProtection="0"/>
  </cellStyleXfs>
  <cellXfs count="35">
    <xf numFmtId="0" fontId="0" fillId="0" borderId="0" xfId="0"/>
    <xf numFmtId="0" fontId="2" fillId="0" borderId="0" xfId="0" applyFont="1"/>
    <xf numFmtId="0" fontId="3" fillId="0" borderId="0" xfId="0" applyFont="1"/>
    <xf numFmtId="0" fontId="4" fillId="0" borderId="0" xfId="0" applyFont="1"/>
    <xf numFmtId="14" fontId="4" fillId="0" borderId="0" xfId="0" applyNumberFormat="1" applyFont="1"/>
    <xf numFmtId="14" fontId="2" fillId="0" borderId="0" xfId="0" applyNumberFormat="1" applyFont="1"/>
    <xf numFmtId="0" fontId="4" fillId="0" borderId="0" xfId="0" applyFont="1" applyAlignment="1">
      <alignment wrapText="1"/>
    </xf>
    <xf numFmtId="164" fontId="4" fillId="0" borderId="0" xfId="0" applyNumberFormat="1" applyFont="1"/>
    <xf numFmtId="164" fontId="2" fillId="0" borderId="0" xfId="0" applyNumberFormat="1" applyFont="1"/>
    <xf numFmtId="1" fontId="2" fillId="0" borderId="0" xfId="0" applyNumberFormat="1" applyFont="1"/>
    <xf numFmtId="164" fontId="4" fillId="0" borderId="0" xfId="0" applyNumberFormat="1" applyFont="1" applyAlignment="1">
      <alignment wrapText="1"/>
    </xf>
    <xf numFmtId="165" fontId="3" fillId="0" borderId="0" xfId="1" applyNumberFormat="1" applyFont="1"/>
    <xf numFmtId="164" fontId="3" fillId="0" borderId="0" xfId="0" applyNumberFormat="1" applyFont="1"/>
    <xf numFmtId="3" fontId="2" fillId="0" borderId="0" xfId="0" applyNumberFormat="1" applyFont="1"/>
    <xf numFmtId="0" fontId="6" fillId="0" borderId="0" xfId="0" applyFont="1" applyAlignment="1">
      <alignment horizontal="left" vertical="center" readingOrder="1"/>
    </xf>
    <xf numFmtId="0" fontId="7" fillId="0" borderId="0" xfId="0" applyFont="1"/>
    <xf numFmtId="0" fontId="8" fillId="2" borderId="0" xfId="0" applyFont="1" applyFill="1"/>
    <xf numFmtId="164" fontId="8" fillId="2" borderId="0" xfId="0" applyNumberFormat="1" applyFont="1" applyFill="1"/>
    <xf numFmtId="0" fontId="9" fillId="2" borderId="0" xfId="0" applyFont="1" applyFill="1"/>
    <xf numFmtId="0" fontId="2" fillId="2" borderId="0" xfId="0" applyFont="1" applyFill="1"/>
    <xf numFmtId="0" fontId="7" fillId="2" borderId="0" xfId="0" applyFont="1" applyFill="1"/>
    <xf numFmtId="0" fontId="4" fillId="3" borderId="0" xfId="0" applyFont="1" applyFill="1"/>
    <xf numFmtId="0" fontId="10" fillId="3" borderId="0" xfId="0" applyFont="1" applyFill="1"/>
    <xf numFmtId="0" fontId="4" fillId="4" borderId="0" xfId="0" applyFont="1" applyFill="1"/>
    <xf numFmtId="164" fontId="3" fillId="4" borderId="0" xfId="0" applyNumberFormat="1" applyFont="1" applyFill="1"/>
    <xf numFmtId="0" fontId="10" fillId="5" borderId="0" xfId="0" applyFont="1" applyFill="1" applyAlignment="1">
      <alignment wrapText="1"/>
    </xf>
    <xf numFmtId="0" fontId="4" fillId="5" borderId="0" xfId="0" applyFont="1" applyFill="1" applyAlignment="1">
      <alignment wrapText="1"/>
    </xf>
    <xf numFmtId="0" fontId="4" fillId="6" borderId="0" xfId="0" applyFont="1" applyFill="1"/>
    <xf numFmtId="165" fontId="0" fillId="0" borderId="0" xfId="0" applyNumberFormat="1"/>
    <xf numFmtId="2" fontId="0" fillId="0" borderId="0" xfId="0" applyNumberFormat="1"/>
    <xf numFmtId="2" fontId="11" fillId="7" borderId="0" xfId="2" applyNumberFormat="1"/>
    <xf numFmtId="2" fontId="12" fillId="8" borderId="0" xfId="3" applyNumberFormat="1"/>
    <xf numFmtId="0" fontId="4" fillId="2" borderId="0" xfId="0" applyFont="1" applyFill="1" applyAlignment="1">
      <alignment horizontal="center"/>
    </xf>
    <xf numFmtId="0" fontId="3" fillId="0" borderId="0" xfId="0" applyFont="1" applyAlignment="1">
      <alignment horizontal="center"/>
    </xf>
    <xf numFmtId="0" fontId="0" fillId="0" borderId="0" xfId="0" applyAlignment="1">
      <alignment horizontal="center"/>
    </xf>
  </cellXfs>
  <cellStyles count="4">
    <cellStyle name="Bad" xfId="3" builtinId="27"/>
    <cellStyle name="Good" xfId="2" builtinId="26"/>
    <cellStyle name="Normal" xfId="0" builtinId="0"/>
    <cellStyle name="Percent" xfId="1" builtinId="5"/>
  </cellStyles>
  <dxfs count="3">
    <dxf>
      <fill>
        <patternFill>
          <bgColor theme="9" tint="0.79998168889431442"/>
        </patternFill>
      </fill>
    </dxf>
    <dxf>
      <fill>
        <patternFill>
          <bgColor rgb="FFFF9797"/>
        </patternFill>
      </fill>
    </dxf>
    <dxf>
      <fill>
        <patternFill>
          <bgColor theme="9" tint="0.79998168889431442"/>
        </patternFill>
      </fill>
    </dxf>
  </dxfs>
  <tableStyles count="0" defaultTableStyle="TableStyleMedium2" defaultPivotStyle="PivotStyleLight16"/>
  <colors>
    <mruColors>
      <color rgb="FFFF9797"/>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304799</xdr:colOff>
      <xdr:row>0</xdr:row>
      <xdr:rowOff>60959</xdr:rowOff>
    </xdr:from>
    <xdr:to>
      <xdr:col>25</xdr:col>
      <xdr:colOff>416717</xdr:colOff>
      <xdr:row>49</xdr:row>
      <xdr:rowOff>71436</xdr:rowOff>
    </xdr:to>
    <xdr:sp macro="" textlink="">
      <xdr:nvSpPr>
        <xdr:cNvPr id="2" name="TextBox 1">
          <a:extLst>
            <a:ext uri="{FF2B5EF4-FFF2-40B4-BE49-F238E27FC236}">
              <a16:creationId xmlns:a16="http://schemas.microsoft.com/office/drawing/2014/main" id="{3372D302-EC9F-0627-7E68-925EE93464C3}"/>
            </a:ext>
          </a:extLst>
        </xdr:cNvPr>
        <xdr:cNvSpPr txBox="1"/>
      </xdr:nvSpPr>
      <xdr:spPr>
        <a:xfrm>
          <a:off x="304799" y="60959"/>
          <a:ext cx="15292387" cy="9344977"/>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Project Overview </a:t>
          </a: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Introduction to the Project Scenario</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You are part of the</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201</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Analytics Consultancy Group from Reno, Nevada. Your group has been picked as a special consultant for a short-term project with</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the company "SalesSphere Solutions"</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Over the next few weeks, you will delve into the company's</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yearly data, spanning sales performance, employee data, budgeting, inventory management, and customer feedback. Your analysis will be critical in identifying strengths, pinpointing areas for improvement, and uncovering insights that can drive strategic decisions.</a:t>
          </a:r>
        </a:p>
        <a:p>
          <a:endPar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endParaRP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Your team will need to apply advanced Excel techniques, including conditional logic, formatting and aggregates, to analyse and interpret the data effectively. The company is counting on your expertise to provide a fresh perspective on their operations.</a:t>
          </a:r>
        </a:p>
        <a:p>
          <a:endPar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endParaRP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Task Breakdown</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Sales Performance Analysis (Sales Sheet): Evaluate sales data to understand how our sales strategies are performing against targets across different regions and product categories.</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Employee Data Analysis (Employee Sheet): Analyze employee performance and attendance data to assess productivity and areas where support may be needed.</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Budget Analysis (BudgetMonitoring Sheet): Review budgeting accuracy by comparing budgeted amounts against actual spending, highlighting areas of over or under-spending, and suggesting adjustments for future budgeting.</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Inventory Management (InventoryManagement Sheet): Examine current inventory levels in relation to sales data, identify stock that requires reordering. </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Customer Feedback Analysis (Feedback Sheet): Analyze customer feedback to gauge overall satisfaction, and suggest areas for product or service improvement.</a:t>
          </a:r>
        </a:p>
        <a:p>
          <a:endPar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endParaRP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Deliverables</a:t>
          </a: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Analysis Report:</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Your group is tasked with compiling a report (at least half a page) detailing your findings from each of the sheets. Feel</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free to offer recommendations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to the company based on</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your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analysis.</a:t>
          </a: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Excel Workbook:</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Submit the Excel workbook containing all the sheets and</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requested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analysis. </a:t>
          </a:r>
          <a:endParaRPr lang="en-US" sz="1600">
            <a:latin typeface="Georgia" panose="02040502050405020303" pitchFamily="18" charset="0"/>
            <a:ea typeface="Calibri" panose="020F0502020204030204" pitchFamily="34" charset="0"/>
            <a:cs typeface="Calibri" panose="020F05020202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11</xdr:col>
      <xdr:colOff>441960</xdr:colOff>
      <xdr:row>2</xdr:row>
      <xdr:rowOff>53340</xdr:rowOff>
    </xdr:from>
    <xdr:ext cx="184731" cy="264560"/>
    <xdr:sp macro="" textlink="">
      <xdr:nvSpPr>
        <xdr:cNvPr id="2" name="TextBox 1">
          <a:extLst>
            <a:ext uri="{FF2B5EF4-FFF2-40B4-BE49-F238E27FC236}">
              <a16:creationId xmlns:a16="http://schemas.microsoft.com/office/drawing/2014/main" id="{7BC94A8E-DCDD-7D7D-38AF-186F96578541}"/>
            </a:ext>
          </a:extLst>
        </xdr:cNvPr>
        <xdr:cNvSpPr txBox="1"/>
      </xdr:nvSpPr>
      <xdr:spPr>
        <a:xfrm>
          <a:off x="8313420" y="41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10</xdr:col>
      <xdr:colOff>160019</xdr:colOff>
      <xdr:row>0</xdr:row>
      <xdr:rowOff>60959</xdr:rowOff>
    </xdr:from>
    <xdr:to>
      <xdr:col>21</xdr:col>
      <xdr:colOff>409574</xdr:colOff>
      <xdr:row>39</xdr:row>
      <xdr:rowOff>51434</xdr:rowOff>
    </xdr:to>
    <xdr:sp macro="" textlink="">
      <xdr:nvSpPr>
        <xdr:cNvPr id="1025" name="Text Box 1">
          <a:extLst>
            <a:ext uri="{FF2B5EF4-FFF2-40B4-BE49-F238E27FC236}">
              <a16:creationId xmlns:a16="http://schemas.microsoft.com/office/drawing/2014/main" id="{5A047F55-6EFA-58C9-EF2E-F11D0A919F87}"/>
            </a:ext>
          </a:extLst>
        </xdr:cNvPr>
        <xdr:cNvSpPr txBox="1">
          <a:spLocks noChangeArrowheads="1"/>
        </xdr:cNvSpPr>
      </xdr:nvSpPr>
      <xdr:spPr bwMode="auto">
        <a:xfrm>
          <a:off x="9555479" y="60959"/>
          <a:ext cx="6955155" cy="7915275"/>
        </a:xfrm>
        <a:prstGeom prst="rect">
          <a:avLst/>
        </a:prstGeom>
        <a:solidFill>
          <a:schemeClr val="tx2">
            <a:lumMod val="10000"/>
            <a:lumOff val="90000"/>
          </a:schemeClr>
        </a:solidFill>
        <a:ln w="9525">
          <a:solidFill>
            <a:srgbClr val="000000"/>
          </a:solidFill>
          <a:miter lim="800000"/>
          <a:headEnd/>
          <a:tailEnd/>
        </a:ln>
      </xdr:spPr>
      <xdr:txBody>
        <a:bodyPr vertOverflow="clip" wrap="square" lIns="36576" tIns="32004" rIns="0" bIns="0" anchor="t" upright="1"/>
        <a:lstStyle/>
        <a:p>
          <a:pPr algn="l" rtl="0">
            <a:defRPr sz="1000"/>
          </a:pPr>
          <a:r>
            <a:rPr lang="en-US" sz="1100" b="1" i="0" u="none" strike="noStrike" baseline="0">
              <a:solidFill>
                <a:srgbClr val="000000"/>
              </a:solidFill>
              <a:latin typeface="Georgia" panose="02040502050405020303" pitchFamily="18" charset="0"/>
            </a:rPr>
            <a:t>Sales Performance Analysis</a:t>
          </a:r>
        </a:p>
        <a:p>
          <a:pPr algn="l" rtl="0">
            <a:defRPr sz="1000"/>
          </a:pPr>
          <a:endParaRPr lang="en-US" sz="1100" b="1" i="0" u="none" strike="noStrike" baseline="0">
            <a:solidFill>
              <a:srgbClr val="000000"/>
            </a:solidFill>
            <a:latin typeface="Georgia" panose="02040502050405020303" pitchFamily="18" charset="0"/>
          </a:endParaRPr>
        </a:p>
        <a:p>
          <a:pPr algn="l" rtl="0">
            <a:defRPr sz="1000"/>
          </a:pPr>
          <a:r>
            <a:rPr lang="en-US" sz="1100" b="0" i="0" u="none" strike="noStrike" baseline="0">
              <a:solidFill>
                <a:srgbClr val="000000"/>
              </a:solidFill>
              <a:latin typeface="Georgia" panose="02040502050405020303" pitchFamily="18" charset="0"/>
            </a:rPr>
            <a:t>First calculate </a:t>
          </a:r>
          <a:r>
            <a:rPr lang="en-US" sz="1100" b="1" i="0" u="none" strike="noStrike" baseline="0">
              <a:solidFill>
                <a:srgbClr val="000000"/>
              </a:solidFill>
              <a:latin typeface="Georgia" panose="02040502050405020303" pitchFamily="18" charset="0"/>
            </a:rPr>
            <a:t>Total Sales </a:t>
          </a:r>
          <a:r>
            <a:rPr lang="en-US" sz="1100" b="0" i="0" u="none" strike="noStrike" baseline="0">
              <a:solidFill>
                <a:srgbClr val="000000"/>
              </a:solidFill>
              <a:latin typeface="Georgia" panose="02040502050405020303" pitchFamily="18" charset="0"/>
            </a:rPr>
            <a:t>column as </a:t>
          </a:r>
          <a:r>
            <a:rPr lang="en-US" sz="1100" b="1" i="0" u="none" strike="noStrike" baseline="0">
              <a:solidFill>
                <a:srgbClr val="000000"/>
              </a:solidFill>
              <a:latin typeface="Georgia" panose="02040502050405020303" pitchFamily="18" charset="0"/>
            </a:rPr>
            <a:t>units sold *unit price </a:t>
          </a:r>
        </a:p>
        <a:p>
          <a:pPr algn="l" rtl="0">
            <a:defRPr sz="1000"/>
          </a:pPr>
          <a:endParaRPr lang="en-US" sz="1100" b="0" i="0" u="none" strike="noStrike" baseline="0">
            <a:solidFill>
              <a:srgbClr val="000000"/>
            </a:solidFill>
            <a:latin typeface="Georgia" panose="02040502050405020303" pitchFamily="18" charset="0"/>
          </a:endParaRPr>
        </a:p>
        <a:p>
          <a:r>
            <a:rPr lang="en-US" sz="1100" b="0" i="0">
              <a:effectLst/>
              <a:latin typeface="Georgia" panose="02040502050405020303" pitchFamily="18" charset="0"/>
              <a:ea typeface="+mn-ea"/>
              <a:cs typeface="+mn-cs"/>
            </a:rPr>
            <a:t>1. Determine Sales Quota Achievement</a:t>
          </a:r>
          <a:endParaRPr lang="en-US" sz="1100" b="0" i="0" baseline="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Calculate whether each salesperson has met, exceeded, or not met their sales quota for the month.</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Instructions:</a:t>
          </a:r>
        </a:p>
        <a:p>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Add a new column to named "Quota Status."</a:t>
          </a:r>
        </a:p>
        <a:p>
          <a:r>
            <a:rPr lang="en-US" sz="1100" b="0" i="0">
              <a:effectLst/>
              <a:latin typeface="Georgia" panose="02040502050405020303" pitchFamily="18" charset="0"/>
              <a:ea typeface="+mn-ea"/>
              <a:cs typeface="+mn-cs"/>
            </a:rPr>
            <a:t>Use the IF function to assess if the "Total Sales" are equal to or greater than the "Sales Target." If so, check if they exceed the target by more than 10% to classify as "Exceeded." If sales are equal to or just meet the target, classify as "Met." Otherwise, classify as "Not Met."</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endParaRPr lang="en-US" sz="1100" b="0" i="0" u="none" strike="noStrike" baseline="0">
            <a:solidFill>
              <a:srgbClr val="000000"/>
            </a:solidFill>
            <a:latin typeface="Georgia" panose="02040502050405020303" pitchFamily="18" charset="0"/>
          </a:endParaRPr>
        </a:p>
        <a:p>
          <a:r>
            <a:rPr lang="en-US" sz="1100" b="0" i="0">
              <a:effectLst/>
              <a:latin typeface="Georgia" panose="02040502050405020303" pitchFamily="18" charset="0"/>
              <a:ea typeface="+mn-ea"/>
              <a:cs typeface="+mn-cs"/>
            </a:rPr>
            <a:t>2. Calculate Sales Bonus</a:t>
          </a:r>
        </a:p>
        <a:p>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Determine the sales bonus for each salesperson based on whether they met, exceeded, or did not meet their sales quota. Assume the following bonus structure: Not Met = 0% of Total Sales, Met = 2% of Total Sales, Exceeded = 5% of Total Sales.</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Instructions:</a:t>
          </a:r>
        </a:p>
        <a:p>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Add a new column named "Sales Bonus."</a:t>
          </a:r>
        </a:p>
        <a:p>
          <a:r>
            <a:rPr lang="en-US" sz="1100" b="0" i="0">
              <a:effectLst/>
              <a:latin typeface="Georgia" panose="02040502050405020303" pitchFamily="18" charset="0"/>
              <a:ea typeface="+mn-ea"/>
              <a:cs typeface="+mn-cs"/>
            </a:rPr>
            <a:t>Utilize the IF function alongside your "Quota Status" from Task 1 to calculate the bonus accordingly.</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endParaRPr lang="en-US" sz="1000" b="0" i="0" u="none" strike="noStrike" baseline="0">
            <a:solidFill>
              <a:srgbClr val="000000"/>
            </a:solidFill>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3. Highlight Top-Performing Salespeople</a:t>
          </a:r>
        </a:p>
        <a:p>
          <a:r>
            <a:rPr lang="en-US" sz="1100" b="0" i="0">
              <a:effectLst/>
              <a:latin typeface="Georgia" panose="02040502050405020303" pitchFamily="18" charset="0"/>
              <a:ea typeface="+mn-ea"/>
              <a:cs typeface="+mn-cs"/>
            </a:rPr>
            <a:t>Visually identify the top 10% of salespeople based on Total Sales for the month.</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Instructions:</a:t>
          </a:r>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Apply conditional formatting to the "Total Sales" column to highlight the top 20% of entries.</a:t>
          </a:r>
        </a:p>
        <a:p>
          <a:r>
            <a:rPr lang="en-US" sz="1100" b="0" i="0">
              <a:effectLst/>
              <a:latin typeface="Georgia" panose="02040502050405020303" pitchFamily="18" charset="0"/>
              <a:ea typeface="+mn-ea"/>
              <a:cs typeface="+mn-cs"/>
            </a:rPr>
            <a:t>Use a distinctive color or formatting style to make these cells stand out.</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Hint</a:t>
          </a:r>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Select the range in the "Total Sales" column.</a:t>
          </a:r>
        </a:p>
        <a:p>
          <a:r>
            <a:rPr lang="en-US" sz="1100" b="0" i="0">
              <a:effectLst/>
              <a:latin typeface="Georgia" panose="02040502050405020303" pitchFamily="18" charset="0"/>
              <a:ea typeface="+mn-ea"/>
              <a:cs typeface="+mn-cs"/>
            </a:rPr>
            <a:t>Go to the Home tab, click on Conditional Formatting, and choose "Top/Bottom Rules."</a:t>
          </a:r>
        </a:p>
        <a:p>
          <a:r>
            <a:rPr lang="en-US" sz="1100" b="0" i="0">
              <a:effectLst/>
              <a:latin typeface="Georgia" panose="02040502050405020303" pitchFamily="18" charset="0"/>
              <a:ea typeface="+mn-ea"/>
              <a:cs typeface="+mn-cs"/>
            </a:rPr>
            <a:t>Select "MoreRules" , specify percentage and customize the formatting to your preference, such as filling the cells with a green color.</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r>
            <a:rPr lang="en-US" sz="1100" b="1" i="0" u="none" strike="noStrike" baseline="0">
              <a:solidFill>
                <a:srgbClr val="000000"/>
              </a:solidFill>
              <a:latin typeface="Georgia" panose="02040502050405020303" pitchFamily="18" charset="0"/>
            </a:rPr>
            <a:t>4. </a:t>
          </a:r>
          <a:r>
            <a:rPr lang="en-US" sz="1100" b="0" i="0" u="none" strike="noStrike" baseline="0">
              <a:solidFill>
                <a:srgbClr val="000000"/>
              </a:solidFill>
              <a:latin typeface="Georgia" panose="02040502050405020303" pitchFamily="18" charset="0"/>
            </a:rPr>
            <a:t>Candidate for best salesman</a:t>
          </a:r>
        </a:p>
        <a:p>
          <a:pPr algn="l" rtl="0">
            <a:defRPr sz="1000"/>
          </a:pPr>
          <a:r>
            <a:rPr lang="en-US" sz="1100" b="0" i="0" u="none" strike="noStrike" baseline="0">
              <a:solidFill>
                <a:srgbClr val="000000"/>
              </a:solidFill>
              <a:latin typeface="Georgia" panose="02040502050405020303" pitchFamily="18" charset="0"/>
            </a:rPr>
            <a:t>In the best salesman range, calculate the total sales for each of the 4 sales salesperson, compare by rank. Add to your report recommendation for the best salesman award. </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r>
            <a:rPr lang="en-US" sz="1100" b="0" i="0" u="none" strike="noStrike" baseline="0">
              <a:solidFill>
                <a:srgbClr val="000000"/>
              </a:solidFill>
              <a:latin typeface="Georgia" panose="02040502050405020303" pitchFamily="18" charset="0"/>
            </a:rPr>
            <a:t>Hint: Use "SUMIF" fuction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581024</xdr:colOff>
      <xdr:row>0</xdr:row>
      <xdr:rowOff>342899</xdr:rowOff>
    </xdr:from>
    <xdr:to>
      <xdr:col>25</xdr:col>
      <xdr:colOff>114300</xdr:colOff>
      <xdr:row>44</xdr:row>
      <xdr:rowOff>85724</xdr:rowOff>
    </xdr:to>
    <xdr:sp macro="" textlink="">
      <xdr:nvSpPr>
        <xdr:cNvPr id="3" name="TextBox 2">
          <a:extLst>
            <a:ext uri="{FF2B5EF4-FFF2-40B4-BE49-F238E27FC236}">
              <a16:creationId xmlns:a16="http://schemas.microsoft.com/office/drawing/2014/main" id="{429BE0E2-4A52-76CA-0637-D740D4844380}"/>
            </a:ext>
          </a:extLst>
        </xdr:cNvPr>
        <xdr:cNvSpPr txBox="1"/>
      </xdr:nvSpPr>
      <xdr:spPr>
        <a:xfrm>
          <a:off x="11610974" y="342899"/>
          <a:ext cx="7800976" cy="894397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1" i="0" baseline="0">
              <a:solidFill>
                <a:schemeClr val="dk1"/>
              </a:solidFill>
              <a:effectLst/>
              <a:latin typeface="Georgia" panose="02040502050405020303" pitchFamily="18" charset="0"/>
              <a:ea typeface="+mn-ea"/>
              <a:cs typeface="+mn-cs"/>
            </a:rPr>
            <a:t>Employee Performance and Attendance</a:t>
          </a:r>
        </a:p>
        <a:p>
          <a:pPr rtl="0"/>
          <a:endParaRPr lang="en-US" b="1">
            <a:effectLst/>
            <a:latin typeface="Georgia" panose="02040502050405020303" pitchFamily="18" charset="0"/>
          </a:endParaRPr>
        </a:p>
        <a:p>
          <a:pPr rtl="0"/>
          <a:r>
            <a:rPr lang="en-US" sz="1100" b="0" i="0" baseline="0">
              <a:solidFill>
                <a:schemeClr val="dk1"/>
              </a:solidFill>
              <a:effectLst/>
              <a:latin typeface="Georgia" panose="02040502050405020303" pitchFamily="18" charset="0"/>
              <a:ea typeface="+mn-ea"/>
              <a:cs typeface="+mn-cs"/>
            </a:rPr>
            <a:t>1. Calculate Eligibility for Annual Bonus</a:t>
          </a:r>
        </a:p>
        <a:p>
          <a:pPr rtl="0"/>
          <a:r>
            <a:rPr lang="en-US" sz="1100" b="0" i="0" baseline="0">
              <a:solidFill>
                <a:schemeClr val="dk1"/>
              </a:solidFill>
              <a:effectLst/>
              <a:latin typeface="Georgia" panose="02040502050405020303" pitchFamily="18" charset="0"/>
              <a:ea typeface="+mn-ea"/>
              <a:cs typeface="+mn-cs"/>
            </a:rPr>
            <a:t>Determine which employees are eligible for an annual bonus based on their performance rating and days absent. Employees with a performance rating of 4.0 or higher and fewer than 3 days absent are eligible.</a:t>
          </a:r>
          <a:endParaRPr lang="en-US">
            <a:effectLst/>
            <a:latin typeface="Georgia" panose="02040502050405020303" pitchFamily="18" charset="0"/>
          </a:endParaRPr>
        </a:p>
        <a:p>
          <a:pPr rtl="0"/>
          <a:endParaRPr lang="en-US" sz="1100" b="0" i="0" baseline="0">
            <a:solidFill>
              <a:schemeClr val="dk1"/>
            </a:solidFill>
            <a:effectLst/>
            <a:latin typeface="Georgia" panose="02040502050405020303" pitchFamily="18" charset="0"/>
            <a:ea typeface="+mn-ea"/>
            <a:cs typeface="+mn-cs"/>
          </a:endParaRPr>
        </a:p>
        <a:p>
          <a:pPr rtl="0"/>
          <a:r>
            <a:rPr lang="en-US" sz="1100" b="1" i="0" baseline="0">
              <a:solidFill>
                <a:schemeClr val="dk1"/>
              </a:solidFill>
              <a:effectLst/>
              <a:latin typeface="Georgia" panose="02040502050405020303" pitchFamily="18" charset="0"/>
              <a:ea typeface="+mn-ea"/>
              <a:cs typeface="+mn-cs"/>
            </a:rPr>
            <a:t>Instructions:</a:t>
          </a:r>
        </a:p>
        <a:p>
          <a:pPr rtl="0"/>
          <a:endParaRPr lang="en-US" b="1">
            <a:effectLst/>
            <a:latin typeface="Georgia" panose="02040502050405020303" pitchFamily="18" charset="0"/>
          </a:endParaRPr>
        </a:p>
        <a:p>
          <a:pPr rtl="0"/>
          <a:r>
            <a:rPr lang="en-US" sz="1100" b="0" i="0" baseline="0">
              <a:solidFill>
                <a:schemeClr val="dk1"/>
              </a:solidFill>
              <a:effectLst/>
              <a:latin typeface="Georgia" panose="02040502050405020303" pitchFamily="18" charset="0"/>
              <a:ea typeface="+mn-ea"/>
              <a:cs typeface="+mn-cs"/>
            </a:rPr>
            <a:t>Add a new column named "Bonus Eligibility."</a:t>
          </a:r>
          <a:endParaRPr lang="en-US">
            <a:effectLst/>
            <a:latin typeface="Georgia" panose="02040502050405020303" pitchFamily="18" charset="0"/>
          </a:endParaRPr>
        </a:p>
        <a:p>
          <a:pPr rtl="0"/>
          <a:r>
            <a:rPr lang="en-US" sz="1100" b="0" i="0" baseline="0">
              <a:solidFill>
                <a:schemeClr val="dk1"/>
              </a:solidFill>
              <a:effectLst/>
              <a:latin typeface="Georgia" panose="02040502050405020303" pitchFamily="18" charset="0"/>
              <a:ea typeface="+mn-ea"/>
              <a:cs typeface="+mn-cs"/>
            </a:rPr>
            <a:t>Use the IF function combined with AND to evaluate whether each employee meets both criteria The formula should return "Eligible" if both conditions are met, and "Not Eligible" otherwise.</a:t>
          </a:r>
          <a:endParaRPr lang="en-US">
            <a:effectLst/>
            <a:latin typeface="Georgia" panose="02040502050405020303" pitchFamily="18" charset="0"/>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2.  Calculate the years of service for each employee up to the current year to identify employees who are approaching significant milestones (e.g., 5, 10, 15 years of service).</a:t>
          </a:r>
          <a:endParaRPr lang="en-US">
            <a:effectLst/>
            <a:latin typeface="Georgia" panose="02040502050405020303" pitchFamily="18" charset="0"/>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Add a new column named "Years of Service."</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Use the DATEDIF function to calculate the difference between the hire date and the current date, returning the result in years.</a:t>
          </a:r>
          <a:endParaRPr lang="en-US">
            <a:effectLst/>
            <a:latin typeface="Georgia" panose="02040502050405020303" pitchFamily="18" charset="0"/>
          </a:endParaRPr>
        </a:p>
        <a:p>
          <a:endParaRPr lang="en-US">
            <a:effectLst/>
            <a:latin typeface="Georgia" panose="02040502050405020303" pitchFamily="18" charset="0"/>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3. Highlight Top Performers and Those Needing Support</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Visually distinguish top performers from those potentially needing support based on their performance rating.</a:t>
          </a:r>
          <a:endParaRPr lang="en-US">
            <a:effectLst/>
            <a:latin typeface="Georgia" panose="02040502050405020303" pitchFamily="18" charset="0"/>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Apply conditional formatting to the "Performance Rating" column.</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Highlight cells with a performance rating of 4.5 or higher in green to identify top performers.</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Highlight cells with a performance rating lower than 3.0 in red to identify employees who may require additional support or training.</a:t>
          </a:r>
          <a:endParaRPr lang="en-US">
            <a:effectLst/>
            <a:latin typeface="Georgia" panose="02040502050405020303" pitchFamily="18" charset="0"/>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Hint</a:t>
          </a:r>
        </a:p>
        <a:p>
          <a:r>
            <a:rPr lang="en-US" sz="1100" b="0" i="0">
              <a:solidFill>
                <a:schemeClr val="dk1"/>
              </a:solidFill>
              <a:effectLst/>
              <a:latin typeface="Georgia" panose="02040502050405020303" pitchFamily="18" charset="0"/>
              <a:ea typeface="+mn-ea"/>
              <a:cs typeface="+mn-cs"/>
            </a:rPr>
            <a:t>Select the range in the "Performance Rating" column.</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Go to the Home tab, click on Conditional Formatting, and choose "New Rule."</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Use the "Format cells that contain" rule type.</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Set the rule for "Cell Value" "greater than or equal to" 4.5 and choose a green fill.</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Add another rule for "Cell Value" "less than" 3.0 and choose a red fill.</a:t>
          </a:r>
          <a:endParaRPr lang="en-US">
            <a:effectLst/>
            <a:latin typeface="Georgia" panose="02040502050405020303" pitchFamily="18" charset="0"/>
          </a:endParaRPr>
        </a:p>
        <a:p>
          <a:endParaRPr lang="en-US" sz="1100">
            <a:latin typeface="Georgia" panose="02040502050405020303" pitchFamily="18" charset="0"/>
          </a:endParaRPr>
        </a:p>
        <a:p>
          <a:r>
            <a:rPr lang="en-US" sz="1100">
              <a:latin typeface="Georgia" panose="02040502050405020303" pitchFamily="18" charset="0"/>
            </a:rPr>
            <a:t>4. Calculate employee rentention for each department .</a:t>
          </a:r>
          <a:r>
            <a:rPr lang="en-US" sz="1100" baseline="0">
              <a:latin typeface="Georgia" panose="02040502050405020303" pitchFamily="18" charset="0"/>
            </a:rPr>
            <a:t> </a:t>
          </a:r>
          <a:r>
            <a:rPr lang="en-US" sz="1100">
              <a:latin typeface="Georgia" panose="02040502050405020303" pitchFamily="18" charset="0"/>
            </a:rPr>
            <a:t>The retention rate in this context is defined by the average "Years of Service" for each department. </a:t>
          </a:r>
        </a:p>
        <a:p>
          <a:endParaRPr lang="en-US" sz="1100" b="1">
            <a:latin typeface="Georgia" panose="02040502050405020303" pitchFamily="18" charset="0"/>
          </a:endParaRPr>
        </a:p>
        <a:p>
          <a:r>
            <a:rPr lang="en-US" sz="1100" b="1">
              <a:latin typeface="Georgia" panose="02040502050405020303" pitchFamily="18" charset="0"/>
            </a:rPr>
            <a:t>Instructions:</a:t>
          </a:r>
        </a:p>
        <a:p>
          <a:endParaRPr lang="en-US" sz="1100" b="1">
            <a:latin typeface="Georgia" panose="02040502050405020303" pitchFamily="18" charset="0"/>
          </a:endParaRPr>
        </a:p>
        <a:p>
          <a:r>
            <a:rPr lang="en-US" sz="1100">
              <a:latin typeface="Georgia" panose="02040502050405020303" pitchFamily="18" charset="0"/>
            </a:rPr>
            <a:t>Create</a:t>
          </a:r>
          <a:r>
            <a:rPr lang="en-US" sz="1100" baseline="0">
              <a:latin typeface="Georgia" panose="02040502050405020303" pitchFamily="18" charset="0"/>
            </a:rPr>
            <a:t> a new sheet named "DepartmentPerformance". Copy and paste the departms column from Employee sheets into the new sheet. </a:t>
          </a:r>
        </a:p>
        <a:p>
          <a:r>
            <a:rPr lang="en-US" sz="1100" baseline="0">
              <a:latin typeface="Georgia" panose="02040502050405020303" pitchFamily="18" charset="0"/>
            </a:rPr>
            <a:t>Use the 'Remove Duplicates' feature found under the 'Data' tab to filter the department names, leaving you with a list of distinct departments.</a:t>
          </a:r>
        </a:p>
        <a:p>
          <a:r>
            <a:rPr lang="en-US" sz="1100" baseline="0">
              <a:latin typeface="Georgia" panose="02040502050405020303" pitchFamily="18" charset="0"/>
            </a:rPr>
            <a:t>Create an  "Employee Retention" column </a:t>
          </a:r>
          <a:endParaRPr lang="en-US" sz="1100">
            <a:latin typeface="Georgia" panose="02040502050405020303" pitchFamily="18" charset="0"/>
          </a:endParaRPr>
        </a:p>
        <a:p>
          <a:r>
            <a:rPr lang="en-US" sz="1100">
              <a:latin typeface="Georgia" panose="02040502050405020303" pitchFamily="18" charset="0"/>
            </a:rPr>
            <a:t>Utilize the AVERAGEIF function to find out which department has the highest average retention rate and which has the lowest.</a:t>
          </a:r>
        </a:p>
        <a:p>
          <a:r>
            <a:rPr lang="en-US" sz="1100">
              <a:latin typeface="Georgia" panose="02040502050405020303" pitchFamily="18" charset="0"/>
            </a:rPr>
            <a:t>Identify and report</a:t>
          </a:r>
          <a:r>
            <a:rPr lang="en-US" sz="1100" baseline="0">
              <a:latin typeface="Georgia" panose="02040502050405020303" pitchFamily="18" charset="0"/>
            </a:rPr>
            <a:t> </a:t>
          </a:r>
          <a:r>
            <a:rPr lang="en-US" sz="1100">
              <a:latin typeface="Georgia" panose="02040502050405020303" pitchFamily="18" charset="0"/>
            </a:rPr>
            <a:t>which department has the highest and lowest average retention rate.</a:t>
          </a:r>
          <a:r>
            <a:rPr lang="en-US" sz="1100" baseline="0">
              <a:latin typeface="Georgia" panose="02040502050405020303" pitchFamily="18" charset="0"/>
            </a:rPr>
            <a:t> </a:t>
          </a:r>
          <a:endParaRPr lang="en-US" sz="1100">
            <a:latin typeface="Georgia" panose="02040502050405020303"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15239</xdr:colOff>
      <xdr:row>0</xdr:row>
      <xdr:rowOff>81915</xdr:rowOff>
    </xdr:from>
    <xdr:to>
      <xdr:col>21</xdr:col>
      <xdr:colOff>567690</xdr:colOff>
      <xdr:row>38</xdr:row>
      <xdr:rowOff>26670</xdr:rowOff>
    </xdr:to>
    <xdr:sp macro="" textlink="">
      <xdr:nvSpPr>
        <xdr:cNvPr id="3" name="TextBox 2">
          <a:extLst>
            <a:ext uri="{FF2B5EF4-FFF2-40B4-BE49-F238E27FC236}">
              <a16:creationId xmlns:a16="http://schemas.microsoft.com/office/drawing/2014/main" id="{567F6D82-BAC1-9987-ECBD-5DADC59050A2}"/>
            </a:ext>
          </a:extLst>
        </xdr:cNvPr>
        <xdr:cNvSpPr txBox="1"/>
      </xdr:nvSpPr>
      <xdr:spPr>
        <a:xfrm>
          <a:off x="9189719" y="81915"/>
          <a:ext cx="7867651" cy="767143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Georgia" panose="02040502050405020303" pitchFamily="18" charset="0"/>
              <a:ea typeface="+mn-ea"/>
              <a:cs typeface="+mn-cs"/>
            </a:rPr>
            <a:t>Budget Analysis </a:t>
          </a:r>
        </a:p>
        <a:p>
          <a:endParaRPr lang="en-US" sz="1100" b="1"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First create</a:t>
          </a:r>
          <a:r>
            <a:rPr lang="en-US" sz="1100" b="0" i="0" baseline="0">
              <a:solidFill>
                <a:schemeClr val="dk1"/>
              </a:solidFill>
              <a:effectLst/>
              <a:latin typeface="Georgia" panose="02040502050405020303" pitchFamily="18" charset="0"/>
              <a:ea typeface="+mn-ea"/>
              <a:cs typeface="+mn-cs"/>
            </a:rPr>
            <a:t> columns for and c</a:t>
          </a:r>
          <a:r>
            <a:rPr lang="en-US" sz="1100" b="0" i="0">
              <a:solidFill>
                <a:schemeClr val="dk1"/>
              </a:solidFill>
              <a:effectLst/>
              <a:latin typeface="Georgia" panose="02040502050405020303" pitchFamily="18" charset="0"/>
              <a:ea typeface="+mn-ea"/>
              <a:cs typeface="+mn-cs"/>
            </a:rPr>
            <a:t>alculate </a:t>
          </a:r>
        </a:p>
        <a:p>
          <a:endParaRPr lang="en-US" sz="1100" b="1" i="0">
            <a:solidFill>
              <a:schemeClr val="dk1"/>
            </a:solidFill>
            <a:effectLst/>
            <a:latin typeface="Georgia" panose="02040502050405020303" pitchFamily="18" charset="0"/>
            <a:ea typeface="+mn-ea"/>
            <a:cs typeface="+mn-cs"/>
          </a:endParaRPr>
        </a:p>
        <a:p>
          <a:pPr lvl="1"/>
          <a:r>
            <a:rPr lang="en-US" sz="1100" b="1" i="0">
              <a:solidFill>
                <a:schemeClr val="dk1"/>
              </a:solidFill>
              <a:effectLst/>
              <a:latin typeface="Georgia" panose="02040502050405020303" pitchFamily="18" charset="0"/>
              <a:ea typeface="+mn-ea"/>
              <a:cs typeface="+mn-cs"/>
            </a:rPr>
            <a:t>-Variance:</a:t>
          </a:r>
          <a:r>
            <a:rPr lang="en-US" sz="1100" b="0" i="0">
              <a:solidFill>
                <a:schemeClr val="dk1"/>
              </a:solidFill>
              <a:effectLst/>
              <a:latin typeface="Georgia" panose="02040502050405020303" pitchFamily="18" charset="0"/>
              <a:ea typeface="+mn-ea"/>
              <a:cs typeface="+mn-cs"/>
            </a:rPr>
            <a:t> The difference between the budgeted amount and the actual spending, calculated as (Actual Spending - Budgeted Amount).</a:t>
          </a:r>
        </a:p>
        <a:p>
          <a:endParaRPr lang="en-US" sz="1100" b="1" i="0">
            <a:solidFill>
              <a:schemeClr val="dk1"/>
            </a:solidFill>
            <a:effectLst/>
            <a:latin typeface="Georgia" panose="02040502050405020303" pitchFamily="18" charset="0"/>
            <a:ea typeface="+mn-ea"/>
            <a:cs typeface="+mn-cs"/>
          </a:endParaRPr>
        </a:p>
        <a:p>
          <a:pPr lvl="1"/>
          <a:r>
            <a:rPr lang="en-US" sz="1100" b="1" i="0" baseline="0">
              <a:solidFill>
                <a:schemeClr val="dk1"/>
              </a:solidFill>
              <a:effectLst/>
              <a:latin typeface="Georgia" panose="02040502050405020303" pitchFamily="18" charset="0"/>
              <a:ea typeface="+mn-ea"/>
              <a:cs typeface="+mn-cs"/>
            </a:rPr>
            <a:t> -</a:t>
          </a:r>
          <a:r>
            <a:rPr lang="en-US" sz="1100" b="1" i="0">
              <a:solidFill>
                <a:schemeClr val="dk1"/>
              </a:solidFill>
              <a:effectLst/>
              <a:latin typeface="Georgia" panose="02040502050405020303" pitchFamily="18" charset="0"/>
              <a:ea typeface="+mn-ea"/>
              <a:cs typeface="+mn-cs"/>
            </a:rPr>
            <a:t>Variance Percentage:</a:t>
          </a:r>
          <a:r>
            <a:rPr lang="en-US" sz="1100" b="0" i="0">
              <a:solidFill>
                <a:schemeClr val="dk1"/>
              </a:solidFill>
              <a:effectLst/>
              <a:latin typeface="Georgia" panose="02040502050405020303" pitchFamily="18" charset="0"/>
              <a:ea typeface="+mn-ea"/>
              <a:cs typeface="+mn-cs"/>
            </a:rPr>
            <a:t> The variance expressed as a percentage of the budgeted amount, calculated as (Variance / Budgeted Amount) * 100.</a:t>
          </a:r>
        </a:p>
        <a:p>
          <a:endParaRPr lang="en-US" sz="1100">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1a. Identifying departments with significant overspending or underspending</a:t>
          </a: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Create a column named</a:t>
          </a:r>
          <a:r>
            <a:rPr lang="en-US" sz="1100" b="0" i="0" baseline="0">
              <a:solidFill>
                <a:schemeClr val="dk1"/>
              </a:solidFill>
              <a:effectLst/>
              <a:latin typeface="Georgia" panose="02040502050405020303" pitchFamily="18" charset="0"/>
              <a:ea typeface="+mn-ea"/>
              <a:cs typeface="+mn-cs"/>
            </a:rPr>
            <a:t> "Current Spending". </a:t>
          </a:r>
          <a:r>
            <a:rPr lang="en-US" sz="1100" b="0" i="0">
              <a:solidFill>
                <a:schemeClr val="dk1"/>
              </a:solidFill>
              <a:effectLst/>
              <a:latin typeface="Georgia" panose="02040502050405020303" pitchFamily="18" charset="0"/>
              <a:ea typeface="+mn-ea"/>
              <a:cs typeface="+mn-cs"/>
            </a:rPr>
            <a:t>Use the IF function to assess if the "Variance" positive </a:t>
          </a:r>
          <a:r>
            <a:rPr lang="en-US" sz="1100" b="0" i="0" baseline="0">
              <a:solidFill>
                <a:schemeClr val="dk1"/>
              </a:solidFill>
              <a:effectLst/>
              <a:latin typeface="Georgia" panose="02040502050405020303" pitchFamily="18" charset="0"/>
              <a:ea typeface="+mn-ea"/>
              <a:cs typeface="+mn-cs"/>
            </a:rPr>
            <a:t> then classify  the department as "</a:t>
          </a:r>
          <a:r>
            <a:rPr lang="en-US" sz="1100" b="0" i="0">
              <a:solidFill>
                <a:schemeClr val="dk1"/>
              </a:solidFill>
              <a:effectLst/>
              <a:latin typeface="Georgia" panose="02040502050405020303" pitchFamily="18" charset="0"/>
              <a:ea typeface="+mn-ea"/>
              <a:cs typeface="+mn-cs"/>
            </a:rPr>
            <a:t>underspending"</a:t>
          </a:r>
          <a:r>
            <a:rPr lang="en-US" sz="1100" b="0" i="0" baseline="0">
              <a:solidFill>
                <a:schemeClr val="dk1"/>
              </a:solidFill>
              <a:effectLst/>
              <a:latin typeface="Georgia" panose="02040502050405020303" pitchFamily="18" charset="0"/>
              <a:ea typeface="+mn-ea"/>
              <a:cs typeface="+mn-cs"/>
            </a:rPr>
            <a:t> and "overspending" if the variance is negative. </a:t>
          </a: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1b.  Adjust next year'd</a:t>
          </a:r>
          <a:r>
            <a:rPr lang="en-US" sz="1100" b="0" i="0" baseline="0">
              <a:solidFill>
                <a:schemeClr val="dk1"/>
              </a:solidFill>
              <a:effectLst/>
              <a:latin typeface="Georgia" panose="02040502050405020303" pitchFamily="18" charset="0"/>
              <a:ea typeface="+mn-ea"/>
              <a:cs typeface="+mn-cs"/>
            </a:rPr>
            <a:t> budget. </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Create an adjusted budget forecast for the next year based on the current quarter's variance. If the variance is positive (underspending), decrease  next years quarter's budget by 5% of the variance amount. If positive (overspending), increase the next quarter's budget by 10% of the variance amount. Implying that, those with negative variance should have an increase</a:t>
          </a:r>
          <a:r>
            <a:rPr lang="en-US" sz="1100" b="0" i="0" baseline="0">
              <a:solidFill>
                <a:schemeClr val="dk1"/>
              </a:solidFill>
              <a:effectLst/>
              <a:latin typeface="Georgia" panose="02040502050405020303" pitchFamily="18" charset="0"/>
              <a:ea typeface="+mn-ea"/>
              <a:cs typeface="+mn-cs"/>
            </a:rPr>
            <a:t> in next years budget to accomodate departments' expenses. </a:t>
          </a:r>
          <a:endParaRPr lang="en-US" sz="1100" b="0" i="0">
            <a:solidFill>
              <a:schemeClr val="dk1"/>
            </a:solidFill>
            <a:effectLst/>
            <a:latin typeface="Georgia" panose="02040502050405020303" pitchFamily="18" charset="0"/>
            <a:ea typeface="+mn-ea"/>
            <a:cs typeface="+mn-cs"/>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Add a new column named "Adjusted Budget Forecast for Next Q."</a:t>
          </a:r>
        </a:p>
        <a:p>
          <a:r>
            <a:rPr lang="en-US" sz="1100" b="0" i="0">
              <a:solidFill>
                <a:schemeClr val="dk1"/>
              </a:solidFill>
              <a:effectLst/>
              <a:latin typeface="Georgia" panose="02040502050405020303" pitchFamily="18" charset="0"/>
              <a:ea typeface="+mn-ea"/>
              <a:cs typeface="+mn-cs"/>
            </a:rPr>
            <a:t>Use a  IF statement (Tip: combine with mathematical operations )</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to adjust the nextyear quarter's budget based on the variance percentage.</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Assume the current budget as the base for the next quarter's forecast before adjustments.</a:t>
          </a:r>
        </a:p>
        <a:p>
          <a:endParaRPr lang="en-US" sz="1100" b="1"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Conditional Formatting Tasks</a:t>
          </a:r>
        </a:p>
        <a:p>
          <a:endParaRPr lang="en-US" sz="1100" b="1"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2. Gradient Color Scale Based on Department Spending </a:t>
          </a:r>
        </a:p>
        <a:p>
          <a:r>
            <a:rPr lang="en-US" sz="1100" b="0" i="0">
              <a:solidFill>
                <a:schemeClr val="dk1"/>
              </a:solidFill>
              <a:effectLst/>
              <a:latin typeface="Georgia" panose="02040502050405020303" pitchFamily="18" charset="0"/>
              <a:ea typeface="+mn-ea"/>
              <a:cs typeface="+mn-cs"/>
            </a:rPr>
            <a:t>Apply a gradient color scale to the "Actual Spending" column to visually depict the range from significant underspending to significant overspending.</a:t>
          </a: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Select the "Variance " column.</a:t>
          </a:r>
        </a:p>
        <a:p>
          <a:r>
            <a:rPr lang="en-US" sz="1100" b="0" i="0">
              <a:solidFill>
                <a:schemeClr val="dk1"/>
              </a:solidFill>
              <a:effectLst/>
              <a:latin typeface="Georgia" panose="02040502050405020303" pitchFamily="18" charset="0"/>
              <a:ea typeface="+mn-ea"/>
              <a:cs typeface="+mn-cs"/>
            </a:rPr>
            <a:t>Navigate to Conditional Formatting &gt; Color Scales and select a gradient scale that transitions from green (low values, ) through yellow  to red (high values).</a:t>
          </a:r>
        </a:p>
        <a:p>
          <a:endParaRPr lang="en-US" sz="1100" b="0"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Conditional Aggregates</a:t>
          </a:r>
        </a:p>
        <a:p>
          <a:r>
            <a:rPr lang="en-US" sz="1100" b="0" i="0">
              <a:solidFill>
                <a:schemeClr val="dk1"/>
              </a:solidFill>
              <a:effectLst/>
              <a:latin typeface="Georgia" panose="02040502050405020303" pitchFamily="18" charset="0"/>
              <a:ea typeface="+mn-ea"/>
              <a:cs typeface="+mn-cs"/>
            </a:rPr>
            <a:t>Add a colum to "departmentPerformance" sheet named Annual spending</a:t>
          </a:r>
        </a:p>
        <a:p>
          <a:r>
            <a:rPr lang="en-US" sz="1100" b="0" i="0">
              <a:solidFill>
                <a:schemeClr val="dk1"/>
              </a:solidFill>
              <a:effectLst/>
              <a:latin typeface="Georgia" panose="02040502050405020303" pitchFamily="18" charset="0"/>
              <a:ea typeface="+mn-ea"/>
              <a:cs typeface="+mn-cs"/>
            </a:rPr>
            <a:t>USe SUMIFS function to calculate</a:t>
          </a:r>
          <a:r>
            <a:rPr lang="en-US" sz="1100" b="0" i="0" baseline="0">
              <a:solidFill>
                <a:schemeClr val="dk1"/>
              </a:solidFill>
              <a:effectLst/>
              <a:latin typeface="Georgia" panose="02040502050405020303" pitchFamily="18" charset="0"/>
              <a:ea typeface="+mn-ea"/>
              <a:cs typeface="+mn-cs"/>
            </a:rPr>
            <a:t> Annual spending of each department (ie, Q1, Q2, Q3, Q4) </a:t>
          </a:r>
          <a:endParaRPr lang="en-US" sz="1100" b="0" i="0">
            <a:solidFill>
              <a:schemeClr val="dk1"/>
            </a:solidFill>
            <a:effectLst/>
            <a:latin typeface="Georgia" panose="02040502050405020303" pitchFamily="18" charset="0"/>
            <a:ea typeface="+mn-ea"/>
            <a:cs typeface="+mn-cs"/>
          </a:endParaRPr>
        </a:p>
        <a:p>
          <a:endParaRPr lang="en-US" sz="1100">
            <a:latin typeface="Georgia" panose="02040502050405020303"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523876</xdr:colOff>
      <xdr:row>0</xdr:row>
      <xdr:rowOff>323850</xdr:rowOff>
    </xdr:from>
    <xdr:to>
      <xdr:col>22</xdr:col>
      <xdr:colOff>190500</xdr:colOff>
      <xdr:row>25</xdr:row>
      <xdr:rowOff>171449</xdr:rowOff>
    </xdr:to>
    <xdr:sp macro="" textlink="">
      <xdr:nvSpPr>
        <xdr:cNvPr id="2" name="TextBox 1">
          <a:extLst>
            <a:ext uri="{FF2B5EF4-FFF2-40B4-BE49-F238E27FC236}">
              <a16:creationId xmlns:a16="http://schemas.microsoft.com/office/drawing/2014/main" id="{67E17EEE-0524-BBC5-FAC8-038D3C73051D}"/>
            </a:ext>
          </a:extLst>
        </xdr:cNvPr>
        <xdr:cNvSpPr txBox="1"/>
      </xdr:nvSpPr>
      <xdr:spPr>
        <a:xfrm>
          <a:off x="10715626" y="323850"/>
          <a:ext cx="6981824" cy="5048249"/>
        </a:xfrm>
        <a:prstGeom prst="rect">
          <a:avLst/>
        </a:prstGeom>
        <a:solidFill>
          <a:schemeClr val="accent5">
            <a:lumMod val="20000"/>
            <a:lumOff val="80000"/>
          </a:schemeClr>
        </a:solidFill>
        <a:ln w="9525" cmpd="sng">
          <a:solidFill>
            <a:schemeClr val="accent5">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Georgia" panose="02040502050405020303" pitchFamily="18" charset="0"/>
              <a:ea typeface="+mn-ea"/>
              <a:cs typeface="+mn-cs"/>
            </a:rPr>
            <a:t>Inventory Status Analysis</a:t>
          </a:r>
        </a:p>
        <a:p>
          <a:endParaRPr lang="en-US" sz="1100" b="1"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1.</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Determine the inventory status for each item based on its "Quantity In Stock" in relation to the "Reorder Level" and "Maximum Stock Level." The status should be "Reorder", "Sufficient", or "Overstock."</a:t>
          </a: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Add a new column named "Inventory Status."</a:t>
          </a:r>
        </a:p>
        <a:p>
          <a:r>
            <a:rPr lang="en-US" sz="1100" b="0" i="0">
              <a:solidFill>
                <a:schemeClr val="dk1"/>
              </a:solidFill>
              <a:effectLst/>
              <a:latin typeface="Georgia" panose="02040502050405020303" pitchFamily="18" charset="0"/>
              <a:ea typeface="+mn-ea"/>
              <a:cs typeface="+mn-cs"/>
            </a:rPr>
            <a:t>Use a nested IF or IFS statement to categorize each item's inventory status.</a:t>
          </a:r>
        </a:p>
        <a:p>
          <a:pPr lvl="1"/>
          <a:r>
            <a:rPr lang="en-US" sz="1100" b="0" i="0">
              <a:solidFill>
                <a:schemeClr val="dk1"/>
              </a:solidFill>
              <a:effectLst/>
              <a:latin typeface="Georgia" panose="02040502050405020303" pitchFamily="18" charset="0"/>
              <a:ea typeface="+mn-ea"/>
              <a:cs typeface="+mn-cs"/>
            </a:rPr>
            <a:t>"Reorder" if Quantity In Stock is equal to or below the Reorder Level.</a:t>
          </a:r>
        </a:p>
        <a:p>
          <a:pPr lvl="1"/>
          <a:r>
            <a:rPr lang="en-US" sz="1100" b="0" i="0">
              <a:solidFill>
                <a:schemeClr val="dk1"/>
              </a:solidFill>
              <a:effectLst/>
              <a:latin typeface="Georgia" panose="02040502050405020303" pitchFamily="18" charset="0"/>
              <a:ea typeface="+mn-ea"/>
              <a:cs typeface="+mn-cs"/>
            </a:rPr>
            <a:t>"Sufficient" if Quantity In Stock is above the Reorder Level but below the Maximum Stock Level.</a:t>
          </a:r>
        </a:p>
        <a:p>
          <a:pPr lvl="1"/>
          <a:r>
            <a:rPr lang="en-US" sz="1100" b="0" i="0">
              <a:solidFill>
                <a:schemeClr val="dk1"/>
              </a:solidFill>
              <a:effectLst/>
              <a:latin typeface="Georgia" panose="02040502050405020303" pitchFamily="18" charset="0"/>
              <a:ea typeface="+mn-ea"/>
              <a:cs typeface="+mn-cs"/>
            </a:rPr>
            <a:t>"Overstock" if Quantity In Stock is above the Maximum Stock Level.</a:t>
          </a:r>
          <a:endParaRPr lang="en-US" sz="1100">
            <a:latin typeface="Georgia" panose="02040502050405020303" pitchFamily="18" charset="0"/>
          </a:endParaRPr>
        </a:p>
        <a:p>
          <a:endParaRPr lang="en-US" sz="1100" b="0"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2. Use data bars within conditional formatting to visually represent the "Quantity In Stock" </a:t>
          </a: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Steps </a:t>
          </a:r>
        </a:p>
        <a:p>
          <a:r>
            <a:rPr lang="en-US" sz="1100" b="0" i="0">
              <a:solidFill>
                <a:schemeClr val="dk1"/>
              </a:solidFill>
              <a:effectLst/>
              <a:latin typeface="Georgia" panose="02040502050405020303" pitchFamily="18" charset="0"/>
              <a:ea typeface="+mn-ea"/>
              <a:cs typeface="+mn-cs"/>
            </a:rPr>
            <a:t>Select the "Quantity In Stock" column.</a:t>
          </a:r>
        </a:p>
        <a:p>
          <a:r>
            <a:rPr lang="en-US" sz="1100" b="0" i="0">
              <a:solidFill>
                <a:schemeClr val="dk1"/>
              </a:solidFill>
              <a:effectLst/>
              <a:latin typeface="Georgia" panose="02040502050405020303" pitchFamily="18" charset="0"/>
              <a:ea typeface="+mn-ea"/>
              <a:cs typeface="+mn-cs"/>
            </a:rPr>
            <a:t>Navigate to Conditional Formatting &gt; Data Bars </a:t>
          </a:r>
        </a:p>
        <a:p>
          <a:endParaRPr lang="en-US" sz="1100" b="0"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3. Apply a three arrow Direction Icon Set on</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average ratings. </a:t>
          </a:r>
        </a:p>
        <a:p>
          <a:r>
            <a:rPr lang="en-US" sz="1100" b="1" i="0">
              <a:solidFill>
                <a:schemeClr val="dk1"/>
              </a:solidFill>
              <a:effectLst/>
              <a:latin typeface="Georgia" panose="02040502050405020303" pitchFamily="18" charset="0"/>
              <a:ea typeface="+mn-ea"/>
              <a:cs typeface="+mn-cs"/>
            </a:rPr>
            <a:t>Steps</a:t>
          </a:r>
        </a:p>
        <a:p>
          <a:r>
            <a:rPr lang="en-US" sz="1100">
              <a:latin typeface="Georgia" panose="02040502050405020303" pitchFamily="18" charset="0"/>
            </a:rPr>
            <a:t>Select the "Quantity In Stock" column.</a:t>
          </a:r>
        </a:p>
        <a:p>
          <a:r>
            <a:rPr lang="en-US" sz="1100">
              <a:latin typeface="Georgia" panose="02040502050405020303" pitchFamily="18" charset="0"/>
            </a:rPr>
            <a:t>Navigate to Conditional Formatting &gt; Data Bars </a:t>
          </a:r>
        </a:p>
        <a:p>
          <a:endParaRPr lang="en-US" sz="1100">
            <a:latin typeface="Georgia" panose="02040502050405020303"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594360</xdr:colOff>
      <xdr:row>0</xdr:row>
      <xdr:rowOff>62866</xdr:rowOff>
    </xdr:from>
    <xdr:to>
      <xdr:col>19</xdr:col>
      <xdr:colOff>464820</xdr:colOff>
      <xdr:row>27</xdr:row>
      <xdr:rowOff>28575</xdr:rowOff>
    </xdr:to>
    <xdr:sp macro="" textlink="">
      <xdr:nvSpPr>
        <xdr:cNvPr id="2" name="TextBox 1">
          <a:extLst>
            <a:ext uri="{FF2B5EF4-FFF2-40B4-BE49-F238E27FC236}">
              <a16:creationId xmlns:a16="http://schemas.microsoft.com/office/drawing/2014/main" id="{854A70BE-F8F4-CFE4-3914-4F5427D37C5B}"/>
            </a:ext>
          </a:extLst>
        </xdr:cNvPr>
        <xdr:cNvSpPr txBox="1"/>
      </xdr:nvSpPr>
      <xdr:spPr>
        <a:xfrm>
          <a:off x="5404485" y="62866"/>
          <a:ext cx="7185660" cy="536638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i="0">
              <a:solidFill>
                <a:schemeClr val="dk1"/>
              </a:solidFill>
              <a:effectLst/>
              <a:latin typeface="Georgia" panose="02040502050405020303" pitchFamily="18" charset="0"/>
              <a:ea typeface="+mn-ea"/>
              <a:cs typeface="+mn-cs"/>
            </a:rPr>
            <a:t>Determine Sentiments Using Conditional Logic</a:t>
          </a:r>
        </a:p>
        <a:p>
          <a:endParaRPr lang="en-US" sz="1050" b="0" i="0">
            <a:solidFill>
              <a:schemeClr val="dk1"/>
            </a:solidFill>
            <a:effectLst/>
            <a:latin typeface="Georgia" panose="02040502050405020303" pitchFamily="18" charset="0"/>
            <a:ea typeface="+mn-ea"/>
            <a:cs typeface="+mn-cs"/>
          </a:endParaRPr>
        </a:p>
        <a:p>
          <a:r>
            <a:rPr lang="en-US" sz="1050" b="0" i="0">
              <a:solidFill>
                <a:schemeClr val="dk1"/>
              </a:solidFill>
              <a:effectLst/>
              <a:latin typeface="Georgia" panose="02040502050405020303" pitchFamily="18" charset="0"/>
              <a:ea typeface="+mn-ea"/>
              <a:cs typeface="+mn-cs"/>
            </a:rPr>
            <a:t>1. Categorize customer sentiment based on the "Rating (1-5)" in the feedback. The sentiment is to be determined as "Positive", "Neutral", or "Negative" based on the following criteria:</a:t>
          </a:r>
        </a:p>
        <a:p>
          <a:pPr algn="l"/>
          <a:r>
            <a:rPr lang="en-US" sz="1050" b="1" i="0">
              <a:solidFill>
                <a:schemeClr val="dk1"/>
              </a:solidFill>
              <a:effectLst/>
              <a:latin typeface="Georgia" panose="02040502050405020303" pitchFamily="18" charset="0"/>
              <a:ea typeface="+mn-ea"/>
              <a:cs typeface="+mn-cs"/>
            </a:rPr>
            <a:t>Positive:</a:t>
          </a:r>
          <a:r>
            <a:rPr lang="en-US" sz="1050" b="0" i="0">
              <a:solidFill>
                <a:schemeClr val="dk1"/>
              </a:solidFill>
              <a:effectLst/>
              <a:latin typeface="Georgia" panose="02040502050405020303" pitchFamily="18" charset="0"/>
              <a:ea typeface="+mn-ea"/>
              <a:cs typeface="+mn-cs"/>
            </a:rPr>
            <a:t> Ratings of 4 or 5.</a:t>
          </a:r>
        </a:p>
        <a:p>
          <a:pPr algn="l"/>
          <a:r>
            <a:rPr lang="en-US" sz="1050" b="1" i="0">
              <a:solidFill>
                <a:schemeClr val="dk1"/>
              </a:solidFill>
              <a:effectLst/>
              <a:latin typeface="Georgia" panose="02040502050405020303" pitchFamily="18" charset="0"/>
              <a:ea typeface="+mn-ea"/>
              <a:cs typeface="+mn-cs"/>
            </a:rPr>
            <a:t>Neutral:</a:t>
          </a:r>
          <a:r>
            <a:rPr lang="en-US" sz="1050" b="0" i="0">
              <a:solidFill>
                <a:schemeClr val="dk1"/>
              </a:solidFill>
              <a:effectLst/>
              <a:latin typeface="Georgia" panose="02040502050405020303" pitchFamily="18" charset="0"/>
              <a:ea typeface="+mn-ea"/>
              <a:cs typeface="+mn-cs"/>
            </a:rPr>
            <a:t> A rating of 3.</a:t>
          </a:r>
        </a:p>
        <a:p>
          <a:pPr algn="l"/>
          <a:r>
            <a:rPr lang="en-US" sz="1050" b="1" i="0">
              <a:solidFill>
                <a:schemeClr val="dk1"/>
              </a:solidFill>
              <a:effectLst/>
              <a:latin typeface="Georgia" panose="02040502050405020303" pitchFamily="18" charset="0"/>
              <a:ea typeface="+mn-ea"/>
              <a:cs typeface="+mn-cs"/>
            </a:rPr>
            <a:t>Negative:</a:t>
          </a:r>
          <a:r>
            <a:rPr lang="en-US" sz="1050" b="0" i="0">
              <a:solidFill>
                <a:schemeClr val="dk1"/>
              </a:solidFill>
              <a:effectLst/>
              <a:latin typeface="Georgia" panose="02040502050405020303" pitchFamily="18" charset="0"/>
              <a:ea typeface="+mn-ea"/>
              <a:cs typeface="+mn-cs"/>
            </a:rPr>
            <a:t> Ratings of 1 or 2.</a:t>
          </a:r>
        </a:p>
        <a:p>
          <a:pPr algn="l"/>
          <a:endParaRPr lang="en-US" sz="1050" b="0" i="0">
            <a:solidFill>
              <a:schemeClr val="dk1"/>
            </a:solidFill>
            <a:effectLst/>
            <a:latin typeface="Georgia" panose="02040502050405020303" pitchFamily="18" charset="0"/>
            <a:ea typeface="+mn-ea"/>
            <a:cs typeface="+mn-cs"/>
          </a:endParaRPr>
        </a:p>
        <a:p>
          <a:r>
            <a:rPr lang="en-US" sz="1050" b="0" i="0">
              <a:solidFill>
                <a:schemeClr val="dk1"/>
              </a:solidFill>
              <a:effectLst/>
              <a:latin typeface="Georgia" panose="02040502050405020303" pitchFamily="18" charset="0"/>
              <a:ea typeface="+mn-ea"/>
              <a:cs typeface="+mn-cs"/>
            </a:rPr>
            <a:t>Instructions</a:t>
          </a:r>
        </a:p>
        <a:p>
          <a:r>
            <a:rPr lang="en-US" sz="1050" b="1" i="0">
              <a:solidFill>
                <a:schemeClr val="dk1"/>
              </a:solidFill>
              <a:effectLst/>
              <a:latin typeface="Georgia" panose="02040502050405020303" pitchFamily="18" charset="0"/>
              <a:ea typeface="+mn-ea"/>
              <a:cs typeface="+mn-cs"/>
            </a:rPr>
            <a:t>Add a </a:t>
          </a:r>
          <a:r>
            <a:rPr lang="en-US" sz="1050" b="0" i="0">
              <a:solidFill>
                <a:schemeClr val="dk1"/>
              </a:solidFill>
              <a:effectLst/>
              <a:latin typeface="Georgia" panose="02040502050405020303" pitchFamily="18" charset="0"/>
              <a:ea typeface="+mn-ea"/>
              <a:cs typeface="+mn-cs"/>
            </a:rPr>
            <a:t>new column named "Sentiment".</a:t>
          </a:r>
        </a:p>
        <a:p>
          <a:r>
            <a:rPr lang="en-US" sz="1050" b="0" i="0">
              <a:solidFill>
                <a:schemeClr val="dk1"/>
              </a:solidFill>
              <a:effectLst/>
              <a:latin typeface="Georgia" panose="02040502050405020303" pitchFamily="18" charset="0"/>
              <a:ea typeface="+mn-ea"/>
              <a:cs typeface="+mn-cs"/>
            </a:rPr>
            <a:t>Apply a nested IF formula (or VLOOKUP) to categorize each feedback rating into the respective sentiment.</a:t>
          </a:r>
        </a:p>
        <a:p>
          <a:endParaRPr lang="en-US" sz="1050">
            <a:latin typeface="Georgia" panose="02040502050405020303" pitchFamily="18" charset="0"/>
          </a:endParaRPr>
        </a:p>
        <a:p>
          <a:endParaRPr lang="en-US" sz="1050" b="0" i="0">
            <a:solidFill>
              <a:schemeClr val="dk1"/>
            </a:solidFill>
            <a:effectLst/>
            <a:latin typeface="Georgia" panose="02040502050405020303" pitchFamily="18" charset="0"/>
            <a:ea typeface="+mn-ea"/>
            <a:cs typeface="+mn-cs"/>
          </a:endParaRPr>
        </a:p>
        <a:p>
          <a:endParaRPr lang="en-US" sz="1050" b="1" i="0">
            <a:solidFill>
              <a:schemeClr val="dk1"/>
            </a:solidFill>
            <a:effectLst/>
            <a:latin typeface="Georgia" panose="02040502050405020303" pitchFamily="18" charset="0"/>
            <a:ea typeface="+mn-ea"/>
            <a:cs typeface="+mn-cs"/>
          </a:endParaRPr>
        </a:p>
        <a:p>
          <a:r>
            <a:rPr lang="en-US" sz="1050" b="1" i="0">
              <a:solidFill>
                <a:schemeClr val="dk1"/>
              </a:solidFill>
              <a:effectLst/>
              <a:latin typeface="Georgia" panose="02040502050405020303" pitchFamily="18" charset="0"/>
              <a:ea typeface="+mn-ea"/>
              <a:cs typeface="+mn-cs"/>
            </a:rPr>
            <a:t>2. </a:t>
          </a:r>
          <a:r>
            <a:rPr lang="en-US" sz="1050" b="0" i="0">
              <a:solidFill>
                <a:schemeClr val="dk1"/>
              </a:solidFill>
              <a:effectLst/>
              <a:latin typeface="Georgia" panose="02040502050405020303" pitchFamily="18" charset="0"/>
              <a:ea typeface="+mn-ea"/>
              <a:cs typeface="+mn-cs"/>
            </a:rPr>
            <a:t>Based</a:t>
          </a:r>
          <a:r>
            <a:rPr lang="en-US" sz="1050" b="0" i="0" baseline="0">
              <a:solidFill>
                <a:schemeClr val="dk1"/>
              </a:solidFill>
              <a:effectLst/>
              <a:latin typeface="Georgia" panose="02040502050405020303" pitchFamily="18" charset="0"/>
              <a:ea typeface="+mn-ea"/>
              <a:cs typeface="+mn-cs"/>
            </a:rPr>
            <a:t> on product feedback, a</a:t>
          </a:r>
          <a:r>
            <a:rPr lang="en-US" sz="1050" b="0" i="0">
              <a:solidFill>
                <a:schemeClr val="dk1"/>
              </a:solidFill>
              <a:effectLst/>
              <a:latin typeface="Georgia" panose="02040502050405020303" pitchFamily="18" charset="0"/>
              <a:ea typeface="+mn-ea"/>
              <a:cs typeface="+mn-cs"/>
            </a:rPr>
            <a:t>nalyze customer ratings for each product to determine their viability in Inventory Management sheet. Products with an average rating below 2 will be flagged for potential discontinuation. </a:t>
          </a:r>
        </a:p>
        <a:p>
          <a:endParaRPr lang="en-US" sz="1050" b="1" i="0">
            <a:solidFill>
              <a:schemeClr val="dk1"/>
            </a:solidFill>
            <a:effectLst/>
            <a:latin typeface="Georgia" panose="02040502050405020303" pitchFamily="18" charset="0"/>
            <a:ea typeface="+mn-ea"/>
            <a:cs typeface="+mn-cs"/>
          </a:endParaRPr>
        </a:p>
        <a:p>
          <a:r>
            <a:rPr lang="en-US" sz="1050" b="1" i="0">
              <a:solidFill>
                <a:schemeClr val="dk1"/>
              </a:solidFill>
              <a:effectLst/>
              <a:latin typeface="Georgia" panose="02040502050405020303" pitchFamily="18" charset="0"/>
              <a:ea typeface="+mn-ea"/>
              <a:cs typeface="+mn-cs"/>
            </a:rPr>
            <a:t>Instruction </a:t>
          </a:r>
        </a:p>
        <a:p>
          <a:r>
            <a:rPr lang="en-US" sz="1050" b="0" i="0">
              <a:solidFill>
                <a:schemeClr val="dk1"/>
              </a:solidFill>
              <a:effectLst/>
              <a:latin typeface="Georgia" panose="02040502050405020303" pitchFamily="18" charset="0"/>
              <a:ea typeface="+mn-ea"/>
              <a:cs typeface="+mn-cs"/>
            </a:rPr>
            <a:t>Add</a:t>
          </a:r>
          <a:r>
            <a:rPr lang="en-US" sz="1050" b="0" i="0" baseline="0">
              <a:solidFill>
                <a:schemeClr val="dk1"/>
              </a:solidFill>
              <a:effectLst/>
              <a:latin typeface="Georgia" panose="02040502050405020303" pitchFamily="18" charset="0"/>
              <a:ea typeface="+mn-ea"/>
              <a:cs typeface="+mn-cs"/>
            </a:rPr>
            <a:t> a column to the InventoryManagement sheet named "Average Rating" </a:t>
          </a:r>
        </a:p>
        <a:p>
          <a:r>
            <a:rPr lang="en-US" sz="1050" b="0" i="0" baseline="0">
              <a:solidFill>
                <a:schemeClr val="dk1"/>
              </a:solidFill>
              <a:effectLst/>
              <a:latin typeface="Georgia" panose="02040502050405020303" pitchFamily="18" charset="0"/>
              <a:ea typeface="+mn-ea"/>
              <a:cs typeface="+mn-cs"/>
            </a:rPr>
            <a:t>Calculate average ratings for each product using AverageIF function (ProductID in inventory management sheets corresponsds with that in Feedback sheet). </a:t>
          </a:r>
        </a:p>
        <a:p>
          <a:endParaRPr lang="en-US" sz="1050" b="0" i="0" baseline="0">
            <a:solidFill>
              <a:schemeClr val="dk1"/>
            </a:solidFill>
            <a:effectLst/>
            <a:latin typeface="Georgia" panose="02040502050405020303" pitchFamily="18" charset="0"/>
            <a:ea typeface="+mn-ea"/>
            <a:cs typeface="+mn-cs"/>
          </a:endParaRPr>
        </a:p>
        <a:p>
          <a:r>
            <a:rPr lang="en-US" sz="1050" b="0" i="0" baseline="0">
              <a:solidFill>
                <a:schemeClr val="dk1"/>
              </a:solidFill>
              <a:effectLst/>
              <a:latin typeface="Georgia" panose="02040502050405020303" pitchFamily="18" charset="0"/>
              <a:ea typeface="+mn-ea"/>
              <a:cs typeface="+mn-cs"/>
            </a:rPr>
            <a:t>Add anothe column to the InventoryManagement sheet named "Product Viability"  </a:t>
          </a:r>
        </a:p>
        <a:p>
          <a:r>
            <a:rPr lang="en-US" sz="1050" b="0" i="0" baseline="0">
              <a:solidFill>
                <a:schemeClr val="dk1"/>
              </a:solidFill>
              <a:effectLst/>
              <a:latin typeface="Georgia" panose="02040502050405020303" pitchFamily="18" charset="0"/>
              <a:ea typeface="+mn-ea"/>
              <a:cs typeface="+mn-cs"/>
            </a:rPr>
            <a:t>Use IF function to  flag products with an average rating below 2 as "Consider for Discontinuation and 2 and above as "Retain"</a:t>
          </a:r>
        </a:p>
        <a:p>
          <a:endParaRPr lang="en-US" sz="1050" b="0" i="0">
            <a:solidFill>
              <a:schemeClr val="dk1"/>
            </a:solidFill>
            <a:effectLst/>
            <a:latin typeface="Georgia" panose="02040502050405020303" pitchFamily="18" charset="0"/>
            <a:ea typeface="+mn-ea"/>
            <a:cs typeface="+mn-cs"/>
          </a:endParaRPr>
        </a:p>
        <a:p>
          <a:endParaRPr lang="en-US" sz="1050" b="0" i="0">
            <a:solidFill>
              <a:schemeClr val="dk1"/>
            </a:solidFill>
            <a:effectLst/>
            <a:latin typeface="Georgia" panose="02040502050405020303" pitchFamily="18" charset="0"/>
            <a:ea typeface="+mn-ea"/>
            <a:cs typeface="+mn-cs"/>
          </a:endParaRPr>
        </a:p>
        <a:p>
          <a:r>
            <a:rPr lang="en-US" sz="1050" b="0" i="0">
              <a:solidFill>
                <a:schemeClr val="dk1"/>
              </a:solidFill>
              <a:effectLst/>
              <a:latin typeface="Georgia" panose="02040502050405020303" pitchFamily="18" charset="0"/>
              <a:ea typeface="+mn-ea"/>
              <a:cs typeface="+mn-cs"/>
            </a:rPr>
            <a:t>3. Visually</a:t>
          </a:r>
          <a:r>
            <a:rPr lang="en-US" sz="1050" b="0" i="0" baseline="0">
              <a:solidFill>
                <a:schemeClr val="dk1"/>
              </a:solidFill>
              <a:effectLst/>
              <a:latin typeface="Georgia" panose="02040502050405020303" pitchFamily="18" charset="0"/>
              <a:ea typeface="+mn-ea"/>
              <a:cs typeface="+mn-cs"/>
            </a:rPr>
            <a:t> show which products  are doing well interms of customer ratings. </a:t>
          </a:r>
        </a:p>
        <a:p>
          <a:r>
            <a:rPr lang="en-US" sz="1050" b="0" i="0" baseline="0">
              <a:solidFill>
                <a:schemeClr val="dk1"/>
              </a:solidFill>
              <a:effectLst/>
              <a:latin typeface="Georgia" panose="02040502050405020303" pitchFamily="18" charset="0"/>
              <a:ea typeface="+mn-ea"/>
              <a:cs typeface="+mn-cs"/>
            </a:rPr>
            <a:t>Use icon set within conditional formatting to visually compare average ratings of products offered by the company. </a:t>
          </a:r>
        </a:p>
        <a:p>
          <a:endParaRPr lang="en-US" sz="1050">
            <a:latin typeface="Georgia" panose="02040502050405020303" pitchFamily="18" charset="0"/>
          </a:endParaRPr>
        </a:p>
        <a:p>
          <a:endParaRPr lang="en-US" sz="1050">
            <a:latin typeface="Georgia" panose="02040502050405020303"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371475</xdr:colOff>
      <xdr:row>1</xdr:row>
      <xdr:rowOff>47625</xdr:rowOff>
    </xdr:from>
    <xdr:to>
      <xdr:col>22</xdr:col>
      <xdr:colOff>543439</xdr:colOff>
      <xdr:row>23</xdr:row>
      <xdr:rowOff>161925</xdr:rowOff>
    </xdr:to>
    <xdr:pic>
      <xdr:nvPicPr>
        <xdr:cNvPr id="6" name="Picture 5">
          <a:extLst>
            <a:ext uri="{FF2B5EF4-FFF2-40B4-BE49-F238E27FC236}">
              <a16:creationId xmlns:a16="http://schemas.microsoft.com/office/drawing/2014/main" id="{A0D29CAF-D3C6-2853-09E7-F88E8157DF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77075" y="238125"/>
          <a:ext cx="6877564" cy="4305300"/>
        </a:xfrm>
        <a:prstGeom prst="rect">
          <a:avLst/>
        </a:prstGeom>
      </xdr:spPr>
    </xdr:pic>
    <xdr:clientData/>
  </xdr:twoCellAnchor>
  <xdr:twoCellAnchor editAs="oneCell">
    <xdr:from>
      <xdr:col>1</xdr:col>
      <xdr:colOff>0</xdr:colOff>
      <xdr:row>27</xdr:row>
      <xdr:rowOff>0</xdr:rowOff>
    </xdr:from>
    <xdr:to>
      <xdr:col>13</xdr:col>
      <xdr:colOff>484800</xdr:colOff>
      <xdr:row>54</xdr:row>
      <xdr:rowOff>27929</xdr:rowOff>
    </xdr:to>
    <xdr:pic>
      <xdr:nvPicPr>
        <xdr:cNvPr id="11" name="Picture 10">
          <a:extLst>
            <a:ext uri="{FF2B5EF4-FFF2-40B4-BE49-F238E27FC236}">
              <a16:creationId xmlns:a16="http://schemas.microsoft.com/office/drawing/2014/main" id="{1714041D-FED3-E9E3-639C-9C8A7B12B677}"/>
            </a:ext>
          </a:extLst>
        </xdr:cNvPr>
        <xdr:cNvPicPr>
          <a:picLocks noChangeAspect="1"/>
        </xdr:cNvPicPr>
      </xdr:nvPicPr>
      <xdr:blipFill>
        <a:blip xmlns:r="http://schemas.openxmlformats.org/officeDocument/2006/relationships" r:embed="rId2"/>
        <a:stretch>
          <a:fillRect/>
        </a:stretch>
      </xdr:blipFill>
      <xdr:spPr>
        <a:xfrm>
          <a:off x="685800" y="4886325"/>
          <a:ext cx="8714400" cy="4914254"/>
        </a:xfrm>
        <a:prstGeom prst="rect">
          <a:avLst/>
        </a:prstGeom>
      </xdr:spPr>
    </xdr:pic>
    <xdr:clientData/>
  </xdr:twoCellAnchor>
  <xdr:twoCellAnchor editAs="oneCell">
    <xdr:from>
      <xdr:col>9</xdr:col>
      <xdr:colOff>20955</xdr:colOff>
      <xdr:row>58</xdr:row>
      <xdr:rowOff>20955</xdr:rowOff>
    </xdr:from>
    <xdr:to>
      <xdr:col>17</xdr:col>
      <xdr:colOff>220345</xdr:colOff>
      <xdr:row>69</xdr:row>
      <xdr:rowOff>127359</xdr:rowOff>
    </xdr:to>
    <xdr:pic>
      <xdr:nvPicPr>
        <xdr:cNvPr id="18" name="Picture 17">
          <a:extLst>
            <a:ext uri="{FF2B5EF4-FFF2-40B4-BE49-F238E27FC236}">
              <a16:creationId xmlns:a16="http://schemas.microsoft.com/office/drawing/2014/main" id="{15654A5E-C3CC-1ED6-C87C-276207278F05}"/>
            </a:ext>
          </a:extLst>
        </xdr:cNvPr>
        <xdr:cNvPicPr>
          <a:picLocks noChangeAspect="1"/>
        </xdr:cNvPicPr>
      </xdr:nvPicPr>
      <xdr:blipFill>
        <a:blip xmlns:r="http://schemas.openxmlformats.org/officeDocument/2006/relationships" r:embed="rId3"/>
        <a:stretch>
          <a:fillRect/>
        </a:stretch>
      </xdr:blipFill>
      <xdr:spPr>
        <a:xfrm>
          <a:off x="5507355" y="11908155"/>
          <a:ext cx="5076190" cy="2118084"/>
        </a:xfrm>
        <a:prstGeom prst="rect">
          <a:avLst/>
        </a:prstGeom>
      </xdr:spPr>
    </xdr:pic>
    <xdr:clientData/>
  </xdr:twoCellAnchor>
  <xdr:twoCellAnchor editAs="oneCell">
    <xdr:from>
      <xdr:col>0</xdr:col>
      <xdr:colOff>0</xdr:colOff>
      <xdr:row>58</xdr:row>
      <xdr:rowOff>0</xdr:rowOff>
    </xdr:from>
    <xdr:to>
      <xdr:col>6</xdr:col>
      <xdr:colOff>289902</xdr:colOff>
      <xdr:row>85</xdr:row>
      <xdr:rowOff>107117</xdr:rowOff>
    </xdr:to>
    <xdr:pic>
      <xdr:nvPicPr>
        <xdr:cNvPr id="2" name="Picture 1">
          <a:extLst>
            <a:ext uri="{FF2B5EF4-FFF2-40B4-BE49-F238E27FC236}">
              <a16:creationId xmlns:a16="http://schemas.microsoft.com/office/drawing/2014/main" id="{6246CAF8-A7B9-7916-65BE-924D9F87FF47}"/>
            </a:ext>
          </a:extLst>
        </xdr:cNvPr>
        <xdr:cNvPicPr>
          <a:picLocks noChangeAspect="1"/>
        </xdr:cNvPicPr>
      </xdr:nvPicPr>
      <xdr:blipFill>
        <a:blip xmlns:r="http://schemas.openxmlformats.org/officeDocument/2006/relationships" r:embed="rId4"/>
        <a:stretch>
          <a:fillRect/>
        </a:stretch>
      </xdr:blipFill>
      <xdr:spPr>
        <a:xfrm>
          <a:off x="0" y="11887200"/>
          <a:ext cx="3947502" cy="5044877"/>
        </a:xfrm>
        <a:prstGeom prst="rect">
          <a:avLst/>
        </a:prstGeom>
      </xdr:spPr>
    </xdr:pic>
    <xdr:clientData/>
  </xdr:twoCellAnchor>
  <xdr:twoCellAnchor editAs="oneCell">
    <xdr:from>
      <xdr:col>15</xdr:col>
      <xdr:colOff>0</xdr:colOff>
      <xdr:row>27</xdr:row>
      <xdr:rowOff>0</xdr:rowOff>
    </xdr:from>
    <xdr:to>
      <xdr:col>32</xdr:col>
      <xdr:colOff>252380</xdr:colOff>
      <xdr:row>56</xdr:row>
      <xdr:rowOff>107149</xdr:rowOff>
    </xdr:to>
    <xdr:pic>
      <xdr:nvPicPr>
        <xdr:cNvPr id="3" name="Picture 2">
          <a:extLst>
            <a:ext uri="{FF2B5EF4-FFF2-40B4-BE49-F238E27FC236}">
              <a16:creationId xmlns:a16="http://schemas.microsoft.com/office/drawing/2014/main" id="{6C4224F1-5EE1-DB83-FAE4-1D9EA42DF324}"/>
            </a:ext>
          </a:extLst>
        </xdr:cNvPr>
        <xdr:cNvPicPr>
          <a:picLocks noChangeAspect="1"/>
        </xdr:cNvPicPr>
      </xdr:nvPicPr>
      <xdr:blipFill>
        <a:blip xmlns:r="http://schemas.openxmlformats.org/officeDocument/2006/relationships" r:embed="rId5"/>
        <a:stretch>
          <a:fillRect/>
        </a:stretch>
      </xdr:blipFill>
      <xdr:spPr>
        <a:xfrm>
          <a:off x="9144000" y="4937760"/>
          <a:ext cx="10615580" cy="5410669"/>
        </a:xfrm>
        <a:prstGeom prst="rect">
          <a:avLst/>
        </a:prstGeom>
      </xdr:spPr>
    </xdr:pic>
    <xdr:clientData/>
  </xdr:twoCellAnchor>
  <xdr:twoCellAnchor editAs="oneCell">
    <xdr:from>
      <xdr:col>0</xdr:col>
      <xdr:colOff>1</xdr:colOff>
      <xdr:row>1</xdr:row>
      <xdr:rowOff>0</xdr:rowOff>
    </xdr:from>
    <xdr:to>
      <xdr:col>11</xdr:col>
      <xdr:colOff>219005</xdr:colOff>
      <xdr:row>21</xdr:row>
      <xdr:rowOff>76200</xdr:rowOff>
    </xdr:to>
    <xdr:pic>
      <xdr:nvPicPr>
        <xdr:cNvPr id="7" name="Picture 6">
          <a:extLst>
            <a:ext uri="{FF2B5EF4-FFF2-40B4-BE49-F238E27FC236}">
              <a16:creationId xmlns:a16="http://schemas.microsoft.com/office/drawing/2014/main" id="{7CD2BE11-48C5-EE77-EBAB-6D07F822A552}"/>
            </a:ext>
          </a:extLst>
        </xdr:cNvPr>
        <xdr:cNvPicPr>
          <a:picLocks noChangeAspect="1"/>
        </xdr:cNvPicPr>
      </xdr:nvPicPr>
      <xdr:blipFill>
        <a:blip xmlns:r="http://schemas.openxmlformats.org/officeDocument/2006/relationships" r:embed="rId6"/>
        <a:stretch>
          <a:fillRect/>
        </a:stretch>
      </xdr:blipFill>
      <xdr:spPr>
        <a:xfrm>
          <a:off x="1" y="182880"/>
          <a:ext cx="6924604" cy="3733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6278B-A657-4371-9C3E-5E3EB59AC41F}">
  <dimension ref="A1"/>
  <sheetViews>
    <sheetView tabSelected="1" zoomScale="80" zoomScaleNormal="100" workbookViewId="0">
      <selection activeCell="C24" sqref="A1:XFD1048576"/>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C925-9835-4278-A6DF-451F31489102}">
  <dimension ref="A1:J24"/>
  <sheetViews>
    <sheetView workbookViewId="0">
      <selection activeCell="I28" sqref="I28"/>
    </sheetView>
  </sheetViews>
  <sheetFormatPr baseColWidth="10" defaultColWidth="8.83203125" defaultRowHeight="16" x14ac:dyDescent="0.2"/>
  <cols>
    <col min="1" max="1" width="17.33203125" style="1" customWidth="1"/>
    <col min="2" max="2" width="13.33203125" style="1" customWidth="1"/>
    <col min="3" max="3" width="13.6640625" style="1" customWidth="1"/>
    <col min="4" max="4" width="15.33203125" style="1" bestFit="1" customWidth="1"/>
    <col min="5" max="5" width="9.33203125" style="1" bestFit="1" customWidth="1"/>
    <col min="6" max="6" width="10.5" style="8" customWidth="1"/>
    <col min="7" max="7" width="13.6640625" style="1" customWidth="1"/>
    <col min="8" max="8" width="14.33203125" style="8" customWidth="1"/>
    <col min="9" max="9" width="16" style="1" customWidth="1"/>
    <col min="10" max="10" width="13.5" style="1" customWidth="1"/>
    <col min="11" max="16384" width="8.83203125" style="1"/>
  </cols>
  <sheetData>
    <row r="1" spans="1:10" s="3" customFormat="1" ht="34" x14ac:dyDescent="0.2">
      <c r="A1" s="3" t="s">
        <v>0</v>
      </c>
      <c r="B1" s="6" t="s">
        <v>722</v>
      </c>
      <c r="C1" s="3" t="s">
        <v>1</v>
      </c>
      <c r="D1" s="6" t="s">
        <v>720</v>
      </c>
      <c r="E1" s="6" t="s">
        <v>721</v>
      </c>
      <c r="F1" s="10" t="s">
        <v>723</v>
      </c>
      <c r="G1" s="16" t="s">
        <v>2</v>
      </c>
      <c r="H1" s="17" t="s">
        <v>3</v>
      </c>
      <c r="I1" s="18" t="s">
        <v>737</v>
      </c>
      <c r="J1" s="18" t="s">
        <v>738</v>
      </c>
    </row>
    <row r="2" spans="1:10" x14ac:dyDescent="0.2">
      <c r="A2" s="1" t="s">
        <v>4</v>
      </c>
      <c r="B2" s="1" t="s">
        <v>5</v>
      </c>
      <c r="C2" s="1" t="s">
        <v>6</v>
      </c>
      <c r="D2" s="1" t="s">
        <v>7</v>
      </c>
      <c r="E2" s="1">
        <v>150</v>
      </c>
      <c r="F2" s="8">
        <v>200</v>
      </c>
      <c r="G2" s="13">
        <v>30000</v>
      </c>
      <c r="H2" s="8">
        <v>25000</v>
      </c>
      <c r="I2" s="14" t="str">
        <f>IF(G2&gt;= H2, IF(G2&gt;=H2*1.1, "Exceeded", "Met"), "Not Met")</f>
        <v>Exceeded</v>
      </c>
      <c r="J2" s="15">
        <f>IF(I2="Not Met",0,IF(I2="Met",G2*0.02,G2*0.05))</f>
        <v>1500</v>
      </c>
    </row>
    <row r="3" spans="1:10" x14ac:dyDescent="0.2">
      <c r="A3" s="1" t="s">
        <v>4</v>
      </c>
      <c r="B3" s="1" t="s">
        <v>8</v>
      </c>
      <c r="C3" s="1" t="s">
        <v>9</v>
      </c>
      <c r="D3" s="1" t="s">
        <v>152</v>
      </c>
      <c r="E3" s="1">
        <v>75</v>
      </c>
      <c r="F3" s="8">
        <v>300</v>
      </c>
      <c r="G3" s="13">
        <v>22500</v>
      </c>
      <c r="H3" s="8">
        <v>20000</v>
      </c>
      <c r="I3" s="14" t="str">
        <f t="shared" ref="I3:I17" si="0">IF(G3&gt;= H3, IF(G3&gt;=H3*1.1, "Exceeded", "Met"), "Not Met")</f>
        <v>Exceeded</v>
      </c>
      <c r="J3" s="15">
        <f t="shared" ref="J3:J17" si="1">IF(I3="Not Met",0,IF(I3="Met",G3*0.02,G3*0.05))</f>
        <v>1125</v>
      </c>
    </row>
    <row r="4" spans="1:10" x14ac:dyDescent="0.2">
      <c r="A4" s="1" t="s">
        <v>4</v>
      </c>
      <c r="B4" s="1" t="s">
        <v>10</v>
      </c>
      <c r="C4" s="1" t="s">
        <v>11</v>
      </c>
      <c r="D4" s="1" t="s">
        <v>7</v>
      </c>
      <c r="E4" s="1">
        <v>200</v>
      </c>
      <c r="F4" s="8">
        <v>200</v>
      </c>
      <c r="G4" s="13">
        <v>40000</v>
      </c>
      <c r="H4" s="8">
        <v>35000</v>
      </c>
      <c r="I4" s="14" t="str">
        <f t="shared" si="0"/>
        <v>Exceeded</v>
      </c>
      <c r="J4" s="15">
        <f t="shared" si="1"/>
        <v>2000</v>
      </c>
    </row>
    <row r="5" spans="1:10" x14ac:dyDescent="0.2">
      <c r="A5" s="1" t="s">
        <v>4</v>
      </c>
      <c r="B5" s="1" t="s">
        <v>12</v>
      </c>
      <c r="C5" s="1" t="s">
        <v>13</v>
      </c>
      <c r="D5" s="1" t="s">
        <v>145</v>
      </c>
      <c r="E5" s="1">
        <v>50</v>
      </c>
      <c r="F5" s="8">
        <v>300</v>
      </c>
      <c r="G5" s="13">
        <v>15000</v>
      </c>
      <c r="H5" s="8">
        <v>15000</v>
      </c>
      <c r="I5" s="14" t="str">
        <f t="shared" si="0"/>
        <v>Met</v>
      </c>
      <c r="J5" s="15">
        <f t="shared" si="1"/>
        <v>300</v>
      </c>
    </row>
    <row r="6" spans="1:10" x14ac:dyDescent="0.2">
      <c r="A6" s="1" t="s">
        <v>14</v>
      </c>
      <c r="B6" s="1" t="s">
        <v>5</v>
      </c>
      <c r="C6" s="1" t="s">
        <v>6</v>
      </c>
      <c r="D6" s="1" t="s">
        <v>152</v>
      </c>
      <c r="E6" s="1">
        <v>180</v>
      </c>
      <c r="F6" s="8">
        <v>200</v>
      </c>
      <c r="G6" s="13">
        <v>36000</v>
      </c>
      <c r="H6" s="8">
        <v>30000</v>
      </c>
      <c r="I6" s="14" t="str">
        <f t="shared" si="0"/>
        <v>Exceeded</v>
      </c>
      <c r="J6" s="15">
        <f t="shared" si="1"/>
        <v>1800</v>
      </c>
    </row>
    <row r="7" spans="1:10" x14ac:dyDescent="0.2">
      <c r="A7" s="1" t="s">
        <v>14</v>
      </c>
      <c r="B7" s="1" t="s">
        <v>8</v>
      </c>
      <c r="C7" s="1" t="s">
        <v>9</v>
      </c>
      <c r="D7" s="1" t="s">
        <v>145</v>
      </c>
      <c r="E7" s="1">
        <v>180</v>
      </c>
      <c r="F7" s="8">
        <v>300</v>
      </c>
      <c r="G7" s="13">
        <v>54000</v>
      </c>
      <c r="H7" s="8">
        <v>25000</v>
      </c>
      <c r="I7" s="14" t="str">
        <f t="shared" si="0"/>
        <v>Exceeded</v>
      </c>
      <c r="J7" s="15">
        <f t="shared" si="1"/>
        <v>2700</v>
      </c>
    </row>
    <row r="8" spans="1:10" x14ac:dyDescent="0.2">
      <c r="A8" s="1" t="s">
        <v>14</v>
      </c>
      <c r="B8" s="1" t="s">
        <v>10</v>
      </c>
      <c r="C8" s="1" t="s">
        <v>11</v>
      </c>
      <c r="D8" s="1" t="s">
        <v>7</v>
      </c>
      <c r="E8" s="1">
        <v>250</v>
      </c>
      <c r="F8" s="8">
        <v>200</v>
      </c>
      <c r="G8" s="13">
        <v>50000</v>
      </c>
      <c r="H8" s="8">
        <v>45000</v>
      </c>
      <c r="I8" s="14" t="str">
        <f t="shared" si="0"/>
        <v>Exceeded</v>
      </c>
      <c r="J8" s="15">
        <f t="shared" si="1"/>
        <v>2500</v>
      </c>
    </row>
    <row r="9" spans="1:10" x14ac:dyDescent="0.2">
      <c r="A9" s="1" t="s">
        <v>14</v>
      </c>
      <c r="B9" s="1" t="s">
        <v>12</v>
      </c>
      <c r="C9" s="1" t="s">
        <v>13</v>
      </c>
      <c r="D9" s="1" t="s">
        <v>145</v>
      </c>
      <c r="E9" s="1">
        <v>60</v>
      </c>
      <c r="F9" s="8">
        <v>300</v>
      </c>
      <c r="G9" s="13">
        <v>18000</v>
      </c>
      <c r="H9" s="8">
        <v>17000</v>
      </c>
      <c r="I9" s="14" t="str">
        <f t="shared" si="0"/>
        <v>Met</v>
      </c>
      <c r="J9" s="15">
        <f t="shared" si="1"/>
        <v>360</v>
      </c>
    </row>
    <row r="10" spans="1:10" x14ac:dyDescent="0.2">
      <c r="A10" s="1" t="s">
        <v>138</v>
      </c>
      <c r="B10" s="1" t="s">
        <v>5</v>
      </c>
      <c r="C10" s="1" t="s">
        <v>6</v>
      </c>
      <c r="D10" s="1" t="s">
        <v>7</v>
      </c>
      <c r="E10" s="1">
        <v>160</v>
      </c>
      <c r="F10" s="8">
        <v>200</v>
      </c>
      <c r="G10" s="13">
        <v>32000</v>
      </c>
      <c r="H10" s="8">
        <v>28000</v>
      </c>
      <c r="I10" s="14" t="str">
        <f t="shared" si="0"/>
        <v>Exceeded</v>
      </c>
      <c r="J10" s="15">
        <f t="shared" si="1"/>
        <v>1600</v>
      </c>
    </row>
    <row r="11" spans="1:10" x14ac:dyDescent="0.2">
      <c r="A11" s="1" t="s">
        <v>138</v>
      </c>
      <c r="B11" s="1" t="s">
        <v>8</v>
      </c>
      <c r="C11" s="1" t="s">
        <v>9</v>
      </c>
      <c r="D11" s="1" t="s">
        <v>145</v>
      </c>
      <c r="E11" s="1">
        <v>90</v>
      </c>
      <c r="F11" s="8">
        <v>300</v>
      </c>
      <c r="G11" s="13">
        <v>27000</v>
      </c>
      <c r="H11" s="8">
        <v>22000</v>
      </c>
      <c r="I11" s="14" t="str">
        <f t="shared" si="0"/>
        <v>Exceeded</v>
      </c>
      <c r="J11" s="15">
        <f t="shared" si="1"/>
        <v>1350</v>
      </c>
    </row>
    <row r="12" spans="1:10" x14ac:dyDescent="0.2">
      <c r="A12" s="1" t="s">
        <v>138</v>
      </c>
      <c r="B12" s="1" t="s">
        <v>10</v>
      </c>
      <c r="C12" s="1" t="s">
        <v>11</v>
      </c>
      <c r="D12" s="1" t="s">
        <v>152</v>
      </c>
      <c r="E12" s="1">
        <v>157</v>
      </c>
      <c r="F12" s="8">
        <v>200</v>
      </c>
      <c r="G12" s="13">
        <v>31400</v>
      </c>
      <c r="H12" s="8">
        <v>55000</v>
      </c>
      <c r="I12" s="14" t="str">
        <f t="shared" si="0"/>
        <v>Not Met</v>
      </c>
      <c r="J12" s="15">
        <f t="shared" si="1"/>
        <v>0</v>
      </c>
    </row>
    <row r="13" spans="1:10" x14ac:dyDescent="0.2">
      <c r="A13" s="1" t="s">
        <v>138</v>
      </c>
      <c r="B13" s="1" t="s">
        <v>12</v>
      </c>
      <c r="C13" s="1" t="s">
        <v>13</v>
      </c>
      <c r="D13" s="1" t="s">
        <v>7</v>
      </c>
      <c r="E13" s="1">
        <v>109</v>
      </c>
      <c r="F13" s="8">
        <v>300</v>
      </c>
      <c r="G13" s="13">
        <v>32700</v>
      </c>
      <c r="H13" s="8">
        <v>32000</v>
      </c>
      <c r="I13" s="14" t="str">
        <f t="shared" si="0"/>
        <v>Met</v>
      </c>
      <c r="J13" s="15">
        <f t="shared" si="1"/>
        <v>654</v>
      </c>
    </row>
    <row r="14" spans="1:10" x14ac:dyDescent="0.2">
      <c r="A14" s="1" t="s">
        <v>139</v>
      </c>
      <c r="B14" s="1" t="s">
        <v>5</v>
      </c>
      <c r="C14" s="1" t="s">
        <v>6</v>
      </c>
      <c r="D14" s="1" t="s">
        <v>145</v>
      </c>
      <c r="E14" s="1">
        <v>198</v>
      </c>
      <c r="F14" s="8">
        <v>200</v>
      </c>
      <c r="G14" s="13">
        <v>39600</v>
      </c>
      <c r="H14" s="8">
        <v>40000</v>
      </c>
      <c r="I14" s="14" t="str">
        <f t="shared" si="0"/>
        <v>Not Met</v>
      </c>
      <c r="J14" s="15">
        <f t="shared" si="1"/>
        <v>0</v>
      </c>
    </row>
    <row r="15" spans="1:10" x14ac:dyDescent="0.2">
      <c r="A15" s="1" t="s">
        <v>139</v>
      </c>
      <c r="B15" s="1" t="s">
        <v>8</v>
      </c>
      <c r="C15" s="1" t="s">
        <v>9</v>
      </c>
      <c r="D15" s="1" t="s">
        <v>7</v>
      </c>
      <c r="E15" s="1">
        <v>128</v>
      </c>
      <c r="F15" s="8">
        <v>300</v>
      </c>
      <c r="G15" s="13">
        <v>38400</v>
      </c>
      <c r="H15" s="8">
        <v>40000</v>
      </c>
      <c r="I15" s="14" t="str">
        <f t="shared" si="0"/>
        <v>Not Met</v>
      </c>
      <c r="J15" s="15">
        <f t="shared" si="1"/>
        <v>0</v>
      </c>
    </row>
    <row r="16" spans="1:10" x14ac:dyDescent="0.2">
      <c r="A16" s="1" t="s">
        <v>139</v>
      </c>
      <c r="B16" s="1" t="s">
        <v>10</v>
      </c>
      <c r="C16" s="1" t="s">
        <v>11</v>
      </c>
      <c r="D16" s="1" t="s">
        <v>145</v>
      </c>
      <c r="E16" s="1">
        <v>80</v>
      </c>
      <c r="F16" s="8">
        <v>200</v>
      </c>
      <c r="G16" s="13">
        <v>16000</v>
      </c>
      <c r="H16" s="8">
        <v>20000</v>
      </c>
      <c r="I16" s="14" t="str">
        <f t="shared" si="0"/>
        <v>Not Met</v>
      </c>
      <c r="J16" s="15">
        <f t="shared" si="1"/>
        <v>0</v>
      </c>
    </row>
    <row r="17" spans="1:10" x14ac:dyDescent="0.2">
      <c r="A17" s="1" t="s">
        <v>139</v>
      </c>
      <c r="B17" s="1" t="s">
        <v>12</v>
      </c>
      <c r="C17" s="1" t="s">
        <v>13</v>
      </c>
      <c r="D17" s="1" t="s">
        <v>152</v>
      </c>
      <c r="E17" s="1">
        <v>55</v>
      </c>
      <c r="F17" s="8">
        <v>300</v>
      </c>
      <c r="G17" s="13">
        <v>16500</v>
      </c>
      <c r="H17" s="8">
        <v>15000</v>
      </c>
      <c r="I17" s="14" t="str">
        <f t="shared" si="0"/>
        <v>Exceeded</v>
      </c>
      <c r="J17" s="15">
        <f t="shared" si="1"/>
        <v>825</v>
      </c>
    </row>
    <row r="19" spans="1:10" x14ac:dyDescent="0.2">
      <c r="A19" s="32" t="s">
        <v>719</v>
      </c>
      <c r="B19" s="32"/>
      <c r="C19" s="32"/>
    </row>
    <row r="20" spans="1:10" x14ac:dyDescent="0.2">
      <c r="A20" s="19" t="s">
        <v>716</v>
      </c>
      <c r="B20" s="19" t="s">
        <v>717</v>
      </c>
      <c r="C20" s="19" t="s">
        <v>718</v>
      </c>
    </row>
    <row r="21" spans="1:10" x14ac:dyDescent="0.2">
      <c r="A21" s="19" t="s">
        <v>8</v>
      </c>
      <c r="B21" s="20">
        <f>SUMIF($B$2:$B$17,A21,$G$2:$G$17)</f>
        <v>141900</v>
      </c>
      <c r="C21" s="20">
        <v>1</v>
      </c>
    </row>
    <row r="22" spans="1:10" x14ac:dyDescent="0.2">
      <c r="A22" s="19" t="s">
        <v>5</v>
      </c>
      <c r="B22" s="20">
        <f>SUMIF($B$2:$B$17,A22,$G$2:$G$17)</f>
        <v>137600</v>
      </c>
      <c r="C22" s="20">
        <v>2</v>
      </c>
      <c r="I22"/>
    </row>
    <row r="23" spans="1:10" x14ac:dyDescent="0.2">
      <c r="A23" s="19" t="s">
        <v>10</v>
      </c>
      <c r="B23" s="20">
        <f>SUMIF($B$2:$B$17,A23,$G$2:$G$17)</f>
        <v>137400</v>
      </c>
      <c r="C23" s="20">
        <v>3</v>
      </c>
      <c r="I23"/>
    </row>
    <row r="24" spans="1:10" x14ac:dyDescent="0.2">
      <c r="A24" s="19" t="s">
        <v>12</v>
      </c>
      <c r="B24" s="20">
        <f>SUMIF($B$2:$B$17,A24,$G$2:$G$17)</f>
        <v>82200</v>
      </c>
      <c r="C24" s="20">
        <v>4</v>
      </c>
      <c r="I24"/>
    </row>
  </sheetData>
  <sortState xmlns:xlrd2="http://schemas.microsoft.com/office/spreadsheetml/2017/richdata2" ref="A21:C24">
    <sortCondition ref="C21:C24"/>
  </sortState>
  <mergeCells count="1">
    <mergeCell ref="A19:C19"/>
  </mergeCells>
  <phoneticPr fontId="1" type="noConversion"/>
  <conditionalFormatting sqref="G2:G17">
    <cfRule type="top10" dxfId="2" priority="1" percent="1" rank="20"/>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B9368-8F20-43D3-A0CC-B2A38AF3FB42}">
  <dimension ref="A1:J51"/>
  <sheetViews>
    <sheetView topLeftCell="E1" zoomScale="90" zoomScaleNormal="90" workbookViewId="0">
      <selection activeCell="H39" sqref="H39"/>
    </sheetView>
  </sheetViews>
  <sheetFormatPr baseColWidth="10" defaultColWidth="8.83203125" defaultRowHeight="16" x14ac:dyDescent="0.2"/>
  <cols>
    <col min="1" max="1" width="10.6640625" style="1" bestFit="1" customWidth="1"/>
    <col min="2" max="2" width="16.83203125" style="1" bestFit="1" customWidth="1"/>
    <col min="3" max="3" width="18.33203125" style="1" customWidth="1"/>
    <col min="4" max="4" width="19.1640625" style="1" bestFit="1" customWidth="1"/>
    <col min="5" max="5" width="11.6640625" style="5" bestFit="1" customWidth="1"/>
    <col min="6" max="6" width="18" style="1" customWidth="1"/>
    <col min="7" max="7" width="11" style="1" bestFit="1" customWidth="1"/>
    <col min="8" max="8" width="15.83203125" style="1" bestFit="1" customWidth="1"/>
    <col min="9" max="9" width="17.1640625" style="1" customWidth="1"/>
    <col min="10" max="10" width="17.83203125" style="1" customWidth="1"/>
    <col min="11" max="16384" width="8.83203125" style="1"/>
  </cols>
  <sheetData>
    <row r="1" spans="1:10" s="3" customFormat="1" ht="51" x14ac:dyDescent="0.2">
      <c r="A1" s="6" t="s">
        <v>715</v>
      </c>
      <c r="B1" s="3" t="s">
        <v>15</v>
      </c>
      <c r="C1" s="3" t="s">
        <v>16</v>
      </c>
      <c r="D1" s="3" t="s">
        <v>17</v>
      </c>
      <c r="E1" s="4" t="s">
        <v>18</v>
      </c>
      <c r="F1" s="6" t="s">
        <v>712</v>
      </c>
      <c r="G1" s="6" t="s">
        <v>713</v>
      </c>
      <c r="H1" s="6" t="s">
        <v>714</v>
      </c>
      <c r="I1" s="21" t="s">
        <v>739</v>
      </c>
      <c r="J1" s="22" t="s">
        <v>740</v>
      </c>
    </row>
    <row r="2" spans="1:10" x14ac:dyDescent="0.2">
      <c r="A2" s="1" t="s">
        <v>19</v>
      </c>
      <c r="B2" s="1" t="s">
        <v>20</v>
      </c>
      <c r="C2" s="1" t="s">
        <v>21</v>
      </c>
      <c r="D2" s="1" t="s">
        <v>22</v>
      </c>
      <c r="E2" s="5">
        <v>43221</v>
      </c>
      <c r="F2" s="1">
        <v>4.5</v>
      </c>
      <c r="G2" s="1">
        <v>3</v>
      </c>
      <c r="H2" s="1">
        <v>5</v>
      </c>
      <c r="I2" s="1" t="str">
        <f>IF(AND(F2&gt;=4, G2&lt;3), "Eligible", "Not Eligible")</f>
        <v>Not Eligible</v>
      </c>
      <c r="J2" s="1">
        <f ca="1">DATEDIF(E2, TODAY(), "Y")</f>
        <v>6</v>
      </c>
    </row>
    <row r="3" spans="1:10" x14ac:dyDescent="0.2">
      <c r="A3" s="1" t="s">
        <v>23</v>
      </c>
      <c r="B3" s="1" t="s">
        <v>24</v>
      </c>
      <c r="C3" s="1" t="s">
        <v>25</v>
      </c>
      <c r="D3" s="1" t="s">
        <v>26</v>
      </c>
      <c r="E3" s="5">
        <v>43661</v>
      </c>
      <c r="F3" s="1">
        <v>4</v>
      </c>
      <c r="G3" s="1">
        <v>2</v>
      </c>
      <c r="H3" s="1">
        <v>5</v>
      </c>
      <c r="I3" s="1" t="str">
        <f t="shared" ref="I3:I51" si="0">IF(AND(F3&gt;=4, G3&lt;3), "Eligible", "Not Eligible")</f>
        <v>Eligible</v>
      </c>
      <c r="J3" s="1">
        <f t="shared" ref="J3:J51" ca="1" si="1">DATEDIF(E3, TODAY(), "Y")</f>
        <v>5</v>
      </c>
    </row>
    <row r="4" spans="1:10" x14ac:dyDescent="0.2">
      <c r="A4" s="1" t="s">
        <v>27</v>
      </c>
      <c r="B4" s="1" t="s">
        <v>28</v>
      </c>
      <c r="C4" s="1" t="s">
        <v>29</v>
      </c>
      <c r="D4" s="1" t="s">
        <v>30</v>
      </c>
      <c r="E4" s="5">
        <v>42806</v>
      </c>
      <c r="F4" s="1">
        <v>3</v>
      </c>
      <c r="G4" s="1">
        <v>5</v>
      </c>
      <c r="H4" s="1">
        <v>5</v>
      </c>
      <c r="I4" s="1" t="str">
        <f t="shared" si="0"/>
        <v>Not Eligible</v>
      </c>
      <c r="J4" s="1">
        <f t="shared" ca="1" si="1"/>
        <v>7</v>
      </c>
    </row>
    <row r="5" spans="1:10" x14ac:dyDescent="0.2">
      <c r="A5" s="1" t="s">
        <v>31</v>
      </c>
      <c r="B5" s="1" t="s">
        <v>32</v>
      </c>
      <c r="C5" s="1" t="s">
        <v>33</v>
      </c>
      <c r="D5" s="1" t="s">
        <v>34</v>
      </c>
      <c r="E5" s="5">
        <v>44136</v>
      </c>
      <c r="F5" s="1">
        <v>4.2</v>
      </c>
      <c r="G5" s="1">
        <v>1</v>
      </c>
      <c r="H5" s="1">
        <v>5</v>
      </c>
      <c r="I5" s="1" t="str">
        <f t="shared" si="0"/>
        <v>Eligible</v>
      </c>
      <c r="J5" s="1">
        <f t="shared" ca="1" si="1"/>
        <v>4</v>
      </c>
    </row>
    <row r="6" spans="1:10" x14ac:dyDescent="0.2">
      <c r="A6" s="1" t="s">
        <v>35</v>
      </c>
      <c r="B6" s="1" t="s">
        <v>36</v>
      </c>
      <c r="C6" s="1" t="s">
        <v>37</v>
      </c>
      <c r="D6" s="1" t="s">
        <v>38</v>
      </c>
      <c r="E6" s="5">
        <v>42387</v>
      </c>
      <c r="F6" s="1">
        <v>3.5</v>
      </c>
      <c r="G6" s="1">
        <v>6</v>
      </c>
      <c r="H6" s="1">
        <v>5</v>
      </c>
      <c r="I6" s="1" t="str">
        <f t="shared" si="0"/>
        <v>Not Eligible</v>
      </c>
      <c r="J6" s="1">
        <f t="shared" ca="1" si="1"/>
        <v>9</v>
      </c>
    </row>
    <row r="7" spans="1:10" x14ac:dyDescent="0.2">
      <c r="A7" s="1" t="s">
        <v>39</v>
      </c>
      <c r="B7" s="1" t="s">
        <v>40</v>
      </c>
      <c r="C7" s="1" t="s">
        <v>41</v>
      </c>
      <c r="D7" s="1" t="s">
        <v>42</v>
      </c>
      <c r="E7" s="5">
        <v>43335</v>
      </c>
      <c r="F7" s="1">
        <v>4.7</v>
      </c>
      <c r="G7" s="1">
        <v>0</v>
      </c>
      <c r="H7" s="1">
        <v>5</v>
      </c>
      <c r="I7" s="1" t="str">
        <f t="shared" si="0"/>
        <v>Eligible</v>
      </c>
      <c r="J7" s="1">
        <f t="shared" ca="1" si="1"/>
        <v>6</v>
      </c>
    </row>
    <row r="8" spans="1:10" x14ac:dyDescent="0.2">
      <c r="A8" s="1" t="s">
        <v>43</v>
      </c>
      <c r="B8" s="1" t="s">
        <v>44</v>
      </c>
      <c r="C8" s="1" t="s">
        <v>21</v>
      </c>
      <c r="D8" s="1" t="s">
        <v>45</v>
      </c>
      <c r="E8" s="5">
        <v>43516</v>
      </c>
      <c r="F8" s="1">
        <v>4.0999999999999996</v>
      </c>
      <c r="G8" s="1">
        <v>4</v>
      </c>
      <c r="H8" s="1">
        <v>5</v>
      </c>
      <c r="I8" s="1" t="str">
        <f t="shared" si="0"/>
        <v>Not Eligible</v>
      </c>
      <c r="J8" s="1">
        <f t="shared" ca="1" si="1"/>
        <v>5</v>
      </c>
    </row>
    <row r="9" spans="1:10" x14ac:dyDescent="0.2">
      <c r="A9" s="1" t="s">
        <v>46</v>
      </c>
      <c r="B9" s="1" t="s">
        <v>47</v>
      </c>
      <c r="C9" s="1" t="s">
        <v>48</v>
      </c>
      <c r="D9" s="1" t="s">
        <v>49</v>
      </c>
      <c r="E9" s="5">
        <v>43989</v>
      </c>
      <c r="F9" s="1">
        <v>4.3</v>
      </c>
      <c r="G9" s="1">
        <v>3</v>
      </c>
      <c r="H9" s="1">
        <v>5</v>
      </c>
      <c r="I9" s="1" t="str">
        <f t="shared" si="0"/>
        <v>Not Eligible</v>
      </c>
      <c r="J9" s="1">
        <f t="shared" ca="1" si="1"/>
        <v>4</v>
      </c>
    </row>
    <row r="10" spans="1:10" x14ac:dyDescent="0.2">
      <c r="A10" s="1" t="s">
        <v>50</v>
      </c>
      <c r="B10" s="1" t="s">
        <v>51</v>
      </c>
      <c r="C10" s="1" t="s">
        <v>29</v>
      </c>
      <c r="D10" s="1" t="s">
        <v>52</v>
      </c>
      <c r="E10" s="5">
        <v>42993</v>
      </c>
      <c r="F10" s="1">
        <v>3.9</v>
      </c>
      <c r="G10" s="1">
        <v>4</v>
      </c>
      <c r="H10" s="1">
        <v>5</v>
      </c>
      <c r="I10" s="1" t="str">
        <f t="shared" si="0"/>
        <v>Not Eligible</v>
      </c>
      <c r="J10" s="1">
        <f t="shared" ca="1" si="1"/>
        <v>7</v>
      </c>
    </row>
    <row r="11" spans="1:10" x14ac:dyDescent="0.2">
      <c r="A11" s="1" t="s">
        <v>53</v>
      </c>
      <c r="B11" s="1" t="s">
        <v>54</v>
      </c>
      <c r="C11" s="1" t="s">
        <v>25</v>
      </c>
      <c r="D11" s="1" t="s">
        <v>55</v>
      </c>
      <c r="E11" s="5">
        <v>43800</v>
      </c>
      <c r="F11" s="1">
        <v>4.4000000000000004</v>
      </c>
      <c r="G11" s="1">
        <v>5</v>
      </c>
      <c r="H11" s="1">
        <v>5</v>
      </c>
      <c r="I11" s="1" t="str">
        <f t="shared" si="0"/>
        <v>Not Eligible</v>
      </c>
      <c r="J11" s="1">
        <f t="shared" ca="1" si="1"/>
        <v>5</v>
      </c>
    </row>
    <row r="12" spans="1:10" x14ac:dyDescent="0.2">
      <c r="A12" s="1" t="s">
        <v>56</v>
      </c>
      <c r="B12" s="1" t="s">
        <v>96</v>
      </c>
      <c r="C12" s="1" t="s">
        <v>29</v>
      </c>
      <c r="D12" s="1" t="s">
        <v>42</v>
      </c>
      <c r="E12" s="5">
        <v>43117</v>
      </c>
      <c r="F12" s="1">
        <v>3.9</v>
      </c>
      <c r="G12" s="1">
        <v>2</v>
      </c>
      <c r="H12" s="1">
        <v>5</v>
      </c>
      <c r="I12" s="1" t="str">
        <f t="shared" si="0"/>
        <v>Not Eligible</v>
      </c>
      <c r="J12" s="1">
        <f t="shared" ca="1" si="1"/>
        <v>7</v>
      </c>
    </row>
    <row r="13" spans="1:10" x14ac:dyDescent="0.2">
      <c r="A13" s="1" t="s">
        <v>57</v>
      </c>
      <c r="B13" s="1" t="s">
        <v>97</v>
      </c>
      <c r="C13" s="1" t="s">
        <v>21</v>
      </c>
      <c r="D13" s="1" t="s">
        <v>26</v>
      </c>
      <c r="E13" s="5">
        <v>44227</v>
      </c>
      <c r="F13" s="1">
        <v>3</v>
      </c>
      <c r="G13" s="1">
        <v>5</v>
      </c>
      <c r="H13" s="1">
        <v>5</v>
      </c>
      <c r="I13" s="1" t="str">
        <f t="shared" si="0"/>
        <v>Not Eligible</v>
      </c>
      <c r="J13" s="1">
        <f t="shared" ca="1" si="1"/>
        <v>4</v>
      </c>
    </row>
    <row r="14" spans="1:10" x14ac:dyDescent="0.2">
      <c r="A14" s="1" t="s">
        <v>58</v>
      </c>
      <c r="B14" s="1" t="s">
        <v>98</v>
      </c>
      <c r="C14" s="1" t="s">
        <v>29</v>
      </c>
      <c r="D14" s="1" t="s">
        <v>26</v>
      </c>
      <c r="E14" s="5">
        <v>44660</v>
      </c>
      <c r="F14" s="1">
        <v>2.9</v>
      </c>
      <c r="G14" s="1">
        <v>5</v>
      </c>
      <c r="H14" s="1">
        <v>5</v>
      </c>
      <c r="I14" s="1" t="str">
        <f t="shared" si="0"/>
        <v>Not Eligible</v>
      </c>
      <c r="J14" s="1">
        <f t="shared" ca="1" si="1"/>
        <v>2</v>
      </c>
    </row>
    <row r="15" spans="1:10" x14ac:dyDescent="0.2">
      <c r="A15" s="1" t="s">
        <v>59</v>
      </c>
      <c r="B15" s="1" t="s">
        <v>99</v>
      </c>
      <c r="C15" s="1" t="s">
        <v>33</v>
      </c>
      <c r="D15" s="1" t="s">
        <v>52</v>
      </c>
      <c r="E15" s="5">
        <v>43688</v>
      </c>
      <c r="F15" s="1">
        <v>2.2000000000000002</v>
      </c>
      <c r="G15" s="1">
        <v>5</v>
      </c>
      <c r="H15" s="1">
        <v>5</v>
      </c>
      <c r="I15" s="1" t="str">
        <f t="shared" si="0"/>
        <v>Not Eligible</v>
      </c>
      <c r="J15" s="1">
        <f t="shared" ca="1" si="1"/>
        <v>5</v>
      </c>
    </row>
    <row r="16" spans="1:10" x14ac:dyDescent="0.2">
      <c r="A16" s="1" t="s">
        <v>60</v>
      </c>
      <c r="B16" s="1" t="s">
        <v>100</v>
      </c>
      <c r="C16" s="1" t="s">
        <v>25</v>
      </c>
      <c r="D16" s="1" t="s">
        <v>49</v>
      </c>
      <c r="E16" s="5">
        <v>42864</v>
      </c>
      <c r="F16" s="1">
        <v>3.9</v>
      </c>
      <c r="G16" s="1">
        <v>5</v>
      </c>
      <c r="H16" s="1">
        <v>5</v>
      </c>
      <c r="I16" s="1" t="str">
        <f t="shared" si="0"/>
        <v>Not Eligible</v>
      </c>
      <c r="J16" s="1">
        <f t="shared" ca="1" si="1"/>
        <v>7</v>
      </c>
    </row>
    <row r="17" spans="1:10" x14ac:dyDescent="0.2">
      <c r="A17" s="1" t="s">
        <v>61</v>
      </c>
      <c r="B17" s="1" t="s">
        <v>101</v>
      </c>
      <c r="C17" s="1" t="s">
        <v>37</v>
      </c>
      <c r="D17" s="1" t="s">
        <v>45</v>
      </c>
      <c r="E17" s="5">
        <v>44897</v>
      </c>
      <c r="F17" s="1">
        <v>4.5</v>
      </c>
      <c r="G17" s="1">
        <v>1</v>
      </c>
      <c r="H17" s="1">
        <v>5</v>
      </c>
      <c r="I17" s="1" t="str">
        <f t="shared" si="0"/>
        <v>Eligible</v>
      </c>
      <c r="J17" s="1">
        <f t="shared" ca="1" si="1"/>
        <v>2</v>
      </c>
    </row>
    <row r="18" spans="1:10" x14ac:dyDescent="0.2">
      <c r="A18" s="1" t="s">
        <v>62</v>
      </c>
      <c r="B18" s="1" t="s">
        <v>102</v>
      </c>
      <c r="C18" s="1" t="s">
        <v>25</v>
      </c>
      <c r="D18" s="1" t="s">
        <v>45</v>
      </c>
      <c r="E18" s="5">
        <v>43612</v>
      </c>
      <c r="F18" s="1">
        <v>4.4000000000000004</v>
      </c>
      <c r="G18" s="1">
        <v>3</v>
      </c>
      <c r="H18" s="1">
        <v>5</v>
      </c>
      <c r="I18" s="1" t="str">
        <f t="shared" si="0"/>
        <v>Not Eligible</v>
      </c>
      <c r="J18" s="1">
        <f t="shared" ca="1" si="1"/>
        <v>5</v>
      </c>
    </row>
    <row r="19" spans="1:10" x14ac:dyDescent="0.2">
      <c r="A19" s="1" t="s">
        <v>63</v>
      </c>
      <c r="B19" s="1" t="s">
        <v>103</v>
      </c>
      <c r="C19" s="1" t="s">
        <v>21</v>
      </c>
      <c r="D19" s="1" t="s">
        <v>38</v>
      </c>
      <c r="E19" s="5">
        <v>44700</v>
      </c>
      <c r="F19" s="1">
        <v>4.4000000000000004</v>
      </c>
      <c r="G19" s="1">
        <v>1</v>
      </c>
      <c r="H19" s="1">
        <v>5</v>
      </c>
      <c r="I19" s="1" t="str">
        <f t="shared" si="0"/>
        <v>Eligible</v>
      </c>
      <c r="J19" s="1">
        <f t="shared" ca="1" si="1"/>
        <v>2</v>
      </c>
    </row>
    <row r="20" spans="1:10" x14ac:dyDescent="0.2">
      <c r="A20" s="1" t="s">
        <v>64</v>
      </c>
      <c r="B20" s="1" t="s">
        <v>104</v>
      </c>
      <c r="C20" s="1" t="s">
        <v>21</v>
      </c>
      <c r="D20" s="1" t="s">
        <v>45</v>
      </c>
      <c r="E20" s="5">
        <v>43917</v>
      </c>
      <c r="F20" s="1">
        <v>4.2</v>
      </c>
      <c r="G20" s="1">
        <v>4</v>
      </c>
      <c r="H20" s="1">
        <v>5</v>
      </c>
      <c r="I20" s="1" t="str">
        <f t="shared" si="0"/>
        <v>Not Eligible</v>
      </c>
      <c r="J20" s="1">
        <f t="shared" ca="1" si="1"/>
        <v>4</v>
      </c>
    </row>
    <row r="21" spans="1:10" x14ac:dyDescent="0.2">
      <c r="A21" s="1" t="s">
        <v>65</v>
      </c>
      <c r="B21" s="1" t="s">
        <v>105</v>
      </c>
      <c r="C21" s="1" t="s">
        <v>25</v>
      </c>
      <c r="D21" s="1" t="s">
        <v>26</v>
      </c>
      <c r="E21" s="5">
        <v>43236</v>
      </c>
      <c r="F21" s="1">
        <v>4.2</v>
      </c>
      <c r="G21" s="1">
        <v>7</v>
      </c>
      <c r="H21" s="1">
        <v>5</v>
      </c>
      <c r="I21" s="1" t="str">
        <f t="shared" si="0"/>
        <v>Not Eligible</v>
      </c>
      <c r="J21" s="1">
        <f t="shared" ca="1" si="1"/>
        <v>6</v>
      </c>
    </row>
    <row r="22" spans="1:10" x14ac:dyDescent="0.2">
      <c r="A22" s="1" t="s">
        <v>66</v>
      </c>
      <c r="B22" s="1" t="s">
        <v>106</v>
      </c>
      <c r="C22" s="1" t="s">
        <v>25</v>
      </c>
      <c r="D22" s="1" t="s">
        <v>38</v>
      </c>
      <c r="E22" s="5">
        <v>45158</v>
      </c>
      <c r="F22" s="1">
        <v>3</v>
      </c>
      <c r="G22" s="1">
        <v>3</v>
      </c>
      <c r="H22" s="1">
        <v>5</v>
      </c>
      <c r="I22" s="1" t="str">
        <f t="shared" si="0"/>
        <v>Not Eligible</v>
      </c>
      <c r="J22" s="1">
        <f t="shared" ca="1" si="1"/>
        <v>1</v>
      </c>
    </row>
    <row r="23" spans="1:10" x14ac:dyDescent="0.2">
      <c r="A23" s="1" t="s">
        <v>67</v>
      </c>
      <c r="B23" s="1" t="s">
        <v>107</v>
      </c>
      <c r="C23" s="1" t="s">
        <v>33</v>
      </c>
      <c r="D23" s="1" t="s">
        <v>22</v>
      </c>
      <c r="E23" s="5">
        <v>44453</v>
      </c>
      <c r="F23" s="1">
        <v>3.9</v>
      </c>
      <c r="G23" s="1">
        <v>0</v>
      </c>
      <c r="H23" s="1">
        <v>5</v>
      </c>
      <c r="I23" s="1" t="str">
        <f t="shared" si="0"/>
        <v>Not Eligible</v>
      </c>
      <c r="J23" s="1">
        <f t="shared" ca="1" si="1"/>
        <v>3</v>
      </c>
    </row>
    <row r="24" spans="1:10" x14ac:dyDescent="0.2">
      <c r="A24" s="1" t="s">
        <v>68</v>
      </c>
      <c r="B24" s="1" t="s">
        <v>108</v>
      </c>
      <c r="C24" s="1" t="s">
        <v>29</v>
      </c>
      <c r="D24" s="1" t="s">
        <v>34</v>
      </c>
      <c r="E24" s="5">
        <v>44571</v>
      </c>
      <c r="F24" s="1">
        <v>4.4000000000000004</v>
      </c>
      <c r="G24" s="1">
        <v>0</v>
      </c>
      <c r="H24" s="1">
        <v>5</v>
      </c>
      <c r="I24" s="1" t="str">
        <f t="shared" si="0"/>
        <v>Eligible</v>
      </c>
      <c r="J24" s="1">
        <f t="shared" ca="1" si="1"/>
        <v>3</v>
      </c>
    </row>
    <row r="25" spans="1:10" x14ac:dyDescent="0.2">
      <c r="A25" s="1" t="s">
        <v>69</v>
      </c>
      <c r="B25" s="1" t="s">
        <v>109</v>
      </c>
      <c r="C25" s="1" t="s">
        <v>25</v>
      </c>
      <c r="D25" s="1" t="s">
        <v>34</v>
      </c>
      <c r="E25" s="5">
        <v>43720</v>
      </c>
      <c r="F25" s="1">
        <v>4</v>
      </c>
      <c r="G25" s="1">
        <v>1</v>
      </c>
      <c r="H25" s="1">
        <v>5</v>
      </c>
      <c r="I25" s="1" t="str">
        <f t="shared" si="0"/>
        <v>Eligible</v>
      </c>
      <c r="J25" s="1">
        <f t="shared" ca="1" si="1"/>
        <v>5</v>
      </c>
    </row>
    <row r="26" spans="1:10" x14ac:dyDescent="0.2">
      <c r="A26" s="1" t="s">
        <v>70</v>
      </c>
      <c r="B26" s="1" t="s">
        <v>110</v>
      </c>
      <c r="C26" s="1" t="s">
        <v>21</v>
      </c>
      <c r="D26" s="1" t="s">
        <v>49</v>
      </c>
      <c r="E26" s="5">
        <v>44169</v>
      </c>
      <c r="F26" s="1">
        <v>2.5</v>
      </c>
      <c r="G26" s="1">
        <v>6</v>
      </c>
      <c r="H26" s="1">
        <v>5</v>
      </c>
      <c r="I26" s="1" t="str">
        <f t="shared" si="0"/>
        <v>Not Eligible</v>
      </c>
      <c r="J26" s="1">
        <f t="shared" ca="1" si="1"/>
        <v>4</v>
      </c>
    </row>
    <row r="27" spans="1:10" x14ac:dyDescent="0.2">
      <c r="A27" s="1" t="s">
        <v>71</v>
      </c>
      <c r="B27" s="1" t="s">
        <v>111</v>
      </c>
      <c r="C27" s="1" t="s">
        <v>37</v>
      </c>
      <c r="D27" s="1" t="s">
        <v>34</v>
      </c>
      <c r="E27" s="5">
        <v>45042</v>
      </c>
      <c r="F27" s="1">
        <v>4.7</v>
      </c>
      <c r="G27" s="1">
        <v>0</v>
      </c>
      <c r="H27" s="1">
        <v>5</v>
      </c>
      <c r="I27" s="1" t="str">
        <f t="shared" si="0"/>
        <v>Eligible</v>
      </c>
      <c r="J27" s="1">
        <f t="shared" ca="1" si="1"/>
        <v>1</v>
      </c>
    </row>
    <row r="28" spans="1:10" x14ac:dyDescent="0.2">
      <c r="A28" s="1" t="s">
        <v>72</v>
      </c>
      <c r="B28" s="1" t="s">
        <v>112</v>
      </c>
      <c r="C28" s="1" t="s">
        <v>25</v>
      </c>
      <c r="D28" s="1" t="s">
        <v>38</v>
      </c>
      <c r="E28" s="5">
        <v>44305</v>
      </c>
      <c r="F28" s="1">
        <v>4.0999999999999996</v>
      </c>
      <c r="G28" s="1">
        <v>0</v>
      </c>
      <c r="H28" s="1">
        <v>5</v>
      </c>
      <c r="I28" s="1" t="str">
        <f t="shared" si="0"/>
        <v>Eligible</v>
      </c>
      <c r="J28" s="1">
        <f t="shared" ca="1" si="1"/>
        <v>3</v>
      </c>
    </row>
    <row r="29" spans="1:10" x14ac:dyDescent="0.2">
      <c r="A29" s="1" t="s">
        <v>73</v>
      </c>
      <c r="B29" s="1" t="s">
        <v>113</v>
      </c>
      <c r="C29" s="1" t="s">
        <v>21</v>
      </c>
      <c r="D29" s="1" t="s">
        <v>45</v>
      </c>
      <c r="E29" s="5">
        <v>43835</v>
      </c>
      <c r="F29" s="1">
        <v>3.8</v>
      </c>
      <c r="G29" s="1">
        <v>1</v>
      </c>
      <c r="H29" s="1">
        <v>5</v>
      </c>
      <c r="I29" s="1" t="str">
        <f t="shared" si="0"/>
        <v>Not Eligible</v>
      </c>
      <c r="J29" s="1">
        <f t="shared" ca="1" si="1"/>
        <v>5</v>
      </c>
    </row>
    <row r="30" spans="1:10" x14ac:dyDescent="0.2">
      <c r="A30" s="1" t="s">
        <v>74</v>
      </c>
      <c r="B30" s="1" t="s">
        <v>114</v>
      </c>
      <c r="C30" s="1" t="s">
        <v>37</v>
      </c>
      <c r="D30" s="1" t="s">
        <v>38</v>
      </c>
      <c r="E30" s="5">
        <v>45167</v>
      </c>
      <c r="F30" s="1">
        <v>3.9</v>
      </c>
      <c r="G30" s="1">
        <v>3</v>
      </c>
      <c r="H30" s="1">
        <v>5</v>
      </c>
      <c r="I30" s="1" t="str">
        <f t="shared" si="0"/>
        <v>Not Eligible</v>
      </c>
      <c r="J30" s="1">
        <f t="shared" ca="1" si="1"/>
        <v>1</v>
      </c>
    </row>
    <row r="31" spans="1:10" x14ac:dyDescent="0.2">
      <c r="A31" s="1" t="s">
        <v>75</v>
      </c>
      <c r="B31" s="1" t="s">
        <v>115</v>
      </c>
      <c r="C31" s="1" t="s">
        <v>21</v>
      </c>
      <c r="D31" s="1" t="s">
        <v>34</v>
      </c>
      <c r="E31" s="5">
        <v>42775</v>
      </c>
      <c r="F31" s="1">
        <v>4.7</v>
      </c>
      <c r="G31" s="1">
        <v>3</v>
      </c>
      <c r="H31" s="1">
        <v>5</v>
      </c>
      <c r="I31" s="1" t="str">
        <f t="shared" si="0"/>
        <v>Not Eligible</v>
      </c>
      <c r="J31" s="1">
        <f t="shared" ca="1" si="1"/>
        <v>7</v>
      </c>
    </row>
    <row r="32" spans="1:10" x14ac:dyDescent="0.2">
      <c r="A32" s="1" t="s">
        <v>76</v>
      </c>
      <c r="B32" s="1" t="s">
        <v>116</v>
      </c>
      <c r="C32" s="1" t="s">
        <v>25</v>
      </c>
      <c r="D32" s="1" t="s">
        <v>42</v>
      </c>
      <c r="E32" s="5">
        <v>45127</v>
      </c>
      <c r="F32" s="1">
        <v>3.5</v>
      </c>
      <c r="G32" s="1">
        <v>3</v>
      </c>
      <c r="H32" s="1">
        <v>5</v>
      </c>
      <c r="I32" s="1" t="str">
        <f t="shared" si="0"/>
        <v>Not Eligible</v>
      </c>
      <c r="J32" s="1">
        <f t="shared" ca="1" si="1"/>
        <v>1</v>
      </c>
    </row>
    <row r="33" spans="1:10" x14ac:dyDescent="0.2">
      <c r="A33" s="1" t="s">
        <v>77</v>
      </c>
      <c r="B33" s="1" t="s">
        <v>117</v>
      </c>
      <c r="C33" s="1" t="s">
        <v>29</v>
      </c>
      <c r="D33" s="1" t="s">
        <v>30</v>
      </c>
      <c r="E33" s="5">
        <v>44937</v>
      </c>
      <c r="F33" s="1">
        <v>4.0999999999999996</v>
      </c>
      <c r="G33" s="1">
        <v>0</v>
      </c>
      <c r="H33" s="1">
        <v>5</v>
      </c>
      <c r="I33" s="1" t="str">
        <f t="shared" si="0"/>
        <v>Eligible</v>
      </c>
      <c r="J33" s="1">
        <f t="shared" ca="1" si="1"/>
        <v>2</v>
      </c>
    </row>
    <row r="34" spans="1:10" x14ac:dyDescent="0.2">
      <c r="A34" s="1" t="s">
        <v>78</v>
      </c>
      <c r="B34" s="1" t="s">
        <v>118</v>
      </c>
      <c r="C34" s="1" t="s">
        <v>25</v>
      </c>
      <c r="D34" s="1" t="s">
        <v>22</v>
      </c>
      <c r="E34" s="5">
        <v>43580</v>
      </c>
      <c r="F34" s="1">
        <v>3.9</v>
      </c>
      <c r="G34" s="1">
        <v>3</v>
      </c>
      <c r="H34" s="1">
        <v>5</v>
      </c>
      <c r="I34" s="1" t="str">
        <f t="shared" si="0"/>
        <v>Not Eligible</v>
      </c>
      <c r="J34" s="1">
        <f t="shared" ca="1" si="1"/>
        <v>5</v>
      </c>
    </row>
    <row r="35" spans="1:10" x14ac:dyDescent="0.2">
      <c r="A35" s="1" t="s">
        <v>79</v>
      </c>
      <c r="B35" s="1" t="s">
        <v>119</v>
      </c>
      <c r="C35" s="1" t="s">
        <v>37</v>
      </c>
      <c r="D35" s="1" t="s">
        <v>22</v>
      </c>
      <c r="E35" s="5">
        <v>43092</v>
      </c>
      <c r="F35" s="1">
        <v>4.7</v>
      </c>
      <c r="G35" s="1">
        <v>1</v>
      </c>
      <c r="H35" s="1">
        <v>5</v>
      </c>
      <c r="I35" s="1" t="str">
        <f t="shared" si="0"/>
        <v>Eligible</v>
      </c>
      <c r="J35" s="1">
        <f t="shared" ca="1" si="1"/>
        <v>7</v>
      </c>
    </row>
    <row r="36" spans="1:10" x14ac:dyDescent="0.2">
      <c r="A36" s="1" t="s">
        <v>80</v>
      </c>
      <c r="B36" s="1" t="s">
        <v>120</v>
      </c>
      <c r="C36" s="1" t="s">
        <v>21</v>
      </c>
      <c r="D36" s="1" t="s">
        <v>30</v>
      </c>
      <c r="E36" s="5">
        <v>43498</v>
      </c>
      <c r="F36" s="1">
        <v>4.5</v>
      </c>
      <c r="G36" s="1">
        <v>2</v>
      </c>
      <c r="H36" s="1">
        <v>5</v>
      </c>
      <c r="I36" s="1" t="str">
        <f t="shared" si="0"/>
        <v>Eligible</v>
      </c>
      <c r="J36" s="1">
        <f t="shared" ca="1" si="1"/>
        <v>5</v>
      </c>
    </row>
    <row r="37" spans="1:10" x14ac:dyDescent="0.2">
      <c r="A37" s="1" t="s">
        <v>81</v>
      </c>
      <c r="B37" s="1" t="s">
        <v>121</v>
      </c>
      <c r="C37" s="1" t="s">
        <v>29</v>
      </c>
      <c r="D37" s="1" t="s">
        <v>26</v>
      </c>
      <c r="E37" s="5">
        <v>45026</v>
      </c>
      <c r="F37" s="1">
        <v>4.5</v>
      </c>
      <c r="G37" s="1">
        <v>0</v>
      </c>
      <c r="H37" s="1">
        <v>5</v>
      </c>
      <c r="I37" s="1" t="str">
        <f t="shared" si="0"/>
        <v>Eligible</v>
      </c>
      <c r="J37" s="1">
        <f t="shared" ca="1" si="1"/>
        <v>1</v>
      </c>
    </row>
    <row r="38" spans="1:10" x14ac:dyDescent="0.2">
      <c r="A38" s="1" t="s">
        <v>82</v>
      </c>
      <c r="B38" s="1" t="s">
        <v>122</v>
      </c>
      <c r="C38" s="1" t="s">
        <v>25</v>
      </c>
      <c r="D38" s="1" t="s">
        <v>52</v>
      </c>
      <c r="E38" s="5">
        <v>44100</v>
      </c>
      <c r="F38" s="1">
        <v>4.7</v>
      </c>
      <c r="G38" s="1">
        <v>3</v>
      </c>
      <c r="H38" s="1">
        <v>5</v>
      </c>
      <c r="I38" s="1" t="str">
        <f t="shared" si="0"/>
        <v>Not Eligible</v>
      </c>
      <c r="J38" s="1">
        <f t="shared" ca="1" si="1"/>
        <v>4</v>
      </c>
    </row>
    <row r="39" spans="1:10" x14ac:dyDescent="0.2">
      <c r="A39" s="1" t="s">
        <v>83</v>
      </c>
      <c r="B39" s="1" t="s">
        <v>123</v>
      </c>
      <c r="C39" s="1" t="s">
        <v>48</v>
      </c>
      <c r="D39" s="1" t="s">
        <v>45</v>
      </c>
      <c r="E39" s="5">
        <v>45209</v>
      </c>
      <c r="F39" s="1">
        <v>4</v>
      </c>
      <c r="G39" s="1">
        <v>3</v>
      </c>
      <c r="H39" s="1">
        <v>5</v>
      </c>
      <c r="I39" s="1" t="str">
        <f t="shared" si="0"/>
        <v>Not Eligible</v>
      </c>
      <c r="J39" s="1">
        <f t="shared" ca="1" si="1"/>
        <v>1</v>
      </c>
    </row>
    <row r="40" spans="1:10" x14ac:dyDescent="0.2">
      <c r="A40" s="1" t="s">
        <v>84</v>
      </c>
      <c r="B40" s="1" t="s">
        <v>124</v>
      </c>
      <c r="C40" s="1" t="s">
        <v>33</v>
      </c>
      <c r="D40" s="1" t="s">
        <v>34</v>
      </c>
      <c r="E40" s="5">
        <v>43894</v>
      </c>
      <c r="F40" s="1">
        <v>4.7</v>
      </c>
      <c r="G40" s="1">
        <v>5</v>
      </c>
      <c r="H40" s="1">
        <v>5</v>
      </c>
      <c r="I40" s="1" t="str">
        <f t="shared" si="0"/>
        <v>Not Eligible</v>
      </c>
      <c r="J40" s="1">
        <f t="shared" ca="1" si="1"/>
        <v>4</v>
      </c>
    </row>
    <row r="41" spans="1:10" x14ac:dyDescent="0.2">
      <c r="A41" s="1" t="s">
        <v>85</v>
      </c>
      <c r="B41" s="1" t="s">
        <v>125</v>
      </c>
      <c r="C41" s="1" t="s">
        <v>29</v>
      </c>
      <c r="D41" s="1" t="s">
        <v>38</v>
      </c>
      <c r="E41" s="5">
        <v>44722</v>
      </c>
      <c r="F41" s="1">
        <v>3.8</v>
      </c>
      <c r="G41" s="1">
        <v>2</v>
      </c>
      <c r="H41" s="1">
        <v>5</v>
      </c>
      <c r="I41" s="1" t="str">
        <f t="shared" si="0"/>
        <v>Not Eligible</v>
      </c>
      <c r="J41" s="1">
        <f t="shared" ca="1" si="1"/>
        <v>2</v>
      </c>
    </row>
    <row r="42" spans="1:10" x14ac:dyDescent="0.2">
      <c r="A42" s="1" t="s">
        <v>86</v>
      </c>
      <c r="B42" s="1" t="s">
        <v>126</v>
      </c>
      <c r="C42" s="1" t="s">
        <v>25</v>
      </c>
      <c r="D42" s="1" t="s">
        <v>38</v>
      </c>
      <c r="E42" s="5">
        <v>44526</v>
      </c>
      <c r="F42" s="1">
        <v>4</v>
      </c>
      <c r="G42" s="1">
        <v>5</v>
      </c>
      <c r="H42" s="1">
        <v>5</v>
      </c>
      <c r="I42" s="1" t="str">
        <f t="shared" si="0"/>
        <v>Not Eligible</v>
      </c>
      <c r="J42" s="1">
        <f t="shared" ca="1" si="1"/>
        <v>3</v>
      </c>
    </row>
    <row r="43" spans="1:10" x14ac:dyDescent="0.2">
      <c r="A43" s="1" t="s">
        <v>87</v>
      </c>
      <c r="B43" s="1" t="s">
        <v>127</v>
      </c>
      <c r="C43" s="1" t="s">
        <v>25</v>
      </c>
      <c r="D43" s="1" t="s">
        <v>22</v>
      </c>
      <c r="E43" s="5">
        <v>43452</v>
      </c>
      <c r="F43" s="1">
        <v>4.4000000000000004</v>
      </c>
      <c r="G43" s="1">
        <v>0</v>
      </c>
      <c r="H43" s="1">
        <v>5</v>
      </c>
      <c r="I43" s="1" t="str">
        <f t="shared" si="0"/>
        <v>Eligible</v>
      </c>
      <c r="J43" s="1">
        <f t="shared" ca="1" si="1"/>
        <v>6</v>
      </c>
    </row>
    <row r="44" spans="1:10" x14ac:dyDescent="0.2">
      <c r="A44" s="1" t="s">
        <v>88</v>
      </c>
      <c r="B44" s="1" t="s">
        <v>128</v>
      </c>
      <c r="C44" s="1" t="s">
        <v>48</v>
      </c>
      <c r="D44" s="1" t="s">
        <v>45</v>
      </c>
      <c r="E44" s="5">
        <v>43483</v>
      </c>
      <c r="F44" s="1">
        <v>3.9</v>
      </c>
      <c r="G44" s="1">
        <v>4</v>
      </c>
      <c r="H44" s="1">
        <v>5</v>
      </c>
      <c r="I44" s="1" t="str">
        <f t="shared" si="0"/>
        <v>Not Eligible</v>
      </c>
      <c r="J44" s="1">
        <f t="shared" ca="1" si="1"/>
        <v>6</v>
      </c>
    </row>
    <row r="45" spans="1:10" x14ac:dyDescent="0.2">
      <c r="A45" s="1" t="s">
        <v>89</v>
      </c>
      <c r="B45" s="1" t="s">
        <v>129</v>
      </c>
      <c r="C45" s="1" t="s">
        <v>29</v>
      </c>
      <c r="D45" s="1" t="s">
        <v>55</v>
      </c>
      <c r="E45" s="5">
        <v>44873</v>
      </c>
      <c r="F45" s="1">
        <v>3.9</v>
      </c>
      <c r="G45" s="1">
        <v>2</v>
      </c>
      <c r="H45" s="1">
        <v>5</v>
      </c>
      <c r="I45" s="1" t="str">
        <f t="shared" si="0"/>
        <v>Not Eligible</v>
      </c>
      <c r="J45" s="1">
        <f t="shared" ca="1" si="1"/>
        <v>2</v>
      </c>
    </row>
    <row r="46" spans="1:10" x14ac:dyDescent="0.2">
      <c r="A46" s="1" t="s">
        <v>90</v>
      </c>
      <c r="B46" s="1" t="s">
        <v>130</v>
      </c>
      <c r="C46" s="1" t="s">
        <v>21</v>
      </c>
      <c r="D46" s="1" t="s">
        <v>22</v>
      </c>
      <c r="E46" s="5">
        <v>42749</v>
      </c>
      <c r="F46" s="1">
        <v>4.5</v>
      </c>
      <c r="G46" s="1">
        <v>0</v>
      </c>
      <c r="H46" s="1">
        <v>5</v>
      </c>
      <c r="I46" s="1" t="str">
        <f t="shared" si="0"/>
        <v>Eligible</v>
      </c>
      <c r="J46" s="1">
        <f t="shared" ca="1" si="1"/>
        <v>8</v>
      </c>
    </row>
    <row r="47" spans="1:10" x14ac:dyDescent="0.2">
      <c r="A47" s="1" t="s">
        <v>91</v>
      </c>
      <c r="B47" s="1" t="s">
        <v>131</v>
      </c>
      <c r="C47" s="1" t="s">
        <v>21</v>
      </c>
      <c r="D47" s="1" t="s">
        <v>26</v>
      </c>
      <c r="E47" s="5">
        <v>43763</v>
      </c>
      <c r="F47" s="1">
        <v>4.2</v>
      </c>
      <c r="G47" s="1">
        <v>3</v>
      </c>
      <c r="H47" s="1">
        <v>5</v>
      </c>
      <c r="I47" s="1" t="str">
        <f t="shared" si="0"/>
        <v>Not Eligible</v>
      </c>
      <c r="J47" s="1">
        <f t="shared" ca="1" si="1"/>
        <v>5</v>
      </c>
    </row>
    <row r="48" spans="1:10" x14ac:dyDescent="0.2">
      <c r="A48" s="1" t="s">
        <v>92</v>
      </c>
      <c r="B48" s="1" t="s">
        <v>132</v>
      </c>
      <c r="C48" s="1" t="s">
        <v>37</v>
      </c>
      <c r="D48" s="1" t="s">
        <v>26</v>
      </c>
      <c r="E48" s="5">
        <v>44564</v>
      </c>
      <c r="F48" s="1">
        <v>3</v>
      </c>
      <c r="G48" s="1">
        <v>7</v>
      </c>
      <c r="H48" s="1">
        <v>5</v>
      </c>
      <c r="I48" s="1" t="str">
        <f t="shared" si="0"/>
        <v>Not Eligible</v>
      </c>
      <c r="J48" s="1">
        <f t="shared" ca="1" si="1"/>
        <v>3</v>
      </c>
    </row>
    <row r="49" spans="1:10" x14ac:dyDescent="0.2">
      <c r="A49" s="1" t="s">
        <v>93</v>
      </c>
      <c r="B49" s="1" t="s">
        <v>133</v>
      </c>
      <c r="C49" s="1" t="s">
        <v>25</v>
      </c>
      <c r="D49" s="1" t="s">
        <v>52</v>
      </c>
      <c r="E49" s="5">
        <v>45282</v>
      </c>
      <c r="F49" s="1">
        <v>4.3</v>
      </c>
      <c r="G49" s="1">
        <v>3</v>
      </c>
      <c r="H49" s="1">
        <v>5</v>
      </c>
      <c r="I49" s="1" t="str">
        <f t="shared" si="0"/>
        <v>Not Eligible</v>
      </c>
      <c r="J49" s="1">
        <f t="shared" ca="1" si="1"/>
        <v>1</v>
      </c>
    </row>
    <row r="50" spans="1:10" x14ac:dyDescent="0.2">
      <c r="A50" s="1" t="s">
        <v>94</v>
      </c>
      <c r="B50" s="1" t="s">
        <v>134</v>
      </c>
      <c r="C50" s="1" t="s">
        <v>37</v>
      </c>
      <c r="D50" s="1" t="s">
        <v>45</v>
      </c>
      <c r="E50" s="5">
        <v>44884</v>
      </c>
      <c r="F50" s="1">
        <v>4.4000000000000004</v>
      </c>
      <c r="G50" s="1">
        <v>0</v>
      </c>
      <c r="H50" s="1">
        <v>5</v>
      </c>
      <c r="I50" s="1" t="str">
        <f t="shared" si="0"/>
        <v>Eligible</v>
      </c>
      <c r="J50" s="1">
        <f t="shared" ca="1" si="1"/>
        <v>2</v>
      </c>
    </row>
    <row r="51" spans="1:10" x14ac:dyDescent="0.2">
      <c r="A51" s="1" t="s">
        <v>95</v>
      </c>
      <c r="B51" s="1" t="s">
        <v>135</v>
      </c>
      <c r="C51" s="1" t="s">
        <v>41</v>
      </c>
      <c r="D51" s="1" t="s">
        <v>34</v>
      </c>
      <c r="E51" s="5">
        <v>43985</v>
      </c>
      <c r="F51" s="1">
        <v>4</v>
      </c>
      <c r="G51" s="1">
        <v>5</v>
      </c>
      <c r="H51" s="1">
        <v>5</v>
      </c>
      <c r="I51" s="1" t="str">
        <f t="shared" si="0"/>
        <v>Not Eligible</v>
      </c>
      <c r="J51" s="1">
        <f t="shared" ca="1" si="1"/>
        <v>4</v>
      </c>
    </row>
  </sheetData>
  <conditionalFormatting sqref="F2:F51">
    <cfRule type="cellIs" dxfId="1" priority="1" operator="lessThan">
      <formula>3</formula>
    </cfRule>
    <cfRule type="cellIs" dxfId="0" priority="2" operator="greaterThanOrEqual">
      <formula>4.5</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50865-1765-4D9A-877C-EEEE107B6515}">
  <dimension ref="A1:C51"/>
  <sheetViews>
    <sheetView workbookViewId="0">
      <selection activeCell="C8" sqref="C8"/>
    </sheetView>
  </sheetViews>
  <sheetFormatPr baseColWidth="10" defaultColWidth="8.83203125" defaultRowHeight="16" x14ac:dyDescent="0.2"/>
  <cols>
    <col min="1" max="1" width="18.33203125" style="1" customWidth="1"/>
    <col min="2" max="2" width="18.1640625" customWidth="1"/>
    <col min="3" max="3" width="13.6640625" customWidth="1"/>
  </cols>
  <sheetData>
    <row r="1" spans="1:3" x14ac:dyDescent="0.2">
      <c r="A1" s="3" t="s">
        <v>16</v>
      </c>
      <c r="B1" t="s">
        <v>741</v>
      </c>
      <c r="C1" t="s">
        <v>746</v>
      </c>
    </row>
    <row r="2" spans="1:3" x14ac:dyDescent="0.2">
      <c r="A2" s="1" t="s">
        <v>21</v>
      </c>
      <c r="B2" s="30">
        <f ca="1">AVERAGEIF(Employee!$C$2:$C$51,A2,Employee!$J$2:$J$51)</f>
        <v>5</v>
      </c>
      <c r="C2">
        <f>SUMIFS('BudgetMonitoring '!$D$2:$D$25,'BudgetMonitoring '!$A$2:$A$25,DepartmentPerformance!A2)</f>
        <v>154270</v>
      </c>
    </row>
    <row r="3" spans="1:3" x14ac:dyDescent="0.2">
      <c r="A3" s="1" t="s">
        <v>25</v>
      </c>
      <c r="B3" s="29">
        <f ca="1">AVERAGEIF(Employee!$C$2:$C$51,A3,Employee!$J$2:$J$51)</f>
        <v>4.0714285714285712</v>
      </c>
      <c r="C3">
        <f>SUMIFS('BudgetMonitoring '!$D$2:$D$25,'BudgetMonitoring '!$A$2:$A$25,DepartmentPerformance!A3)</f>
        <v>165921</v>
      </c>
    </row>
    <row r="4" spans="1:3" x14ac:dyDescent="0.2">
      <c r="A4" s="1" t="s">
        <v>29</v>
      </c>
      <c r="B4" s="29">
        <f ca="1">AVERAGEIF(Employee!$C$2:$C$51,A4,Employee!$J$2:$J$51)</f>
        <v>3.6666666666666665</v>
      </c>
      <c r="C4">
        <f>SUMIFS('BudgetMonitoring '!$D$2:$D$25,'BudgetMonitoring '!$A$2:$A$25,DepartmentPerformance!A4)</f>
        <v>167375</v>
      </c>
    </row>
    <row r="5" spans="1:3" x14ac:dyDescent="0.2">
      <c r="A5" s="1" t="s">
        <v>33</v>
      </c>
      <c r="B5" s="29">
        <f ca="1">AVERAGEIF(Employee!$C$2:$C$51,A5,Employee!$J$2:$J$51)</f>
        <v>4</v>
      </c>
      <c r="C5">
        <f>SUMIFS('BudgetMonitoring '!$D$2:$D$25,'BudgetMonitoring '!$A$2:$A$25,DepartmentPerformance!A5)</f>
        <v>113191</v>
      </c>
    </row>
    <row r="6" spans="1:3" x14ac:dyDescent="0.2">
      <c r="A6" s="1" t="s">
        <v>37</v>
      </c>
      <c r="B6" s="31">
        <f ca="1">AVERAGEIF(Employee!$C$2:$C$51,A6,Employee!$J$2:$J$51)</f>
        <v>3.5714285714285716</v>
      </c>
      <c r="C6">
        <f>SUMIFS('BudgetMonitoring '!$D$2:$D$25,'BudgetMonitoring '!$A$2:$A$25,DepartmentPerformance!A6)</f>
        <v>160710</v>
      </c>
    </row>
    <row r="7" spans="1:3" x14ac:dyDescent="0.2">
      <c r="A7" s="1" t="s">
        <v>41</v>
      </c>
      <c r="B7" s="29">
        <f ca="1">AVERAGEIF(Employee!$C$2:$C$51,A7,Employee!$J$2:$J$51)</f>
        <v>5</v>
      </c>
      <c r="C7">
        <f>SUMIFS('BudgetMonitoring '!$D$2:$D$25,'BudgetMonitoring '!$A$2:$A$25,DepartmentPerformance!A7)</f>
        <v>104690</v>
      </c>
    </row>
    <row r="8" spans="1:3" x14ac:dyDescent="0.2">
      <c r="A8" s="1" t="s">
        <v>48</v>
      </c>
      <c r="B8" s="29">
        <f ca="1">AVERAGEIF(Employee!$C$2:$C$51,A8,Employee!$J$2:$J$51)</f>
        <v>3.6666666666666665</v>
      </c>
      <c r="C8">
        <f>SUMIFS('BudgetMonitoring '!$D$2:$D$25,'BudgetMonitoring '!$A$2:$A$25,DepartmentPerformance!A8)</f>
        <v>0</v>
      </c>
    </row>
    <row r="9" spans="1:3" ht="15" x14ac:dyDescent="0.2">
      <c r="A9"/>
    </row>
    <row r="10" spans="1:3" ht="15" x14ac:dyDescent="0.2">
      <c r="A10"/>
    </row>
    <row r="11" spans="1:3" ht="15" x14ac:dyDescent="0.2">
      <c r="A11"/>
    </row>
    <row r="12" spans="1:3" ht="15" x14ac:dyDescent="0.2">
      <c r="A12"/>
    </row>
    <row r="13" spans="1:3" ht="15" x14ac:dyDescent="0.2">
      <c r="A13"/>
    </row>
    <row r="14" spans="1:3" ht="15" x14ac:dyDescent="0.2">
      <c r="A14"/>
    </row>
    <row r="15" spans="1:3" ht="15" x14ac:dyDescent="0.2">
      <c r="A15"/>
    </row>
    <row r="16" spans="1:3" ht="15" x14ac:dyDescent="0.2">
      <c r="A16"/>
    </row>
    <row r="17" spans="1:1" ht="15" x14ac:dyDescent="0.2">
      <c r="A17"/>
    </row>
    <row r="18" spans="1:1" ht="15" x14ac:dyDescent="0.2">
      <c r="A18"/>
    </row>
    <row r="19" spans="1:1" ht="15" x14ac:dyDescent="0.2">
      <c r="A19"/>
    </row>
    <row r="20" spans="1:1" ht="15" x14ac:dyDescent="0.2">
      <c r="A20"/>
    </row>
    <row r="21" spans="1:1" ht="15" x14ac:dyDescent="0.2">
      <c r="A21"/>
    </row>
    <row r="22" spans="1:1" ht="15" x14ac:dyDescent="0.2">
      <c r="A22"/>
    </row>
    <row r="23" spans="1:1" ht="15" x14ac:dyDescent="0.2">
      <c r="A23"/>
    </row>
    <row r="24" spans="1:1" ht="15" x14ac:dyDescent="0.2">
      <c r="A24"/>
    </row>
    <row r="25" spans="1:1" ht="15" x14ac:dyDescent="0.2">
      <c r="A25"/>
    </row>
    <row r="26" spans="1:1" ht="15" x14ac:dyDescent="0.2">
      <c r="A26"/>
    </row>
    <row r="27" spans="1:1" ht="15" x14ac:dyDescent="0.2">
      <c r="A27"/>
    </row>
    <row r="28" spans="1:1" ht="15" x14ac:dyDescent="0.2">
      <c r="A28"/>
    </row>
    <row r="29" spans="1:1" ht="15" x14ac:dyDescent="0.2">
      <c r="A29"/>
    </row>
    <row r="30" spans="1:1" ht="15" x14ac:dyDescent="0.2">
      <c r="A30"/>
    </row>
    <row r="31" spans="1:1" ht="15" x14ac:dyDescent="0.2">
      <c r="A31"/>
    </row>
    <row r="32" spans="1:1" ht="15" x14ac:dyDescent="0.2">
      <c r="A32"/>
    </row>
    <row r="33" spans="1:1" ht="15" x14ac:dyDescent="0.2">
      <c r="A33"/>
    </row>
    <row r="34" spans="1:1" ht="15" x14ac:dyDescent="0.2">
      <c r="A34"/>
    </row>
    <row r="35" spans="1:1" ht="15" x14ac:dyDescent="0.2">
      <c r="A35"/>
    </row>
    <row r="36" spans="1:1" ht="15" x14ac:dyDescent="0.2">
      <c r="A36"/>
    </row>
    <row r="37" spans="1:1" ht="15" x14ac:dyDescent="0.2">
      <c r="A37"/>
    </row>
    <row r="38" spans="1:1" ht="15" x14ac:dyDescent="0.2">
      <c r="A38"/>
    </row>
    <row r="39" spans="1:1" ht="15" x14ac:dyDescent="0.2">
      <c r="A39"/>
    </row>
    <row r="40" spans="1:1" ht="15" x14ac:dyDescent="0.2">
      <c r="A40"/>
    </row>
    <row r="41" spans="1:1" ht="15" x14ac:dyDescent="0.2">
      <c r="A41"/>
    </row>
    <row r="42" spans="1:1" ht="15" x14ac:dyDescent="0.2">
      <c r="A42"/>
    </row>
    <row r="43" spans="1:1" ht="15" x14ac:dyDescent="0.2">
      <c r="A43"/>
    </row>
    <row r="44" spans="1:1" ht="15" x14ac:dyDescent="0.2">
      <c r="A44"/>
    </row>
    <row r="45" spans="1:1" ht="15" x14ac:dyDescent="0.2">
      <c r="A45"/>
    </row>
    <row r="46" spans="1:1" ht="15" x14ac:dyDescent="0.2">
      <c r="A46"/>
    </row>
    <row r="47" spans="1:1" ht="15" x14ac:dyDescent="0.2">
      <c r="A47"/>
    </row>
    <row r="48" spans="1:1" ht="15" x14ac:dyDescent="0.2">
      <c r="A48"/>
    </row>
    <row r="49" spans="1:1" ht="15" x14ac:dyDescent="0.2">
      <c r="A49"/>
    </row>
    <row r="50" spans="1:1" ht="15" x14ac:dyDescent="0.2">
      <c r="A50"/>
    </row>
    <row r="51" spans="1:1" ht="15" x14ac:dyDescent="0.2">
      <c r="A5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2937-087F-4729-BEEA-560A5522B4EA}">
  <dimension ref="A1:H25"/>
  <sheetViews>
    <sheetView topLeftCell="C1" zoomScale="106" workbookViewId="0">
      <selection activeCell="I36" sqref="I36"/>
    </sheetView>
  </sheetViews>
  <sheetFormatPr baseColWidth="10" defaultColWidth="8.83203125" defaultRowHeight="16" x14ac:dyDescent="0.2"/>
  <cols>
    <col min="1" max="1" width="16.1640625" style="1" customWidth="1"/>
    <col min="2" max="2" width="8.6640625" style="1" customWidth="1"/>
    <col min="3" max="3" width="15.33203125" style="8" bestFit="1" customWidth="1"/>
    <col min="4" max="4" width="22.5" style="8" customWidth="1"/>
    <col min="5" max="5" width="10.6640625" style="1" customWidth="1"/>
    <col min="6" max="6" width="18" style="1" bestFit="1" customWidth="1"/>
    <col min="7" max="7" width="19.1640625" style="8" customWidth="1"/>
    <col min="8" max="8" width="31.1640625" style="8" customWidth="1"/>
    <col min="9" max="9" width="8.83203125" style="1" customWidth="1"/>
    <col min="10" max="16384" width="8.83203125" style="1"/>
  </cols>
  <sheetData>
    <row r="1" spans="1:8" s="3" customFormat="1" ht="34" x14ac:dyDescent="0.2">
      <c r="A1" s="3" t="s">
        <v>16</v>
      </c>
      <c r="B1" s="3" t="s">
        <v>136</v>
      </c>
      <c r="C1" s="10" t="s">
        <v>734</v>
      </c>
      <c r="D1" s="7" t="s">
        <v>137</v>
      </c>
      <c r="E1" s="23" t="s">
        <v>742</v>
      </c>
      <c r="F1" s="23" t="s">
        <v>743</v>
      </c>
      <c r="G1" s="24" t="s">
        <v>744</v>
      </c>
      <c r="H1" s="24" t="s">
        <v>745</v>
      </c>
    </row>
    <row r="2" spans="1:8" x14ac:dyDescent="0.2">
      <c r="A2" s="1" t="s">
        <v>21</v>
      </c>
      <c r="B2" s="1" t="s">
        <v>4</v>
      </c>
      <c r="C2" s="8">
        <v>50000</v>
      </c>
      <c r="D2" s="8">
        <v>48000</v>
      </c>
      <c r="E2" s="9">
        <f>C2-D2</f>
        <v>2000</v>
      </c>
      <c r="F2" s="11">
        <f>(E2/C2)*100</f>
        <v>4</v>
      </c>
      <c r="G2" s="12" t="str">
        <f>IF(E2&gt;0,"Underspending","Overspending")</f>
        <v>Underspending</v>
      </c>
      <c r="H2" s="12">
        <f>IF(E2&gt;0,C2-(E2*5%),C2-(E2*10%))</f>
        <v>49900</v>
      </c>
    </row>
    <row r="3" spans="1:8" x14ac:dyDescent="0.2">
      <c r="A3" s="1" t="s">
        <v>25</v>
      </c>
      <c r="B3" s="1" t="s">
        <v>4</v>
      </c>
      <c r="C3" s="8">
        <v>40000</v>
      </c>
      <c r="D3" s="8">
        <v>42500</v>
      </c>
      <c r="E3" s="9">
        <f t="shared" ref="E3:E25" si="0">C3-D3</f>
        <v>-2500</v>
      </c>
      <c r="F3" s="11">
        <f t="shared" ref="F3:F25" si="1">(E3/C3)*100</f>
        <v>-6.25</v>
      </c>
      <c r="G3" s="12" t="str">
        <f t="shared" ref="G3:G25" si="2">IF(E3&gt;0,"Underspending","Overspending")</f>
        <v>Overspending</v>
      </c>
      <c r="H3" s="12">
        <f t="shared" ref="H3:H25" si="3">IF(E3&gt;0,C3-(E3*5%),C3-(E3*10%))</f>
        <v>40250</v>
      </c>
    </row>
    <row r="4" spans="1:8" x14ac:dyDescent="0.2">
      <c r="A4" s="1" t="s">
        <v>29</v>
      </c>
      <c r="B4" s="1" t="s">
        <v>4</v>
      </c>
      <c r="C4" s="8">
        <v>30000</v>
      </c>
      <c r="D4" s="8">
        <v>28700</v>
      </c>
      <c r="E4" s="9">
        <f t="shared" si="0"/>
        <v>1300</v>
      </c>
      <c r="F4" s="11">
        <f t="shared" si="1"/>
        <v>4.3333333333333339</v>
      </c>
      <c r="G4" s="12" t="str">
        <f t="shared" si="2"/>
        <v>Underspending</v>
      </c>
      <c r="H4" s="12">
        <f t="shared" si="3"/>
        <v>29935</v>
      </c>
    </row>
    <row r="5" spans="1:8" x14ac:dyDescent="0.2">
      <c r="A5" s="1" t="s">
        <v>33</v>
      </c>
      <c r="B5" s="1" t="s">
        <v>4</v>
      </c>
      <c r="C5" s="8">
        <v>20000</v>
      </c>
      <c r="D5" s="8">
        <v>19800</v>
      </c>
      <c r="E5" s="9">
        <f t="shared" si="0"/>
        <v>200</v>
      </c>
      <c r="F5" s="11">
        <f t="shared" si="1"/>
        <v>1</v>
      </c>
      <c r="G5" s="12" t="str">
        <f t="shared" si="2"/>
        <v>Underspending</v>
      </c>
      <c r="H5" s="12">
        <f t="shared" si="3"/>
        <v>19990</v>
      </c>
    </row>
    <row r="6" spans="1:8" x14ac:dyDescent="0.2">
      <c r="A6" s="1" t="s">
        <v>37</v>
      </c>
      <c r="B6" s="1" t="s">
        <v>4</v>
      </c>
      <c r="C6" s="8">
        <v>55000</v>
      </c>
      <c r="D6" s="8">
        <v>58000</v>
      </c>
      <c r="E6" s="9">
        <f t="shared" si="0"/>
        <v>-3000</v>
      </c>
      <c r="F6" s="11">
        <f t="shared" si="1"/>
        <v>-5.4545454545454541</v>
      </c>
      <c r="G6" s="12" t="str">
        <f t="shared" si="2"/>
        <v>Overspending</v>
      </c>
      <c r="H6" s="12">
        <f t="shared" si="3"/>
        <v>55300</v>
      </c>
    </row>
    <row r="7" spans="1:8" x14ac:dyDescent="0.2">
      <c r="A7" s="1" t="s">
        <v>41</v>
      </c>
      <c r="B7" s="1" t="s">
        <v>4</v>
      </c>
      <c r="C7" s="8">
        <v>25000</v>
      </c>
      <c r="D7" s="8">
        <v>24500</v>
      </c>
      <c r="E7" s="9">
        <f t="shared" si="0"/>
        <v>500</v>
      </c>
      <c r="F7" s="11">
        <f t="shared" si="1"/>
        <v>2</v>
      </c>
      <c r="G7" s="12" t="str">
        <f t="shared" si="2"/>
        <v>Underspending</v>
      </c>
      <c r="H7" s="12">
        <f t="shared" si="3"/>
        <v>24975</v>
      </c>
    </row>
    <row r="8" spans="1:8" x14ac:dyDescent="0.2">
      <c r="A8" s="1" t="s">
        <v>21</v>
      </c>
      <c r="B8" s="1" t="s">
        <v>14</v>
      </c>
      <c r="C8" s="8">
        <v>50000</v>
      </c>
      <c r="D8" s="8">
        <v>52000</v>
      </c>
      <c r="E8" s="9">
        <f t="shared" si="0"/>
        <v>-2000</v>
      </c>
      <c r="F8" s="11">
        <f t="shared" si="1"/>
        <v>-4</v>
      </c>
      <c r="G8" s="12" t="str">
        <f t="shared" si="2"/>
        <v>Overspending</v>
      </c>
      <c r="H8" s="12">
        <f t="shared" si="3"/>
        <v>50200</v>
      </c>
    </row>
    <row r="9" spans="1:8" x14ac:dyDescent="0.2">
      <c r="A9" s="1" t="s">
        <v>25</v>
      </c>
      <c r="B9" s="1" t="s">
        <v>14</v>
      </c>
      <c r="C9" s="8">
        <v>40000</v>
      </c>
      <c r="D9" s="8">
        <v>39000</v>
      </c>
      <c r="E9" s="9">
        <f t="shared" si="0"/>
        <v>1000</v>
      </c>
      <c r="F9" s="11">
        <f t="shared" si="1"/>
        <v>2.5</v>
      </c>
      <c r="G9" s="12" t="str">
        <f t="shared" si="2"/>
        <v>Underspending</v>
      </c>
      <c r="H9" s="12">
        <f t="shared" si="3"/>
        <v>39950</v>
      </c>
    </row>
    <row r="10" spans="1:8" x14ac:dyDescent="0.2">
      <c r="A10" s="1" t="s">
        <v>29</v>
      </c>
      <c r="B10" s="1" t="s">
        <v>14</v>
      </c>
      <c r="C10" s="8">
        <v>30000</v>
      </c>
      <c r="D10" s="8">
        <v>31500</v>
      </c>
      <c r="E10" s="9">
        <f t="shared" si="0"/>
        <v>-1500</v>
      </c>
      <c r="F10" s="11">
        <f t="shared" si="1"/>
        <v>-5</v>
      </c>
      <c r="G10" s="12" t="str">
        <f t="shared" si="2"/>
        <v>Overspending</v>
      </c>
      <c r="H10" s="12">
        <f t="shared" si="3"/>
        <v>30150</v>
      </c>
    </row>
    <row r="11" spans="1:8" x14ac:dyDescent="0.2">
      <c r="A11" s="1" t="s">
        <v>33</v>
      </c>
      <c r="B11" s="1" t="s">
        <v>14</v>
      </c>
      <c r="C11" s="8">
        <v>20000</v>
      </c>
      <c r="D11" s="8">
        <v>20200</v>
      </c>
      <c r="E11" s="9">
        <f t="shared" si="0"/>
        <v>-200</v>
      </c>
      <c r="F11" s="11">
        <f t="shared" si="1"/>
        <v>-1</v>
      </c>
      <c r="G11" s="12" t="str">
        <f t="shared" si="2"/>
        <v>Overspending</v>
      </c>
      <c r="H11" s="12">
        <f t="shared" si="3"/>
        <v>20020</v>
      </c>
    </row>
    <row r="12" spans="1:8" x14ac:dyDescent="0.2">
      <c r="A12" s="1" t="s">
        <v>37</v>
      </c>
      <c r="B12" s="1" t="s">
        <v>14</v>
      </c>
      <c r="C12" s="8">
        <v>55000</v>
      </c>
      <c r="D12" s="8">
        <v>53000</v>
      </c>
      <c r="E12" s="9">
        <f t="shared" si="0"/>
        <v>2000</v>
      </c>
      <c r="F12" s="11">
        <f t="shared" si="1"/>
        <v>3.6363636363636362</v>
      </c>
      <c r="G12" s="12" t="str">
        <f t="shared" si="2"/>
        <v>Underspending</v>
      </c>
      <c r="H12" s="12">
        <f t="shared" si="3"/>
        <v>54900</v>
      </c>
    </row>
    <row r="13" spans="1:8" x14ac:dyDescent="0.2">
      <c r="A13" s="1" t="s">
        <v>41</v>
      </c>
      <c r="B13" s="1" t="s">
        <v>14</v>
      </c>
      <c r="C13" s="8">
        <v>25000</v>
      </c>
      <c r="D13" s="8">
        <v>25750</v>
      </c>
      <c r="E13" s="9">
        <f t="shared" si="0"/>
        <v>-750</v>
      </c>
      <c r="F13" s="11">
        <f t="shared" si="1"/>
        <v>-3</v>
      </c>
      <c r="G13" s="12" t="str">
        <f t="shared" si="2"/>
        <v>Overspending</v>
      </c>
      <c r="H13" s="12">
        <f t="shared" si="3"/>
        <v>25075</v>
      </c>
    </row>
    <row r="14" spans="1:8" x14ac:dyDescent="0.2">
      <c r="A14" s="1" t="s">
        <v>21</v>
      </c>
      <c r="B14" s="1" t="s">
        <v>138</v>
      </c>
      <c r="C14" s="8">
        <v>24000</v>
      </c>
      <c r="D14" s="8">
        <v>23430</v>
      </c>
      <c r="E14" s="9">
        <f t="shared" si="0"/>
        <v>570</v>
      </c>
      <c r="F14" s="11">
        <f t="shared" si="1"/>
        <v>2.375</v>
      </c>
      <c r="G14" s="12" t="str">
        <f t="shared" si="2"/>
        <v>Underspending</v>
      </c>
      <c r="H14" s="12">
        <f t="shared" si="3"/>
        <v>23971.5</v>
      </c>
    </row>
    <row r="15" spans="1:8" x14ac:dyDescent="0.2">
      <c r="A15" s="1" t="s">
        <v>25</v>
      </c>
      <c r="B15" s="1" t="s">
        <v>138</v>
      </c>
      <c r="C15" s="8">
        <v>55000</v>
      </c>
      <c r="D15" s="8">
        <v>55300</v>
      </c>
      <c r="E15" s="9">
        <f t="shared" si="0"/>
        <v>-300</v>
      </c>
      <c r="F15" s="11">
        <f t="shared" si="1"/>
        <v>-0.54545454545454553</v>
      </c>
      <c r="G15" s="12" t="str">
        <f t="shared" si="2"/>
        <v>Overspending</v>
      </c>
      <c r="H15" s="12">
        <f t="shared" si="3"/>
        <v>55030</v>
      </c>
    </row>
    <row r="16" spans="1:8" x14ac:dyDescent="0.2">
      <c r="A16" s="1" t="s">
        <v>29</v>
      </c>
      <c r="B16" s="1" t="s">
        <v>138</v>
      </c>
      <c r="C16" s="8">
        <v>58000</v>
      </c>
      <c r="D16" s="8">
        <v>62500</v>
      </c>
      <c r="E16" s="9">
        <f t="shared" si="0"/>
        <v>-4500</v>
      </c>
      <c r="F16" s="11">
        <f t="shared" si="1"/>
        <v>-7.7586206896551726</v>
      </c>
      <c r="G16" s="12" t="str">
        <f t="shared" si="2"/>
        <v>Overspending</v>
      </c>
      <c r="H16" s="12">
        <f t="shared" si="3"/>
        <v>58450</v>
      </c>
    </row>
    <row r="17" spans="1:8" x14ac:dyDescent="0.2">
      <c r="A17" s="1" t="s">
        <v>33</v>
      </c>
      <c r="B17" s="1" t="s">
        <v>138</v>
      </c>
      <c r="C17" s="8">
        <v>22000</v>
      </c>
      <c r="D17" s="8">
        <v>21991</v>
      </c>
      <c r="E17" s="9">
        <f t="shared" si="0"/>
        <v>9</v>
      </c>
      <c r="F17" s="11">
        <f t="shared" si="1"/>
        <v>4.0909090909090909E-2</v>
      </c>
      <c r="G17" s="12" t="str">
        <f t="shared" si="2"/>
        <v>Underspending</v>
      </c>
      <c r="H17" s="12">
        <f t="shared" si="3"/>
        <v>21999.55</v>
      </c>
    </row>
    <row r="18" spans="1:8" x14ac:dyDescent="0.2">
      <c r="A18" s="1" t="s">
        <v>37</v>
      </c>
      <c r="B18" s="1" t="s">
        <v>138</v>
      </c>
      <c r="C18" s="8">
        <v>27000</v>
      </c>
      <c r="D18" s="8">
        <v>27910</v>
      </c>
      <c r="E18" s="9">
        <f t="shared" si="0"/>
        <v>-910</v>
      </c>
      <c r="F18" s="11">
        <f t="shared" si="1"/>
        <v>-3.3703703703703702</v>
      </c>
      <c r="G18" s="12" t="str">
        <f t="shared" si="2"/>
        <v>Overspending</v>
      </c>
      <c r="H18" s="12">
        <f t="shared" si="3"/>
        <v>27091</v>
      </c>
    </row>
    <row r="19" spans="1:8" x14ac:dyDescent="0.2">
      <c r="A19" s="1" t="s">
        <v>41</v>
      </c>
      <c r="B19" s="1" t="s">
        <v>138</v>
      </c>
      <c r="C19" s="8">
        <v>25000</v>
      </c>
      <c r="D19" s="8">
        <v>27500</v>
      </c>
      <c r="E19" s="9">
        <f t="shared" si="0"/>
        <v>-2500</v>
      </c>
      <c r="F19" s="11">
        <f t="shared" si="1"/>
        <v>-10</v>
      </c>
      <c r="G19" s="12" t="str">
        <f t="shared" si="2"/>
        <v>Overspending</v>
      </c>
      <c r="H19" s="12">
        <f t="shared" si="3"/>
        <v>25250</v>
      </c>
    </row>
    <row r="20" spans="1:8" x14ac:dyDescent="0.2">
      <c r="A20" s="1" t="s">
        <v>21</v>
      </c>
      <c r="B20" s="1" t="s">
        <v>139</v>
      </c>
      <c r="C20" s="8">
        <v>31000</v>
      </c>
      <c r="D20" s="8">
        <v>30840</v>
      </c>
      <c r="E20" s="9">
        <f t="shared" si="0"/>
        <v>160</v>
      </c>
      <c r="F20" s="11">
        <f t="shared" si="1"/>
        <v>0.5161290322580645</v>
      </c>
      <c r="G20" s="12" t="str">
        <f t="shared" si="2"/>
        <v>Underspending</v>
      </c>
      <c r="H20" s="12">
        <f t="shared" si="3"/>
        <v>30992</v>
      </c>
    </row>
    <row r="21" spans="1:8" x14ac:dyDescent="0.2">
      <c r="A21" s="1" t="s">
        <v>25</v>
      </c>
      <c r="B21" s="1" t="s">
        <v>139</v>
      </c>
      <c r="C21" s="8">
        <v>30000</v>
      </c>
      <c r="D21" s="8">
        <v>29121</v>
      </c>
      <c r="E21" s="9">
        <f t="shared" si="0"/>
        <v>879</v>
      </c>
      <c r="F21" s="11">
        <f t="shared" si="1"/>
        <v>2.93</v>
      </c>
      <c r="G21" s="12" t="str">
        <f t="shared" si="2"/>
        <v>Underspending</v>
      </c>
      <c r="H21" s="12">
        <f t="shared" si="3"/>
        <v>29956.05</v>
      </c>
    </row>
    <row r="22" spans="1:8" x14ac:dyDescent="0.2">
      <c r="A22" s="1" t="s">
        <v>29</v>
      </c>
      <c r="B22" s="1" t="s">
        <v>139</v>
      </c>
      <c r="C22" s="8">
        <v>45000</v>
      </c>
      <c r="D22" s="8">
        <v>44675</v>
      </c>
      <c r="E22" s="9">
        <f t="shared" si="0"/>
        <v>325</v>
      </c>
      <c r="F22" s="11">
        <f t="shared" si="1"/>
        <v>0.72222222222222221</v>
      </c>
      <c r="G22" s="12" t="str">
        <f t="shared" si="2"/>
        <v>Underspending</v>
      </c>
      <c r="H22" s="12">
        <f t="shared" si="3"/>
        <v>44983.75</v>
      </c>
    </row>
    <row r="23" spans="1:8" x14ac:dyDescent="0.2">
      <c r="A23" s="1" t="s">
        <v>33</v>
      </c>
      <c r="B23" s="1" t="s">
        <v>139</v>
      </c>
      <c r="C23" s="8">
        <v>52000</v>
      </c>
      <c r="D23" s="8">
        <v>51200</v>
      </c>
      <c r="E23" s="9">
        <f t="shared" si="0"/>
        <v>800</v>
      </c>
      <c r="F23" s="11">
        <f t="shared" si="1"/>
        <v>1.5384615384615385</v>
      </c>
      <c r="G23" s="12" t="str">
        <f t="shared" si="2"/>
        <v>Underspending</v>
      </c>
      <c r="H23" s="12">
        <f t="shared" si="3"/>
        <v>51960</v>
      </c>
    </row>
    <row r="24" spans="1:8" x14ac:dyDescent="0.2">
      <c r="A24" s="1" t="s">
        <v>37</v>
      </c>
      <c r="B24" s="1" t="s">
        <v>139</v>
      </c>
      <c r="C24" s="8">
        <v>23000</v>
      </c>
      <c r="D24" s="8">
        <v>21800</v>
      </c>
      <c r="E24" s="9">
        <f t="shared" si="0"/>
        <v>1200</v>
      </c>
      <c r="F24" s="11">
        <f t="shared" si="1"/>
        <v>5.2173913043478262</v>
      </c>
      <c r="G24" s="12" t="str">
        <f t="shared" si="2"/>
        <v>Underspending</v>
      </c>
      <c r="H24" s="12">
        <f t="shared" si="3"/>
        <v>22940</v>
      </c>
    </row>
    <row r="25" spans="1:8" x14ac:dyDescent="0.2">
      <c r="A25" s="1" t="s">
        <v>41</v>
      </c>
      <c r="B25" s="1" t="s">
        <v>139</v>
      </c>
      <c r="C25" s="8">
        <v>26000</v>
      </c>
      <c r="D25" s="8">
        <v>26940</v>
      </c>
      <c r="E25" s="9">
        <f t="shared" si="0"/>
        <v>-940</v>
      </c>
      <c r="F25" s="11">
        <f t="shared" si="1"/>
        <v>-3.6153846153846154</v>
      </c>
      <c r="G25" s="12" t="str">
        <f t="shared" si="2"/>
        <v>Overspending</v>
      </c>
      <c r="H25" s="12">
        <f t="shared" si="3"/>
        <v>26094</v>
      </c>
    </row>
  </sheetData>
  <phoneticPr fontId="1" type="noConversion"/>
  <conditionalFormatting sqref="D2:D25">
    <cfRule type="colorScale" priority="1">
      <colorScale>
        <cfvo type="min"/>
        <cfvo type="max"/>
        <color theme="9"/>
        <color rgb="FFFF0000"/>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8CE73-8A48-4612-8F57-126C6C6D8DFD}">
  <dimension ref="A1:J25"/>
  <sheetViews>
    <sheetView workbookViewId="0">
      <selection activeCell="Q27" sqref="Q27"/>
    </sheetView>
  </sheetViews>
  <sheetFormatPr baseColWidth="10" defaultColWidth="8.83203125" defaultRowHeight="15" x14ac:dyDescent="0.2"/>
  <cols>
    <col min="1" max="1" width="14.5" customWidth="1"/>
    <col min="2" max="2" width="14.33203125" bestFit="1" customWidth="1"/>
    <col min="3" max="3" width="10" bestFit="1" customWidth="1"/>
    <col min="4" max="4" width="14.33203125" bestFit="1" customWidth="1"/>
    <col min="5" max="5" width="11.83203125" bestFit="1" customWidth="1"/>
    <col min="6" max="6" width="18.33203125" bestFit="1" customWidth="1"/>
    <col min="7" max="7" width="14.5" bestFit="1" customWidth="1"/>
    <col min="8" max="8" width="17.83203125" customWidth="1"/>
    <col min="9" max="9" width="10.5" customWidth="1"/>
    <col min="10" max="10" width="26.6640625" customWidth="1"/>
  </cols>
  <sheetData>
    <row r="1" spans="1:10" ht="34" x14ac:dyDescent="0.2">
      <c r="A1" s="3" t="s">
        <v>193</v>
      </c>
      <c r="B1" s="6" t="s">
        <v>729</v>
      </c>
      <c r="C1" s="3" t="s">
        <v>140</v>
      </c>
      <c r="D1" s="6" t="s">
        <v>730</v>
      </c>
      <c r="E1" s="6" t="s">
        <v>731</v>
      </c>
      <c r="F1" s="6" t="s">
        <v>732</v>
      </c>
      <c r="G1" s="6" t="s">
        <v>733</v>
      </c>
      <c r="H1" s="25" t="s">
        <v>747</v>
      </c>
      <c r="I1" s="26" t="s">
        <v>748</v>
      </c>
      <c r="J1" s="26" t="s">
        <v>749</v>
      </c>
    </row>
    <row r="2" spans="1:10" ht="16" x14ac:dyDescent="0.2">
      <c r="A2" s="1" t="s">
        <v>141</v>
      </c>
      <c r="B2" s="1" t="s">
        <v>142</v>
      </c>
      <c r="C2" s="1" t="s">
        <v>7</v>
      </c>
      <c r="D2" s="1">
        <v>120</v>
      </c>
      <c r="E2" s="1">
        <v>100</v>
      </c>
      <c r="F2" s="1">
        <v>500</v>
      </c>
      <c r="G2" s="1">
        <v>30</v>
      </c>
      <c r="H2" s="2" t="str" cm="1">
        <f t="array" ref="H2">_xlfn.IFS(OR(D2 = E2, D2 &lt; E2), "Reorder", AND(D2 &gt; E2, D2 &lt; F2), "Sufficient", D2 &gt; F2, "Overstock")</f>
        <v>Sufficient</v>
      </c>
      <c r="I2" s="28">
        <f>AVERAGEIF(Feedback!$C$2:$C$519, A2, Feedback!$D$2:$D$519)</f>
        <v>3.2352941176470589</v>
      </c>
      <c r="J2" t="str">
        <f>IF(I2&lt;2, "Consider for Discontinuation", "Retain")</f>
        <v>Retain</v>
      </c>
    </row>
    <row r="3" spans="1:10" ht="16" x14ac:dyDescent="0.2">
      <c r="A3" s="1" t="s">
        <v>143</v>
      </c>
      <c r="B3" s="1" t="s">
        <v>144</v>
      </c>
      <c r="C3" s="1" t="s">
        <v>145</v>
      </c>
      <c r="D3" s="1">
        <v>80</v>
      </c>
      <c r="E3" s="1">
        <v>75</v>
      </c>
      <c r="F3" s="1">
        <v>300</v>
      </c>
      <c r="G3" s="1">
        <v>45</v>
      </c>
      <c r="H3" s="2" t="str" cm="1">
        <f t="array" ref="H3">_xlfn.IFS(OR(D3 = E3, D3 &lt; E3), "Reorder", AND(D3 &gt; E3, D3 &lt; F3), "Sufficient", D3 &gt; F3, "Overstock")</f>
        <v>Sufficient</v>
      </c>
      <c r="I3" s="28">
        <f>AVERAGEIF(Feedback!$C$2:$C$519, A3, Feedback!$D$2:$D$519)</f>
        <v>1.8333333333333333</v>
      </c>
      <c r="J3" t="str">
        <f t="shared" ref="J3:J25" si="0">IF(I3&lt;2, "Consider for Discontinuation", "Retain")</f>
        <v>Consider for Discontinuation</v>
      </c>
    </row>
    <row r="4" spans="1:10" ht="16" x14ac:dyDescent="0.2">
      <c r="A4" s="1" t="s">
        <v>146</v>
      </c>
      <c r="B4" s="1" t="s">
        <v>147</v>
      </c>
      <c r="C4" s="1" t="s">
        <v>7</v>
      </c>
      <c r="D4" s="1">
        <v>60</v>
      </c>
      <c r="E4" s="1">
        <v>50</v>
      </c>
      <c r="F4" s="1">
        <v>400</v>
      </c>
      <c r="G4" s="1">
        <v>30</v>
      </c>
      <c r="H4" s="2" t="str" cm="1">
        <f t="array" ref="H4">_xlfn.IFS(OR(D4 = E4, D4 &lt; E4), "Reorder", AND(D4 &gt; E4, D4 &lt; F4), "Sufficient", D4 &gt; F4, "Overstock")</f>
        <v>Sufficient</v>
      </c>
      <c r="I4" s="28">
        <f>AVERAGEIF(Feedback!$C$2:$C$519, A4, Feedback!$D$2:$D$519)</f>
        <v>3.1666666666666665</v>
      </c>
      <c r="J4" t="str">
        <f t="shared" si="0"/>
        <v>Retain</v>
      </c>
    </row>
    <row r="5" spans="1:10" ht="16" x14ac:dyDescent="0.2">
      <c r="A5" s="1" t="s">
        <v>148</v>
      </c>
      <c r="B5" s="1" t="s">
        <v>149</v>
      </c>
      <c r="C5" s="1" t="s">
        <v>145</v>
      </c>
      <c r="D5" s="1">
        <v>200</v>
      </c>
      <c r="E5" s="1">
        <v>150</v>
      </c>
      <c r="F5" s="1">
        <v>600</v>
      </c>
      <c r="G5" s="1">
        <v>60</v>
      </c>
      <c r="H5" s="2" t="str" cm="1">
        <f t="array" ref="H5">_xlfn.IFS(OR(D5 = E5, D5 &lt; E5), "Reorder", AND(D5 &gt; E5, D5 &lt; F5), "Sufficient", D5 &gt; F5, "Overstock")</f>
        <v>Sufficient</v>
      </c>
      <c r="I5" s="28">
        <f>AVERAGEIF(Feedback!$C$2:$C$519, A5, Feedback!$D$2:$D$519)</f>
        <v>3.1428571428571428</v>
      </c>
      <c r="J5" t="str">
        <f t="shared" si="0"/>
        <v>Retain</v>
      </c>
    </row>
    <row r="6" spans="1:10" ht="16" x14ac:dyDescent="0.2">
      <c r="A6" s="1" t="s">
        <v>150</v>
      </c>
      <c r="B6" s="1" t="s">
        <v>151</v>
      </c>
      <c r="C6" s="1" t="s">
        <v>152</v>
      </c>
      <c r="D6" s="1">
        <v>95</v>
      </c>
      <c r="E6" s="1">
        <v>100</v>
      </c>
      <c r="F6" s="1">
        <v>300</v>
      </c>
      <c r="G6" s="1">
        <v>15</v>
      </c>
      <c r="H6" s="2" t="str" cm="1">
        <f t="array" ref="H6">_xlfn.IFS(OR(D6 = E6, D6 &lt; E6), "Reorder", AND(D6 &gt; E6, D6 &lt; F6), "Sufficient", D6 &gt; F6, "Overstock")</f>
        <v>Reorder</v>
      </c>
      <c r="I6" s="28">
        <f>AVERAGEIF(Feedback!$C$2:$C$519, A6, Feedback!$D$2:$D$519)</f>
        <v>3.2941176470588234</v>
      </c>
      <c r="J6" t="str">
        <f t="shared" si="0"/>
        <v>Retain</v>
      </c>
    </row>
    <row r="7" spans="1:10" ht="16" x14ac:dyDescent="0.2">
      <c r="A7" s="1" t="s">
        <v>153</v>
      </c>
      <c r="B7" s="1" t="s">
        <v>154</v>
      </c>
      <c r="C7" s="1" t="s">
        <v>7</v>
      </c>
      <c r="D7" s="1">
        <v>150</v>
      </c>
      <c r="E7" s="1">
        <v>120</v>
      </c>
      <c r="F7" s="1">
        <v>450</v>
      </c>
      <c r="G7" s="1">
        <v>30</v>
      </c>
      <c r="H7" s="2" t="str" cm="1">
        <f t="array" ref="H7">_xlfn.IFS(OR(D7 = E7, D7 &lt; E7), "Reorder", AND(D7 &gt; E7, D7 &lt; F7), "Sufficient", D7 &gt; F7, "Overstock")</f>
        <v>Sufficient</v>
      </c>
      <c r="I7" s="28">
        <f>AVERAGEIF(Feedback!$C$2:$C$519, A7, Feedback!$D$2:$D$519)</f>
        <v>2.9230769230769229</v>
      </c>
      <c r="J7" t="str">
        <f t="shared" si="0"/>
        <v>Retain</v>
      </c>
    </row>
    <row r="8" spans="1:10" ht="16" x14ac:dyDescent="0.2">
      <c r="A8" s="1" t="s">
        <v>155</v>
      </c>
      <c r="B8" s="1" t="s">
        <v>156</v>
      </c>
      <c r="C8" s="1" t="s">
        <v>145</v>
      </c>
      <c r="D8" s="1">
        <v>45</v>
      </c>
      <c r="E8" s="1">
        <v>50</v>
      </c>
      <c r="F8" s="1">
        <v>250</v>
      </c>
      <c r="G8" s="1">
        <v>45</v>
      </c>
      <c r="H8" s="2" t="str" cm="1">
        <f t="array" ref="H8">_xlfn.IFS(OR(D8 = E8, D8 &lt; E8), "Reorder", AND(D8 &gt; E8, D8 &lt; F8), "Sufficient", D8 &gt; F8, "Overstock")</f>
        <v>Reorder</v>
      </c>
      <c r="I8" s="28">
        <f>AVERAGEIF(Feedback!$C$2:$C$519, A8, Feedback!$D$2:$D$519)</f>
        <v>3.3</v>
      </c>
      <c r="J8" t="str">
        <f t="shared" si="0"/>
        <v>Retain</v>
      </c>
    </row>
    <row r="9" spans="1:10" ht="16" x14ac:dyDescent="0.2">
      <c r="A9" s="1" t="s">
        <v>157</v>
      </c>
      <c r="B9" s="1" t="s">
        <v>158</v>
      </c>
      <c r="C9" s="1" t="s">
        <v>152</v>
      </c>
      <c r="D9" s="1">
        <v>110</v>
      </c>
      <c r="E9" s="1">
        <v>100</v>
      </c>
      <c r="F9" s="1">
        <v>350</v>
      </c>
      <c r="G9" s="1">
        <v>15</v>
      </c>
      <c r="H9" s="2" t="str" cm="1">
        <f t="array" ref="H9">_xlfn.IFS(OR(D9 = E9, D9 &lt; E9), "Reorder", AND(D9 &gt; E9, D9 &lt; F9), "Sufficient", D9 &gt; F9, "Overstock")</f>
        <v>Sufficient</v>
      </c>
      <c r="I9" s="28">
        <f>AVERAGEIF(Feedback!$C$2:$C$519, A9, Feedback!$D$2:$D$519)</f>
        <v>3.2222222222222223</v>
      </c>
      <c r="J9" t="str">
        <f t="shared" si="0"/>
        <v>Retain</v>
      </c>
    </row>
    <row r="10" spans="1:10" ht="16" x14ac:dyDescent="0.2">
      <c r="A10" s="1" t="s">
        <v>159</v>
      </c>
      <c r="B10" s="1" t="s">
        <v>160</v>
      </c>
      <c r="C10" s="1" t="s">
        <v>7</v>
      </c>
      <c r="D10" s="1">
        <v>130</v>
      </c>
      <c r="E10" s="1">
        <v>110</v>
      </c>
      <c r="F10" s="1">
        <v>520</v>
      </c>
      <c r="G10" s="1">
        <v>25</v>
      </c>
      <c r="H10" s="2" t="str" cm="1">
        <f t="array" ref="H10">_xlfn.IFS(OR(D10 = E10, D10 &lt; E10), "Reorder", AND(D10 &gt; E10, D10 &lt; F10), "Sufficient", D10 &gt; F10, "Overstock")</f>
        <v>Sufficient</v>
      </c>
      <c r="I10" s="28">
        <f>AVERAGEIF(Feedback!$C$2:$C$519, A10, Feedback!$D$2:$D$519)</f>
        <v>3.6315789473684212</v>
      </c>
      <c r="J10" t="str">
        <f t="shared" si="0"/>
        <v>Retain</v>
      </c>
    </row>
    <row r="11" spans="1:10" ht="16" x14ac:dyDescent="0.2">
      <c r="A11" s="1" t="s">
        <v>161</v>
      </c>
      <c r="B11" s="1" t="s">
        <v>162</v>
      </c>
      <c r="C11" s="1" t="s">
        <v>145</v>
      </c>
      <c r="D11" s="1">
        <v>90</v>
      </c>
      <c r="E11" s="1">
        <v>80</v>
      </c>
      <c r="F11" s="1">
        <v>310</v>
      </c>
      <c r="G11" s="1">
        <v>40</v>
      </c>
      <c r="H11" s="2" t="str" cm="1">
        <f t="array" ref="H11">_xlfn.IFS(OR(D11 = E11, D11 &lt; E11), "Reorder", AND(D11 &gt; E11, D11 &lt; F11), "Sufficient", D11 &gt; F11, "Overstock")</f>
        <v>Sufficient</v>
      </c>
      <c r="I11" s="28">
        <f>AVERAGEIF(Feedback!$C$2:$C$519, A11, Feedback!$D$2:$D$519)</f>
        <v>2.875</v>
      </c>
      <c r="J11" t="str">
        <f t="shared" si="0"/>
        <v>Retain</v>
      </c>
    </row>
    <row r="12" spans="1:10" ht="16" x14ac:dyDescent="0.2">
      <c r="A12" s="1" t="s">
        <v>163</v>
      </c>
      <c r="B12" s="1" t="s">
        <v>164</v>
      </c>
      <c r="C12" s="1" t="s">
        <v>7</v>
      </c>
      <c r="D12" s="1">
        <v>70</v>
      </c>
      <c r="E12" s="1">
        <v>60</v>
      </c>
      <c r="F12" s="1">
        <v>410</v>
      </c>
      <c r="G12" s="1">
        <v>35</v>
      </c>
      <c r="H12" s="2" t="str" cm="1">
        <f t="array" ref="H12">_xlfn.IFS(OR(D12 = E12, D12 &lt; E12), "Reorder", AND(D12 &gt; E12, D12 &lt; F12), "Sufficient", D12 &gt; F12, "Overstock")</f>
        <v>Sufficient</v>
      </c>
      <c r="I12" s="28">
        <f>AVERAGEIF(Feedback!$C$2:$C$519, A12, Feedback!$D$2:$D$519)</f>
        <v>3.1818181818181817</v>
      </c>
      <c r="J12" t="str">
        <f t="shared" si="0"/>
        <v>Retain</v>
      </c>
    </row>
    <row r="13" spans="1:10" ht="16" x14ac:dyDescent="0.2">
      <c r="A13" s="1" t="s">
        <v>165</v>
      </c>
      <c r="B13" s="1" t="s">
        <v>166</v>
      </c>
      <c r="C13" s="1" t="s">
        <v>145</v>
      </c>
      <c r="D13" s="1">
        <v>210</v>
      </c>
      <c r="E13" s="1">
        <v>160</v>
      </c>
      <c r="F13" s="1">
        <v>610</v>
      </c>
      <c r="G13" s="1">
        <v>55</v>
      </c>
      <c r="H13" s="2" t="str" cm="1">
        <f t="array" ref="H13">_xlfn.IFS(OR(D13 = E13, D13 &lt; E13), "Reorder", AND(D13 &gt; E13, D13 &lt; F13), "Sufficient", D13 &gt; F13, "Overstock")</f>
        <v>Sufficient</v>
      </c>
      <c r="I13" s="28">
        <f>AVERAGEIF(Feedback!$C$2:$C$519, A13, Feedback!$D$2:$D$519)</f>
        <v>3.4</v>
      </c>
      <c r="J13" t="str">
        <f t="shared" si="0"/>
        <v>Retain</v>
      </c>
    </row>
    <row r="14" spans="1:10" ht="16" x14ac:dyDescent="0.2">
      <c r="A14" s="1" t="s">
        <v>167</v>
      </c>
      <c r="B14" s="1" t="s">
        <v>168</v>
      </c>
      <c r="C14" s="1" t="s">
        <v>152</v>
      </c>
      <c r="D14" s="1">
        <v>85</v>
      </c>
      <c r="E14" s="1">
        <v>90</v>
      </c>
      <c r="F14" s="1">
        <v>290</v>
      </c>
      <c r="G14" s="1">
        <v>20</v>
      </c>
      <c r="H14" s="2" t="str" cm="1">
        <f t="array" ref="H14">_xlfn.IFS(OR(D14 = E14, D14 &lt; E14), "Reorder", AND(D14 &gt; E14, D14 &lt; F14), "Sufficient", D14 &gt; F14, "Overstock")</f>
        <v>Reorder</v>
      </c>
      <c r="I14" s="28">
        <f>AVERAGEIF(Feedback!$C$2:$C$519, A14, Feedback!$D$2:$D$519)</f>
        <v>3.0416666666666665</v>
      </c>
      <c r="J14" t="str">
        <f t="shared" si="0"/>
        <v>Retain</v>
      </c>
    </row>
    <row r="15" spans="1:10" ht="16" x14ac:dyDescent="0.2">
      <c r="A15" s="1" t="s">
        <v>169</v>
      </c>
      <c r="B15" s="1" t="s">
        <v>170</v>
      </c>
      <c r="C15" s="1" t="s">
        <v>7</v>
      </c>
      <c r="D15" s="1">
        <v>160</v>
      </c>
      <c r="E15" s="1">
        <v>130</v>
      </c>
      <c r="F15" s="1">
        <v>460</v>
      </c>
      <c r="G15" s="1">
        <v>25</v>
      </c>
      <c r="H15" s="2" t="str" cm="1">
        <f t="array" ref="H15">_xlfn.IFS(OR(D15 = E15, D15 &lt; E15), "Reorder", AND(D15 &gt; E15, D15 &lt; F15), "Sufficient", D15 &gt; F15, "Overstock")</f>
        <v>Sufficient</v>
      </c>
      <c r="I15" s="28">
        <f>AVERAGEIF(Feedback!$C$2:$C$519, A15, Feedback!$D$2:$D$519)</f>
        <v>3.7272727272727271</v>
      </c>
      <c r="J15" t="str">
        <f t="shared" si="0"/>
        <v>Retain</v>
      </c>
    </row>
    <row r="16" spans="1:10" ht="16" x14ac:dyDescent="0.2">
      <c r="A16" s="1" t="s">
        <v>171</v>
      </c>
      <c r="B16" s="1" t="s">
        <v>172</v>
      </c>
      <c r="C16" s="1" t="s">
        <v>145</v>
      </c>
      <c r="D16" s="1">
        <v>40</v>
      </c>
      <c r="E16" s="1">
        <v>45</v>
      </c>
      <c r="F16" s="1">
        <v>240</v>
      </c>
      <c r="G16" s="1">
        <v>50</v>
      </c>
      <c r="H16" s="2" t="str" cm="1">
        <f t="array" ref="H16">_xlfn.IFS(OR(D16 = E16, D16 &lt; E16), "Reorder", AND(D16 &gt; E16, D16 &lt; F16), "Sufficient", D16 &gt; F16, "Overstock")</f>
        <v>Reorder</v>
      </c>
      <c r="I16" s="28">
        <f>AVERAGEIF(Feedback!$C$2:$C$519, A16, Feedback!$D$2:$D$519)</f>
        <v>3.0434782608695654</v>
      </c>
      <c r="J16" t="str">
        <f t="shared" si="0"/>
        <v>Retain</v>
      </c>
    </row>
    <row r="17" spans="1:10" ht="16" x14ac:dyDescent="0.2">
      <c r="A17" s="1" t="s">
        <v>173</v>
      </c>
      <c r="B17" s="1" t="s">
        <v>174</v>
      </c>
      <c r="C17" s="1" t="s">
        <v>152</v>
      </c>
      <c r="D17" s="1">
        <v>115</v>
      </c>
      <c r="E17" s="1">
        <v>105</v>
      </c>
      <c r="F17" s="1">
        <v>360</v>
      </c>
      <c r="G17" s="1">
        <v>10</v>
      </c>
      <c r="H17" s="2" t="str" cm="1">
        <f t="array" ref="H17">_xlfn.IFS(OR(D17 = E17, D17 &lt; E17), "Reorder", AND(D17 &gt; E17, D17 &lt; F17), "Sufficient", D17 &gt; F17, "Overstock")</f>
        <v>Sufficient</v>
      </c>
      <c r="I17" s="28">
        <f>AVERAGEIF(Feedback!$C$2:$C$519, A17, Feedback!$D$2:$D$519)</f>
        <v>2.9090909090909092</v>
      </c>
      <c r="J17" t="str">
        <f t="shared" si="0"/>
        <v>Retain</v>
      </c>
    </row>
    <row r="18" spans="1:10" ht="16" x14ac:dyDescent="0.2">
      <c r="A18" s="1" t="s">
        <v>175</v>
      </c>
      <c r="B18" s="1" t="s">
        <v>176</v>
      </c>
      <c r="C18" s="1" t="s">
        <v>7</v>
      </c>
      <c r="D18" s="1">
        <v>140</v>
      </c>
      <c r="E18" s="1">
        <v>115</v>
      </c>
      <c r="F18" s="1">
        <v>530</v>
      </c>
      <c r="G18" s="1">
        <v>20</v>
      </c>
      <c r="H18" s="2" t="str" cm="1">
        <f t="array" ref="H18">_xlfn.IFS(OR(D18 = E18, D18 &lt; E18), "Reorder", AND(D18 &gt; E18, D18 &lt; F18), "Sufficient", D18 &gt; F18, "Overstock")</f>
        <v>Sufficient</v>
      </c>
      <c r="I18" s="28">
        <f>AVERAGEIF(Feedback!$C$2:$C$519, A18, Feedback!$D$2:$D$519)</f>
        <v>1.6521739130434783</v>
      </c>
      <c r="J18" t="str">
        <f t="shared" si="0"/>
        <v>Consider for Discontinuation</v>
      </c>
    </row>
    <row r="19" spans="1:10" ht="16" x14ac:dyDescent="0.2">
      <c r="A19" s="1" t="s">
        <v>177</v>
      </c>
      <c r="B19" s="1" t="s">
        <v>178</v>
      </c>
      <c r="C19" s="1" t="s">
        <v>145</v>
      </c>
      <c r="D19" s="1">
        <v>85</v>
      </c>
      <c r="E19" s="1">
        <v>90</v>
      </c>
      <c r="F19" s="1">
        <v>320</v>
      </c>
      <c r="G19" s="1">
        <v>35</v>
      </c>
      <c r="H19" s="2" t="str" cm="1">
        <f t="array" ref="H19">_xlfn.IFS(OR(D19 = E19, D19 &lt; E19), "Reorder", AND(D19 &gt; E19, D19 &lt; F19), "Sufficient", D19 &gt; F19, "Overstock")</f>
        <v>Reorder</v>
      </c>
      <c r="I19" s="28">
        <f>AVERAGEIF(Feedback!$C$2:$C$519, A19, Feedback!$D$2:$D$519)</f>
        <v>3.04</v>
      </c>
      <c r="J19" t="str">
        <f t="shared" si="0"/>
        <v>Retain</v>
      </c>
    </row>
    <row r="20" spans="1:10" ht="16" x14ac:dyDescent="0.2">
      <c r="A20" s="1" t="s">
        <v>179</v>
      </c>
      <c r="B20" s="1" t="s">
        <v>180</v>
      </c>
      <c r="C20" s="1" t="s">
        <v>7</v>
      </c>
      <c r="D20" s="1">
        <v>75</v>
      </c>
      <c r="E20" s="1">
        <v>65</v>
      </c>
      <c r="F20" s="1">
        <v>415</v>
      </c>
      <c r="G20" s="1">
        <v>40</v>
      </c>
      <c r="H20" s="2" t="str" cm="1">
        <f t="array" ref="H20">_xlfn.IFS(OR(D20 = E20, D20 &lt; E20), "Reorder", AND(D20 &gt; E20, D20 &lt; F20), "Sufficient", D20 &gt; F20, "Overstock")</f>
        <v>Sufficient</v>
      </c>
      <c r="I20" s="28">
        <f>AVERAGEIF(Feedback!$C$2:$C$519, A20, Feedback!$D$2:$D$519)</f>
        <v>2.9523809523809526</v>
      </c>
      <c r="J20" t="str">
        <f t="shared" si="0"/>
        <v>Retain</v>
      </c>
    </row>
    <row r="21" spans="1:10" ht="16" x14ac:dyDescent="0.2">
      <c r="A21" s="1" t="s">
        <v>181</v>
      </c>
      <c r="B21" s="1" t="s">
        <v>182</v>
      </c>
      <c r="C21" s="1" t="s">
        <v>145</v>
      </c>
      <c r="D21" s="1">
        <v>220</v>
      </c>
      <c r="E21" s="1">
        <v>170</v>
      </c>
      <c r="F21" s="1">
        <v>620</v>
      </c>
      <c r="G21" s="1">
        <v>50</v>
      </c>
      <c r="H21" s="2" t="str" cm="1">
        <f t="array" ref="H21">_xlfn.IFS(OR(D21 = E21, D21 &lt; E21), "Reorder", AND(D21 &gt; E21, D21 &lt; F21), "Sufficient", D21 &gt; F21, "Overstock")</f>
        <v>Sufficient</v>
      </c>
      <c r="I21" s="28">
        <f>AVERAGEIF(Feedback!$C$2:$C$519, A21, Feedback!$D$2:$D$519)</f>
        <v>3.4347826086956523</v>
      </c>
      <c r="J21" t="str">
        <f t="shared" si="0"/>
        <v>Retain</v>
      </c>
    </row>
    <row r="22" spans="1:10" ht="16" x14ac:dyDescent="0.2">
      <c r="A22" s="1" t="s">
        <v>183</v>
      </c>
      <c r="B22" s="1" t="s">
        <v>184</v>
      </c>
      <c r="C22" s="1" t="s">
        <v>152</v>
      </c>
      <c r="D22" s="1">
        <v>100</v>
      </c>
      <c r="E22" s="1">
        <v>95</v>
      </c>
      <c r="F22" s="1">
        <v>295</v>
      </c>
      <c r="G22" s="1">
        <v>15</v>
      </c>
      <c r="H22" s="2" t="str" cm="1">
        <f t="array" ref="H22">_xlfn.IFS(OR(D22 = E22, D22 &lt; E22), "Reorder", AND(D22 &gt; E22, D22 &lt; F22), "Sufficient", D22 &gt; F22, "Overstock")</f>
        <v>Sufficient</v>
      </c>
      <c r="I22" s="28">
        <f>AVERAGEIF(Feedback!$C$2:$C$519, A22, Feedback!$D$2:$D$519)</f>
        <v>3.1153846153846154</v>
      </c>
      <c r="J22" t="str">
        <f t="shared" si="0"/>
        <v>Retain</v>
      </c>
    </row>
    <row r="23" spans="1:10" ht="16" x14ac:dyDescent="0.2">
      <c r="A23" s="1" t="s">
        <v>185</v>
      </c>
      <c r="B23" s="1" t="s">
        <v>186</v>
      </c>
      <c r="C23" s="1" t="s">
        <v>7</v>
      </c>
      <c r="D23" s="1">
        <v>165</v>
      </c>
      <c r="E23" s="1">
        <v>135</v>
      </c>
      <c r="F23" s="1">
        <v>465</v>
      </c>
      <c r="G23" s="1">
        <v>30</v>
      </c>
      <c r="H23" s="2" t="str" cm="1">
        <f t="array" ref="H23">_xlfn.IFS(OR(D23 = E23, D23 &lt; E23), "Reorder", AND(D23 &gt; E23, D23 &lt; F23), "Sufficient", D23 &gt; F23, "Overstock")</f>
        <v>Sufficient</v>
      </c>
      <c r="I23" s="28">
        <f>AVERAGEIF(Feedback!$C$2:$C$519, A23, Feedback!$D$2:$D$519)</f>
        <v>3.6470588235294117</v>
      </c>
      <c r="J23" t="str">
        <f t="shared" si="0"/>
        <v>Retain</v>
      </c>
    </row>
    <row r="24" spans="1:10" ht="16" x14ac:dyDescent="0.2">
      <c r="A24" s="1" t="s">
        <v>187</v>
      </c>
      <c r="B24" s="1" t="s">
        <v>188</v>
      </c>
      <c r="C24" s="1" t="s">
        <v>145</v>
      </c>
      <c r="D24" s="1">
        <v>55</v>
      </c>
      <c r="E24" s="1">
        <v>60</v>
      </c>
      <c r="F24" s="1">
        <v>255</v>
      </c>
      <c r="G24" s="1">
        <v>45</v>
      </c>
      <c r="H24" s="2" t="str" cm="1">
        <f t="array" ref="H24">_xlfn.IFS(OR(D24 = E24, D24 &lt; E24), "Reorder", AND(D24 &gt; E24, D24 &lt; F24), "Sufficient", D24 &gt; F24, "Overstock")</f>
        <v>Reorder</v>
      </c>
      <c r="I24" s="28">
        <f>AVERAGEIF(Feedback!$C$2:$C$519, A24, Feedback!$D$2:$D$519)</f>
        <v>3.3448275862068964</v>
      </c>
      <c r="J24" t="str">
        <f t="shared" si="0"/>
        <v>Retain</v>
      </c>
    </row>
    <row r="25" spans="1:10" ht="16" x14ac:dyDescent="0.2">
      <c r="A25" s="1" t="s">
        <v>189</v>
      </c>
      <c r="B25" s="1" t="s">
        <v>190</v>
      </c>
      <c r="C25" s="1" t="s">
        <v>152</v>
      </c>
      <c r="D25" s="1">
        <v>105</v>
      </c>
      <c r="E25" s="1">
        <v>100</v>
      </c>
      <c r="F25" s="1">
        <v>355</v>
      </c>
      <c r="G25" s="1">
        <v>12</v>
      </c>
      <c r="H25" s="2" t="str" cm="1">
        <f t="array" ref="H25">_xlfn.IFS(OR(D25 = E25, D25 &lt; E25), "Reorder", AND(D25 &gt; E25, D25 &lt; F25), "Sufficient", D25 &gt; F25, "Overstock")</f>
        <v>Sufficient</v>
      </c>
      <c r="I25" s="28">
        <f>AVERAGEIF(Feedback!$C$2:$C$519, A25, Feedback!$D$2:$D$519)</f>
        <v>3.1666666666666665</v>
      </c>
      <c r="J25" t="str">
        <f t="shared" si="0"/>
        <v>Retain</v>
      </c>
    </row>
  </sheetData>
  <conditionalFormatting sqref="D2:D25">
    <cfRule type="dataBar" priority="1">
      <dataBar>
        <cfvo type="min"/>
        <cfvo type="max"/>
        <color theme="8" tint="0.59999389629810485"/>
      </dataBar>
      <extLst>
        <ext xmlns:x14="http://schemas.microsoft.com/office/spreadsheetml/2009/9/main" uri="{B025F937-C7B1-47D3-B67F-A62EFF666E3E}">
          <x14:id>{FA90E13A-2BA0-FE40-8C75-440293AC5C81}</x14:id>
        </ext>
      </extLst>
    </cfRule>
    <cfRule type="dataBar" priority="3">
      <dataBar>
        <cfvo type="min"/>
        <cfvo type="max"/>
        <color rgb="FF63C384"/>
      </dataBar>
      <extLst>
        <ext xmlns:x14="http://schemas.microsoft.com/office/spreadsheetml/2009/9/main" uri="{B025F937-C7B1-47D3-B67F-A62EFF666E3E}">
          <x14:id>{51FE9C5D-DEE6-1642-83CF-E35A12B344C1}</x14:id>
        </ext>
      </extLst>
    </cfRule>
  </conditionalFormatting>
  <conditionalFormatting sqref="I2:I25">
    <cfRule type="iconSet" priority="2">
      <iconSet iconSet="3Arrows">
        <cfvo type="percent" val="0"/>
        <cfvo type="percent" val="33"/>
        <cfvo type="percent" val="67"/>
      </iconSe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FA90E13A-2BA0-FE40-8C75-440293AC5C81}">
            <x14:dataBar minLength="0" maxLength="100" gradient="0">
              <x14:cfvo type="autoMin"/>
              <x14:cfvo type="autoMax"/>
              <x14:negativeFillColor rgb="FFFF0000"/>
              <x14:axisColor rgb="FF000000"/>
            </x14:dataBar>
          </x14:cfRule>
          <x14:cfRule type="dataBar" id="{51FE9C5D-DEE6-1642-83CF-E35A12B344C1}">
            <x14:dataBar minLength="0" maxLength="100" border="1" negativeBarBorderColorSameAsPositive="0">
              <x14:cfvo type="autoMin"/>
              <x14:cfvo type="autoMax"/>
              <x14:borderColor rgb="FF63C384"/>
              <x14:negativeFillColor rgb="FFFF0000"/>
              <x14:negativeBorderColor rgb="FFFF0000"/>
              <x14:axisColor rgb="FF000000"/>
            </x14:dataBar>
          </x14:cfRule>
          <xm:sqref>D2:D25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155D8-CAF4-4B72-93EE-CBC0968C8AF0}">
  <dimension ref="A1:E519"/>
  <sheetViews>
    <sheetView workbookViewId="0">
      <selection activeCell="D2" sqref="D2"/>
    </sheetView>
  </sheetViews>
  <sheetFormatPr baseColWidth="10" defaultColWidth="9.1640625" defaultRowHeight="16" x14ac:dyDescent="0.2"/>
  <cols>
    <col min="1" max="1" width="9.1640625" style="1"/>
    <col min="2" max="2" width="17.33203125" style="5" customWidth="1"/>
    <col min="3" max="4" width="9.1640625" style="1"/>
    <col min="5" max="5" width="12.5" style="1" customWidth="1"/>
    <col min="6" max="16384" width="9.1640625" style="1"/>
  </cols>
  <sheetData>
    <row r="1" spans="1:5" x14ac:dyDescent="0.2">
      <c r="A1" s="3" t="s">
        <v>191</v>
      </c>
      <c r="B1" s="4" t="s">
        <v>192</v>
      </c>
      <c r="C1" s="3" t="s">
        <v>193</v>
      </c>
      <c r="D1" s="3" t="s">
        <v>735</v>
      </c>
      <c r="E1" s="27" t="s">
        <v>750</v>
      </c>
    </row>
    <row r="2" spans="1:5" x14ac:dyDescent="0.2">
      <c r="A2" s="1" t="s">
        <v>194</v>
      </c>
      <c r="B2" s="5">
        <v>45293</v>
      </c>
      <c r="C2" s="1" t="s">
        <v>175</v>
      </c>
      <c r="D2" s="1">
        <v>1</v>
      </c>
      <c r="E2" s="1" t="str">
        <f>IF(D2=1,"Negative",IF(D2=2,"Negative",IF(D2=3,"Neutral",IF(D2=4,"Positive","Positive"))))</f>
        <v>Negative</v>
      </c>
    </row>
    <row r="3" spans="1:5" x14ac:dyDescent="0.2">
      <c r="A3" s="1" t="s">
        <v>195</v>
      </c>
      <c r="B3" s="5">
        <v>45295</v>
      </c>
      <c r="C3" s="1" t="s">
        <v>163</v>
      </c>
      <c r="D3" s="1">
        <v>3</v>
      </c>
      <c r="E3" s="1" t="str">
        <f t="shared" ref="E3:E66" si="0">IF(D3=1,"Negative",IF(D3=2,"Negative",IF(D3=3,"Neutral",IF(D3=4,"Positive","Positive"))))</f>
        <v>Neutral</v>
      </c>
    </row>
    <row r="4" spans="1:5" x14ac:dyDescent="0.2">
      <c r="A4" s="1" t="s">
        <v>196</v>
      </c>
      <c r="B4" s="5">
        <v>45297</v>
      </c>
      <c r="C4" s="1" t="s">
        <v>187</v>
      </c>
      <c r="D4" s="1">
        <v>2</v>
      </c>
      <c r="E4" s="1" t="str">
        <f t="shared" si="0"/>
        <v>Negative</v>
      </c>
    </row>
    <row r="5" spans="1:5" x14ac:dyDescent="0.2">
      <c r="A5" s="1" t="s">
        <v>197</v>
      </c>
      <c r="B5" s="5">
        <v>45299</v>
      </c>
      <c r="C5" s="1" t="s">
        <v>155</v>
      </c>
      <c r="D5" s="1">
        <v>4</v>
      </c>
      <c r="E5" s="1" t="str">
        <f t="shared" si="0"/>
        <v>Positive</v>
      </c>
    </row>
    <row r="6" spans="1:5" x14ac:dyDescent="0.2">
      <c r="A6" s="1" t="s">
        <v>198</v>
      </c>
      <c r="B6" s="5">
        <v>45301</v>
      </c>
      <c r="C6" s="1" t="s">
        <v>146</v>
      </c>
      <c r="D6" s="1">
        <v>1</v>
      </c>
      <c r="E6" s="1" t="str">
        <f t="shared" si="0"/>
        <v>Negative</v>
      </c>
    </row>
    <row r="7" spans="1:5" x14ac:dyDescent="0.2">
      <c r="A7" s="1" t="s">
        <v>199</v>
      </c>
      <c r="B7" s="5">
        <v>45303</v>
      </c>
      <c r="C7" s="1" t="s">
        <v>185</v>
      </c>
      <c r="D7" s="1">
        <v>4</v>
      </c>
      <c r="E7" s="1" t="str">
        <f t="shared" si="0"/>
        <v>Positive</v>
      </c>
    </row>
    <row r="8" spans="1:5" x14ac:dyDescent="0.2">
      <c r="A8" s="1" t="s">
        <v>200</v>
      </c>
      <c r="B8" s="5">
        <v>45305</v>
      </c>
      <c r="C8" s="1" t="s">
        <v>169</v>
      </c>
      <c r="D8" s="1">
        <v>3</v>
      </c>
      <c r="E8" s="1" t="str">
        <f t="shared" si="0"/>
        <v>Neutral</v>
      </c>
    </row>
    <row r="9" spans="1:5" x14ac:dyDescent="0.2">
      <c r="A9" s="1" t="s">
        <v>201</v>
      </c>
      <c r="B9" s="5">
        <v>45307</v>
      </c>
      <c r="C9" s="1" t="s">
        <v>141</v>
      </c>
      <c r="D9" s="1">
        <v>2</v>
      </c>
      <c r="E9" s="1" t="str">
        <f t="shared" si="0"/>
        <v>Negative</v>
      </c>
    </row>
    <row r="10" spans="1:5" x14ac:dyDescent="0.2">
      <c r="A10" s="1" t="s">
        <v>202</v>
      </c>
      <c r="B10" s="5">
        <v>45309</v>
      </c>
      <c r="C10" s="1" t="s">
        <v>185</v>
      </c>
      <c r="D10" s="1">
        <v>5</v>
      </c>
      <c r="E10" s="1" t="str">
        <f t="shared" si="0"/>
        <v>Positive</v>
      </c>
    </row>
    <row r="11" spans="1:5" x14ac:dyDescent="0.2">
      <c r="A11" s="1" t="s">
        <v>203</v>
      </c>
      <c r="B11" s="5">
        <v>45311</v>
      </c>
      <c r="C11" s="1" t="s">
        <v>150</v>
      </c>
      <c r="D11" s="1">
        <v>3</v>
      </c>
      <c r="E11" s="1" t="str">
        <f t="shared" si="0"/>
        <v>Neutral</v>
      </c>
    </row>
    <row r="12" spans="1:5" x14ac:dyDescent="0.2">
      <c r="A12" s="1" t="s">
        <v>205</v>
      </c>
      <c r="B12" s="5">
        <v>45380</v>
      </c>
      <c r="C12" s="1" t="s">
        <v>148</v>
      </c>
      <c r="D12" s="1">
        <v>4</v>
      </c>
      <c r="E12" s="1" t="str">
        <f t="shared" si="0"/>
        <v>Positive</v>
      </c>
    </row>
    <row r="13" spans="1:5" x14ac:dyDescent="0.2">
      <c r="A13" s="1" t="s">
        <v>206</v>
      </c>
      <c r="B13" s="5">
        <v>45354</v>
      </c>
      <c r="C13" s="1" t="s">
        <v>159</v>
      </c>
      <c r="D13" s="1">
        <v>2</v>
      </c>
      <c r="E13" s="1" t="str">
        <f t="shared" si="0"/>
        <v>Negative</v>
      </c>
    </row>
    <row r="14" spans="1:5" x14ac:dyDescent="0.2">
      <c r="A14" s="1" t="s">
        <v>207</v>
      </c>
      <c r="B14" s="5">
        <v>45338</v>
      </c>
      <c r="C14" s="1" t="s">
        <v>146</v>
      </c>
      <c r="D14" s="1">
        <v>1</v>
      </c>
      <c r="E14" s="1" t="str">
        <f t="shared" si="0"/>
        <v>Negative</v>
      </c>
    </row>
    <row r="15" spans="1:5" x14ac:dyDescent="0.2">
      <c r="A15" s="1" t="s">
        <v>208</v>
      </c>
      <c r="B15" s="5">
        <v>45296</v>
      </c>
      <c r="C15" s="1" t="s">
        <v>177</v>
      </c>
      <c r="D15" s="1">
        <v>3</v>
      </c>
      <c r="E15" s="1" t="str">
        <f t="shared" si="0"/>
        <v>Neutral</v>
      </c>
    </row>
    <row r="16" spans="1:5" x14ac:dyDescent="0.2">
      <c r="A16" s="1" t="s">
        <v>209</v>
      </c>
      <c r="B16" s="5">
        <v>45333</v>
      </c>
      <c r="C16" s="1" t="s">
        <v>141</v>
      </c>
      <c r="D16" s="1">
        <v>5</v>
      </c>
      <c r="E16" s="1" t="str">
        <f t="shared" si="0"/>
        <v>Positive</v>
      </c>
    </row>
    <row r="17" spans="1:5" x14ac:dyDescent="0.2">
      <c r="A17" s="1" t="s">
        <v>210</v>
      </c>
      <c r="B17" s="5">
        <v>45306</v>
      </c>
      <c r="C17" s="1" t="s">
        <v>150</v>
      </c>
      <c r="D17" s="1">
        <v>2</v>
      </c>
      <c r="E17" s="1" t="str">
        <f t="shared" si="0"/>
        <v>Negative</v>
      </c>
    </row>
    <row r="18" spans="1:5" x14ac:dyDescent="0.2">
      <c r="A18" s="1" t="s">
        <v>211</v>
      </c>
      <c r="B18" s="5">
        <v>45373</v>
      </c>
      <c r="C18" s="1" t="s">
        <v>165</v>
      </c>
      <c r="D18" s="1">
        <v>4</v>
      </c>
      <c r="E18" s="1" t="str">
        <f t="shared" si="0"/>
        <v>Positive</v>
      </c>
    </row>
    <row r="19" spans="1:5" x14ac:dyDescent="0.2">
      <c r="A19" s="1" t="s">
        <v>212</v>
      </c>
      <c r="B19" s="5">
        <v>45377</v>
      </c>
      <c r="C19" s="1" t="s">
        <v>171</v>
      </c>
      <c r="D19" s="1">
        <v>5</v>
      </c>
      <c r="E19" s="1" t="str">
        <f t="shared" si="0"/>
        <v>Positive</v>
      </c>
    </row>
    <row r="20" spans="1:5" x14ac:dyDescent="0.2">
      <c r="A20" s="1" t="s">
        <v>213</v>
      </c>
      <c r="B20" s="5">
        <v>45362</v>
      </c>
      <c r="C20" s="1" t="s">
        <v>173</v>
      </c>
      <c r="D20" s="1">
        <v>2</v>
      </c>
      <c r="E20" s="1" t="str">
        <f t="shared" si="0"/>
        <v>Negative</v>
      </c>
    </row>
    <row r="21" spans="1:5" x14ac:dyDescent="0.2">
      <c r="A21" s="1" t="s">
        <v>214</v>
      </c>
      <c r="B21" s="5">
        <v>45318</v>
      </c>
      <c r="C21" s="1" t="s">
        <v>141</v>
      </c>
      <c r="D21" s="1">
        <v>3</v>
      </c>
      <c r="E21" s="1" t="str">
        <f t="shared" si="0"/>
        <v>Neutral</v>
      </c>
    </row>
    <row r="22" spans="1:5" x14ac:dyDescent="0.2">
      <c r="A22" s="1" t="s">
        <v>215</v>
      </c>
      <c r="B22" s="5">
        <v>45355</v>
      </c>
      <c r="C22" s="1" t="s">
        <v>150</v>
      </c>
      <c r="D22" s="1">
        <v>1</v>
      </c>
      <c r="E22" s="1" t="str">
        <f t="shared" si="0"/>
        <v>Negative</v>
      </c>
    </row>
    <row r="23" spans="1:5" x14ac:dyDescent="0.2">
      <c r="A23" s="1" t="s">
        <v>216</v>
      </c>
      <c r="B23" s="5">
        <v>45376</v>
      </c>
      <c r="C23" s="1" t="s">
        <v>146</v>
      </c>
      <c r="D23" s="1">
        <v>5</v>
      </c>
      <c r="E23" s="1" t="str">
        <f t="shared" si="0"/>
        <v>Positive</v>
      </c>
    </row>
    <row r="24" spans="1:5" x14ac:dyDescent="0.2">
      <c r="A24" s="1" t="s">
        <v>217</v>
      </c>
      <c r="B24" s="5">
        <v>45376</v>
      </c>
      <c r="C24" s="1" t="s">
        <v>177</v>
      </c>
      <c r="D24" s="1">
        <v>1</v>
      </c>
      <c r="E24" s="1" t="str">
        <f t="shared" si="0"/>
        <v>Negative</v>
      </c>
    </row>
    <row r="25" spans="1:5" x14ac:dyDescent="0.2">
      <c r="A25" s="1" t="s">
        <v>218</v>
      </c>
      <c r="B25" s="5">
        <v>45381</v>
      </c>
      <c r="C25" s="1" t="s">
        <v>161</v>
      </c>
      <c r="D25" s="1">
        <v>4</v>
      </c>
      <c r="E25" s="1" t="str">
        <f t="shared" si="0"/>
        <v>Positive</v>
      </c>
    </row>
    <row r="26" spans="1:5" x14ac:dyDescent="0.2">
      <c r="A26" s="1" t="s">
        <v>219</v>
      </c>
      <c r="B26" s="5">
        <v>45346</v>
      </c>
      <c r="C26" s="1" t="s">
        <v>181</v>
      </c>
      <c r="D26" s="1">
        <v>4</v>
      </c>
      <c r="E26" s="1" t="str">
        <f t="shared" si="0"/>
        <v>Positive</v>
      </c>
    </row>
    <row r="27" spans="1:5" x14ac:dyDescent="0.2">
      <c r="A27" s="1" t="s">
        <v>220</v>
      </c>
      <c r="B27" s="5">
        <v>45329</v>
      </c>
      <c r="C27" s="1" t="s">
        <v>143</v>
      </c>
      <c r="D27" s="1">
        <v>1</v>
      </c>
      <c r="E27" s="1" t="str">
        <f t="shared" si="0"/>
        <v>Negative</v>
      </c>
    </row>
    <row r="28" spans="1:5" x14ac:dyDescent="0.2">
      <c r="A28" s="1" t="s">
        <v>221</v>
      </c>
      <c r="B28" s="5">
        <v>45333</v>
      </c>
      <c r="C28" s="1" t="s">
        <v>148</v>
      </c>
      <c r="D28" s="1">
        <v>5</v>
      </c>
      <c r="E28" s="1" t="str">
        <f t="shared" si="0"/>
        <v>Positive</v>
      </c>
    </row>
    <row r="29" spans="1:5" x14ac:dyDescent="0.2">
      <c r="A29" s="1" t="s">
        <v>222</v>
      </c>
      <c r="B29" s="5">
        <v>45335</v>
      </c>
      <c r="C29" s="1" t="s">
        <v>159</v>
      </c>
      <c r="D29" s="1">
        <v>4</v>
      </c>
      <c r="E29" s="1" t="str">
        <f t="shared" si="0"/>
        <v>Positive</v>
      </c>
    </row>
    <row r="30" spans="1:5" x14ac:dyDescent="0.2">
      <c r="A30" s="1" t="s">
        <v>223</v>
      </c>
      <c r="B30" s="5">
        <v>45337</v>
      </c>
      <c r="C30" s="1" t="s">
        <v>187</v>
      </c>
      <c r="D30" s="1">
        <v>1</v>
      </c>
      <c r="E30" s="1" t="str">
        <f t="shared" si="0"/>
        <v>Negative</v>
      </c>
    </row>
    <row r="31" spans="1:5" x14ac:dyDescent="0.2">
      <c r="A31" s="1" t="s">
        <v>224</v>
      </c>
      <c r="B31" s="5">
        <v>45342</v>
      </c>
      <c r="C31" s="1" t="s">
        <v>155</v>
      </c>
      <c r="D31" s="1">
        <v>4</v>
      </c>
      <c r="E31" s="1" t="str">
        <f t="shared" si="0"/>
        <v>Positive</v>
      </c>
    </row>
    <row r="32" spans="1:5" x14ac:dyDescent="0.2">
      <c r="A32" s="1" t="s">
        <v>225</v>
      </c>
      <c r="B32" s="5">
        <v>45307</v>
      </c>
      <c r="C32" s="1" t="s">
        <v>157</v>
      </c>
      <c r="D32" s="1">
        <v>2</v>
      </c>
      <c r="E32" s="1" t="str">
        <f t="shared" si="0"/>
        <v>Negative</v>
      </c>
    </row>
    <row r="33" spans="1:5" x14ac:dyDescent="0.2">
      <c r="A33" s="1" t="s">
        <v>226</v>
      </c>
      <c r="B33" s="5">
        <v>45306</v>
      </c>
      <c r="C33" s="1" t="s">
        <v>177</v>
      </c>
      <c r="D33" s="1">
        <v>2</v>
      </c>
      <c r="E33" s="1" t="str">
        <f t="shared" si="0"/>
        <v>Negative</v>
      </c>
    </row>
    <row r="34" spans="1:5" x14ac:dyDescent="0.2">
      <c r="A34" s="1" t="s">
        <v>227</v>
      </c>
      <c r="B34" s="5">
        <v>45357</v>
      </c>
      <c r="C34" s="1" t="s">
        <v>153</v>
      </c>
      <c r="D34" s="1">
        <v>1</v>
      </c>
      <c r="E34" s="1" t="str">
        <f t="shared" si="0"/>
        <v>Negative</v>
      </c>
    </row>
    <row r="35" spans="1:5" x14ac:dyDescent="0.2">
      <c r="A35" s="1" t="s">
        <v>228</v>
      </c>
      <c r="B35" s="5">
        <v>45313</v>
      </c>
      <c r="C35" s="1" t="s">
        <v>159</v>
      </c>
      <c r="D35" s="1">
        <v>3</v>
      </c>
      <c r="E35" s="1" t="str">
        <f t="shared" si="0"/>
        <v>Neutral</v>
      </c>
    </row>
    <row r="36" spans="1:5" x14ac:dyDescent="0.2">
      <c r="A36" s="1" t="s">
        <v>229</v>
      </c>
      <c r="B36" s="5">
        <v>45308</v>
      </c>
      <c r="C36" s="1" t="s">
        <v>179</v>
      </c>
      <c r="D36" s="1">
        <v>4</v>
      </c>
      <c r="E36" s="1" t="str">
        <f t="shared" si="0"/>
        <v>Positive</v>
      </c>
    </row>
    <row r="37" spans="1:5" x14ac:dyDescent="0.2">
      <c r="A37" s="1" t="s">
        <v>230</v>
      </c>
      <c r="B37" s="5">
        <v>45318</v>
      </c>
      <c r="C37" s="1" t="s">
        <v>185</v>
      </c>
      <c r="D37" s="1">
        <v>3</v>
      </c>
      <c r="E37" s="1" t="str">
        <f t="shared" si="0"/>
        <v>Neutral</v>
      </c>
    </row>
    <row r="38" spans="1:5" x14ac:dyDescent="0.2">
      <c r="A38" s="1" t="s">
        <v>231</v>
      </c>
      <c r="B38" s="5">
        <v>45365</v>
      </c>
      <c r="C38" s="1" t="s">
        <v>157</v>
      </c>
      <c r="D38" s="1">
        <v>2</v>
      </c>
      <c r="E38" s="1" t="str">
        <f t="shared" si="0"/>
        <v>Negative</v>
      </c>
    </row>
    <row r="39" spans="1:5" x14ac:dyDescent="0.2">
      <c r="A39" s="1" t="s">
        <v>232</v>
      </c>
      <c r="B39" s="5">
        <v>45361</v>
      </c>
      <c r="C39" s="1" t="s">
        <v>179</v>
      </c>
      <c r="D39" s="1">
        <v>4</v>
      </c>
      <c r="E39" s="1" t="str">
        <f t="shared" si="0"/>
        <v>Positive</v>
      </c>
    </row>
    <row r="40" spans="1:5" x14ac:dyDescent="0.2">
      <c r="A40" s="1" t="s">
        <v>233</v>
      </c>
      <c r="B40" s="5">
        <v>45348</v>
      </c>
      <c r="C40" s="1" t="s">
        <v>146</v>
      </c>
      <c r="D40" s="1">
        <v>4</v>
      </c>
      <c r="E40" s="1" t="str">
        <f t="shared" si="0"/>
        <v>Positive</v>
      </c>
    </row>
    <row r="41" spans="1:5" x14ac:dyDescent="0.2">
      <c r="A41" s="1" t="s">
        <v>234</v>
      </c>
      <c r="B41" s="5">
        <v>45331</v>
      </c>
      <c r="C41" s="1" t="s">
        <v>177</v>
      </c>
      <c r="D41" s="1">
        <v>2</v>
      </c>
      <c r="E41" s="1" t="str">
        <f t="shared" si="0"/>
        <v>Negative</v>
      </c>
    </row>
    <row r="42" spans="1:5" x14ac:dyDescent="0.2">
      <c r="A42" s="1" t="s">
        <v>235</v>
      </c>
      <c r="B42" s="5">
        <v>45343</v>
      </c>
      <c r="C42" s="1" t="s">
        <v>185</v>
      </c>
      <c r="D42" s="1">
        <v>5</v>
      </c>
      <c r="E42" s="1" t="str">
        <f t="shared" si="0"/>
        <v>Positive</v>
      </c>
    </row>
    <row r="43" spans="1:5" x14ac:dyDescent="0.2">
      <c r="A43" s="1" t="s">
        <v>236</v>
      </c>
      <c r="B43" s="5">
        <v>45311</v>
      </c>
      <c r="C43" s="1" t="s">
        <v>161</v>
      </c>
      <c r="D43" s="1">
        <v>1</v>
      </c>
      <c r="E43" s="1" t="str">
        <f t="shared" si="0"/>
        <v>Negative</v>
      </c>
    </row>
    <row r="44" spans="1:5" x14ac:dyDescent="0.2">
      <c r="A44" s="1" t="s">
        <v>237</v>
      </c>
      <c r="B44" s="5">
        <v>45380</v>
      </c>
      <c r="C44" s="1" t="s">
        <v>179</v>
      </c>
      <c r="D44" s="1">
        <v>3</v>
      </c>
      <c r="E44" s="1" t="str">
        <f t="shared" si="0"/>
        <v>Neutral</v>
      </c>
    </row>
    <row r="45" spans="1:5" x14ac:dyDescent="0.2">
      <c r="A45" s="1" t="s">
        <v>238</v>
      </c>
      <c r="B45" s="5">
        <v>45326</v>
      </c>
      <c r="C45" s="1" t="s">
        <v>159</v>
      </c>
      <c r="D45" s="1">
        <v>3</v>
      </c>
      <c r="E45" s="1" t="str">
        <f t="shared" si="0"/>
        <v>Neutral</v>
      </c>
    </row>
    <row r="46" spans="1:5" x14ac:dyDescent="0.2">
      <c r="A46" s="1" t="s">
        <v>239</v>
      </c>
      <c r="B46" s="5">
        <v>45304</v>
      </c>
      <c r="C46" s="1" t="s">
        <v>171</v>
      </c>
      <c r="D46" s="1">
        <v>5</v>
      </c>
      <c r="E46" s="1" t="str">
        <f t="shared" si="0"/>
        <v>Positive</v>
      </c>
    </row>
    <row r="47" spans="1:5" x14ac:dyDescent="0.2">
      <c r="A47" s="1" t="s">
        <v>240</v>
      </c>
      <c r="B47" s="5">
        <v>45316</v>
      </c>
      <c r="C47" s="1" t="s">
        <v>167</v>
      </c>
      <c r="D47" s="1">
        <v>5</v>
      </c>
      <c r="E47" s="1" t="str">
        <f t="shared" si="0"/>
        <v>Positive</v>
      </c>
    </row>
    <row r="48" spans="1:5" x14ac:dyDescent="0.2">
      <c r="A48" s="1" t="s">
        <v>241</v>
      </c>
      <c r="B48" s="5">
        <v>45350</v>
      </c>
      <c r="C48" s="1" t="s">
        <v>155</v>
      </c>
      <c r="D48" s="1">
        <v>2</v>
      </c>
      <c r="E48" s="1" t="str">
        <f t="shared" si="0"/>
        <v>Negative</v>
      </c>
    </row>
    <row r="49" spans="1:5" x14ac:dyDescent="0.2">
      <c r="A49" s="1" t="s">
        <v>242</v>
      </c>
      <c r="B49" s="5">
        <v>45304</v>
      </c>
      <c r="C49" s="1" t="s">
        <v>146</v>
      </c>
      <c r="D49" s="1">
        <v>2</v>
      </c>
      <c r="E49" s="1" t="str">
        <f t="shared" si="0"/>
        <v>Negative</v>
      </c>
    </row>
    <row r="50" spans="1:5" x14ac:dyDescent="0.2">
      <c r="A50" s="1" t="s">
        <v>243</v>
      </c>
      <c r="B50" s="5">
        <v>45370</v>
      </c>
      <c r="C50" s="1" t="s">
        <v>163</v>
      </c>
      <c r="D50" s="1">
        <v>1</v>
      </c>
      <c r="E50" s="1" t="str">
        <f t="shared" si="0"/>
        <v>Negative</v>
      </c>
    </row>
    <row r="51" spans="1:5" x14ac:dyDescent="0.2">
      <c r="A51" s="1" t="s">
        <v>244</v>
      </c>
      <c r="B51" s="5">
        <v>45369</v>
      </c>
      <c r="C51" s="1" t="s">
        <v>155</v>
      </c>
      <c r="D51" s="1">
        <v>3</v>
      </c>
      <c r="E51" s="1" t="str">
        <f t="shared" si="0"/>
        <v>Neutral</v>
      </c>
    </row>
    <row r="52" spans="1:5" x14ac:dyDescent="0.2">
      <c r="A52" s="1" t="s">
        <v>245</v>
      </c>
      <c r="B52" s="5">
        <v>45334</v>
      </c>
      <c r="C52" s="1" t="s">
        <v>171</v>
      </c>
      <c r="D52" s="1">
        <v>2</v>
      </c>
      <c r="E52" s="1" t="str">
        <f t="shared" si="0"/>
        <v>Negative</v>
      </c>
    </row>
    <row r="53" spans="1:5" x14ac:dyDescent="0.2">
      <c r="A53" s="1" t="s">
        <v>246</v>
      </c>
      <c r="B53" s="5">
        <v>45354</v>
      </c>
      <c r="C53" s="1" t="s">
        <v>179</v>
      </c>
      <c r="D53" s="1">
        <v>5</v>
      </c>
      <c r="E53" s="1" t="str">
        <f t="shared" si="0"/>
        <v>Positive</v>
      </c>
    </row>
    <row r="54" spans="1:5" x14ac:dyDescent="0.2">
      <c r="A54" s="1" t="s">
        <v>247</v>
      </c>
      <c r="B54" s="5">
        <v>45352</v>
      </c>
      <c r="C54" s="1" t="s">
        <v>179</v>
      </c>
      <c r="D54" s="1">
        <v>3</v>
      </c>
      <c r="E54" s="1" t="str">
        <f t="shared" si="0"/>
        <v>Neutral</v>
      </c>
    </row>
    <row r="55" spans="1:5" x14ac:dyDescent="0.2">
      <c r="A55" s="1" t="s">
        <v>248</v>
      </c>
      <c r="B55" s="5">
        <v>45318</v>
      </c>
      <c r="C55" s="1" t="s">
        <v>146</v>
      </c>
      <c r="D55" s="1">
        <v>5</v>
      </c>
      <c r="E55" s="1" t="str">
        <f t="shared" si="0"/>
        <v>Positive</v>
      </c>
    </row>
    <row r="56" spans="1:5" x14ac:dyDescent="0.2">
      <c r="A56" s="1" t="s">
        <v>249</v>
      </c>
      <c r="B56" s="5">
        <v>45374</v>
      </c>
      <c r="C56" s="1" t="s">
        <v>177</v>
      </c>
      <c r="D56" s="1">
        <v>4</v>
      </c>
      <c r="E56" s="1" t="str">
        <f t="shared" si="0"/>
        <v>Positive</v>
      </c>
    </row>
    <row r="57" spans="1:5" x14ac:dyDescent="0.2">
      <c r="A57" s="1" t="s">
        <v>250</v>
      </c>
      <c r="B57" s="5">
        <v>45345</v>
      </c>
      <c r="C57" s="1" t="s">
        <v>185</v>
      </c>
      <c r="D57" s="1">
        <v>4</v>
      </c>
      <c r="E57" s="1" t="str">
        <f t="shared" si="0"/>
        <v>Positive</v>
      </c>
    </row>
    <row r="58" spans="1:5" x14ac:dyDescent="0.2">
      <c r="A58" s="1" t="s">
        <v>251</v>
      </c>
      <c r="B58" s="5">
        <v>45342</v>
      </c>
      <c r="C58" s="1" t="s">
        <v>171</v>
      </c>
      <c r="D58" s="1">
        <v>5</v>
      </c>
      <c r="E58" s="1" t="str">
        <f t="shared" si="0"/>
        <v>Positive</v>
      </c>
    </row>
    <row r="59" spans="1:5" x14ac:dyDescent="0.2">
      <c r="A59" s="1" t="s">
        <v>252</v>
      </c>
      <c r="B59" s="5">
        <v>45347</v>
      </c>
      <c r="C59" s="1" t="s">
        <v>183</v>
      </c>
      <c r="D59" s="1">
        <v>3</v>
      </c>
      <c r="E59" s="1" t="str">
        <f t="shared" si="0"/>
        <v>Neutral</v>
      </c>
    </row>
    <row r="60" spans="1:5" x14ac:dyDescent="0.2">
      <c r="A60" s="1" t="s">
        <v>253</v>
      </c>
      <c r="B60" s="5">
        <v>45363</v>
      </c>
      <c r="C60" s="1" t="s">
        <v>143</v>
      </c>
      <c r="D60" s="1">
        <v>1</v>
      </c>
      <c r="E60" s="1" t="str">
        <f t="shared" si="0"/>
        <v>Negative</v>
      </c>
    </row>
    <row r="61" spans="1:5" x14ac:dyDescent="0.2">
      <c r="A61" s="1" t="s">
        <v>254</v>
      </c>
      <c r="B61" s="5">
        <v>45294</v>
      </c>
      <c r="C61" s="1" t="s">
        <v>183</v>
      </c>
      <c r="D61" s="1">
        <v>3</v>
      </c>
      <c r="E61" s="1" t="str">
        <f t="shared" si="0"/>
        <v>Neutral</v>
      </c>
    </row>
    <row r="62" spans="1:5" x14ac:dyDescent="0.2">
      <c r="A62" s="1" t="s">
        <v>255</v>
      </c>
      <c r="B62" s="5">
        <v>45339</v>
      </c>
      <c r="C62" s="1" t="s">
        <v>169</v>
      </c>
      <c r="D62" s="1">
        <v>2</v>
      </c>
      <c r="E62" s="1" t="str">
        <f t="shared" si="0"/>
        <v>Negative</v>
      </c>
    </row>
    <row r="63" spans="1:5" x14ac:dyDescent="0.2">
      <c r="A63" s="1" t="s">
        <v>256</v>
      </c>
      <c r="B63" s="5">
        <v>45373</v>
      </c>
      <c r="C63" s="1" t="s">
        <v>143</v>
      </c>
      <c r="D63" s="1">
        <v>1</v>
      </c>
      <c r="E63" s="1" t="str">
        <f t="shared" si="0"/>
        <v>Negative</v>
      </c>
    </row>
    <row r="64" spans="1:5" x14ac:dyDescent="0.2">
      <c r="A64" s="1" t="s">
        <v>257</v>
      </c>
      <c r="B64" s="5">
        <v>45329</v>
      </c>
      <c r="C64" s="1" t="s">
        <v>141</v>
      </c>
      <c r="D64" s="1">
        <v>4</v>
      </c>
      <c r="E64" s="1" t="str">
        <f t="shared" si="0"/>
        <v>Positive</v>
      </c>
    </row>
    <row r="65" spans="1:5" x14ac:dyDescent="0.2">
      <c r="A65" s="1" t="s">
        <v>258</v>
      </c>
      <c r="B65" s="5">
        <v>45369</v>
      </c>
      <c r="C65" s="1" t="s">
        <v>171</v>
      </c>
      <c r="D65" s="1">
        <v>1</v>
      </c>
      <c r="E65" s="1" t="str">
        <f t="shared" si="0"/>
        <v>Negative</v>
      </c>
    </row>
    <row r="66" spans="1:5" x14ac:dyDescent="0.2">
      <c r="A66" s="1" t="s">
        <v>259</v>
      </c>
      <c r="B66" s="5">
        <v>45343</v>
      </c>
      <c r="C66" s="1" t="s">
        <v>185</v>
      </c>
      <c r="D66" s="1">
        <v>1</v>
      </c>
      <c r="E66" s="1" t="str">
        <f t="shared" si="0"/>
        <v>Negative</v>
      </c>
    </row>
    <row r="67" spans="1:5" x14ac:dyDescent="0.2">
      <c r="A67" s="1" t="s">
        <v>260</v>
      </c>
      <c r="B67" s="5">
        <v>45306</v>
      </c>
      <c r="C67" s="1" t="s">
        <v>183</v>
      </c>
      <c r="D67" s="1">
        <v>5</v>
      </c>
      <c r="E67" s="1" t="str">
        <f t="shared" ref="E67:E130" si="1">IF(D67=1,"Negative",IF(D67=2,"Negative",IF(D67=3,"Neutral",IF(D67=4,"Positive","Positive"))))</f>
        <v>Positive</v>
      </c>
    </row>
    <row r="68" spans="1:5" x14ac:dyDescent="0.2">
      <c r="A68" s="1" t="s">
        <v>261</v>
      </c>
      <c r="B68" s="5">
        <v>45347</v>
      </c>
      <c r="C68" s="1" t="s">
        <v>148</v>
      </c>
      <c r="D68" s="1">
        <v>2</v>
      </c>
      <c r="E68" s="1" t="str">
        <f t="shared" si="1"/>
        <v>Negative</v>
      </c>
    </row>
    <row r="69" spans="1:5" x14ac:dyDescent="0.2">
      <c r="A69" s="1" t="s">
        <v>262</v>
      </c>
      <c r="B69" s="5">
        <v>45315</v>
      </c>
      <c r="C69" s="1" t="s">
        <v>167</v>
      </c>
      <c r="D69" s="1">
        <v>3</v>
      </c>
      <c r="E69" s="1" t="str">
        <f t="shared" si="1"/>
        <v>Neutral</v>
      </c>
    </row>
    <row r="70" spans="1:5" x14ac:dyDescent="0.2">
      <c r="A70" s="1" t="s">
        <v>263</v>
      </c>
      <c r="B70" s="5">
        <v>45293</v>
      </c>
      <c r="C70" s="1" t="s">
        <v>173</v>
      </c>
      <c r="D70" s="1">
        <v>1</v>
      </c>
      <c r="E70" s="1" t="str">
        <f t="shared" si="1"/>
        <v>Negative</v>
      </c>
    </row>
    <row r="71" spans="1:5" x14ac:dyDescent="0.2">
      <c r="A71" s="1" t="s">
        <v>264</v>
      </c>
      <c r="B71" s="5">
        <v>45338</v>
      </c>
      <c r="C71" s="1" t="s">
        <v>169</v>
      </c>
      <c r="D71" s="1">
        <v>4</v>
      </c>
      <c r="E71" s="1" t="str">
        <f t="shared" si="1"/>
        <v>Positive</v>
      </c>
    </row>
    <row r="72" spans="1:5" x14ac:dyDescent="0.2">
      <c r="A72" s="1" t="s">
        <v>265</v>
      </c>
      <c r="B72" s="5">
        <v>45358</v>
      </c>
      <c r="C72" s="1" t="s">
        <v>163</v>
      </c>
      <c r="D72" s="1">
        <v>5</v>
      </c>
      <c r="E72" s="1" t="str">
        <f t="shared" si="1"/>
        <v>Positive</v>
      </c>
    </row>
    <row r="73" spans="1:5" x14ac:dyDescent="0.2">
      <c r="A73" s="1" t="s">
        <v>266</v>
      </c>
      <c r="B73" s="5">
        <v>45374</v>
      </c>
      <c r="C73" s="1" t="s">
        <v>169</v>
      </c>
      <c r="D73" s="1">
        <v>3</v>
      </c>
      <c r="E73" s="1" t="str">
        <f t="shared" si="1"/>
        <v>Neutral</v>
      </c>
    </row>
    <row r="74" spans="1:5" x14ac:dyDescent="0.2">
      <c r="A74" s="1" t="s">
        <v>267</v>
      </c>
      <c r="B74" s="5">
        <v>45382</v>
      </c>
      <c r="C74" s="1" t="s">
        <v>155</v>
      </c>
      <c r="D74" s="1">
        <v>5</v>
      </c>
      <c r="E74" s="1" t="str">
        <f t="shared" si="1"/>
        <v>Positive</v>
      </c>
    </row>
    <row r="75" spans="1:5" x14ac:dyDescent="0.2">
      <c r="A75" s="1" t="s">
        <v>268</v>
      </c>
      <c r="B75" s="5">
        <v>45329</v>
      </c>
      <c r="C75" s="1" t="s">
        <v>173</v>
      </c>
      <c r="D75" s="1">
        <v>2</v>
      </c>
      <c r="E75" s="1" t="str">
        <f t="shared" si="1"/>
        <v>Negative</v>
      </c>
    </row>
    <row r="76" spans="1:5" x14ac:dyDescent="0.2">
      <c r="A76" s="1" t="s">
        <v>269</v>
      </c>
      <c r="B76" s="5">
        <v>45354</v>
      </c>
      <c r="C76" s="1" t="s">
        <v>157</v>
      </c>
      <c r="D76" s="1">
        <v>4</v>
      </c>
      <c r="E76" s="1" t="str">
        <f t="shared" si="1"/>
        <v>Positive</v>
      </c>
    </row>
    <row r="77" spans="1:5" x14ac:dyDescent="0.2">
      <c r="A77" s="1" t="s">
        <v>270</v>
      </c>
      <c r="B77" s="5">
        <v>45352</v>
      </c>
      <c r="C77" s="1" t="s">
        <v>153</v>
      </c>
      <c r="D77" s="1">
        <v>2</v>
      </c>
      <c r="E77" s="1" t="str">
        <f t="shared" si="1"/>
        <v>Negative</v>
      </c>
    </row>
    <row r="78" spans="1:5" x14ac:dyDescent="0.2">
      <c r="A78" s="1" t="s">
        <v>271</v>
      </c>
      <c r="B78" s="5">
        <v>45358</v>
      </c>
      <c r="C78" s="1" t="s">
        <v>175</v>
      </c>
      <c r="D78" s="1">
        <v>2</v>
      </c>
      <c r="E78" s="1" t="str">
        <f t="shared" si="1"/>
        <v>Negative</v>
      </c>
    </row>
    <row r="79" spans="1:5" x14ac:dyDescent="0.2">
      <c r="A79" s="1" t="s">
        <v>272</v>
      </c>
      <c r="B79" s="5">
        <v>45306</v>
      </c>
      <c r="C79" s="1" t="s">
        <v>179</v>
      </c>
      <c r="D79" s="1">
        <v>2</v>
      </c>
      <c r="E79" s="1" t="str">
        <f t="shared" si="1"/>
        <v>Negative</v>
      </c>
    </row>
    <row r="80" spans="1:5" x14ac:dyDescent="0.2">
      <c r="A80" s="1" t="s">
        <v>273</v>
      </c>
      <c r="B80" s="5">
        <v>45329</v>
      </c>
      <c r="C80" s="1" t="s">
        <v>161</v>
      </c>
      <c r="D80" s="1">
        <v>3</v>
      </c>
      <c r="E80" s="1" t="str">
        <f t="shared" si="1"/>
        <v>Neutral</v>
      </c>
    </row>
    <row r="81" spans="1:5" x14ac:dyDescent="0.2">
      <c r="A81" s="1" t="s">
        <v>274</v>
      </c>
      <c r="B81" s="5">
        <v>45317</v>
      </c>
      <c r="C81" s="1" t="s">
        <v>175</v>
      </c>
      <c r="D81" s="1">
        <v>2</v>
      </c>
      <c r="E81" s="1" t="str">
        <f t="shared" si="1"/>
        <v>Negative</v>
      </c>
    </row>
    <row r="82" spans="1:5" x14ac:dyDescent="0.2">
      <c r="A82" s="1" t="s">
        <v>275</v>
      </c>
      <c r="B82" s="5">
        <v>45315</v>
      </c>
      <c r="C82" s="1" t="s">
        <v>146</v>
      </c>
      <c r="D82" s="1">
        <v>3</v>
      </c>
      <c r="E82" s="1" t="str">
        <f t="shared" si="1"/>
        <v>Neutral</v>
      </c>
    </row>
    <row r="83" spans="1:5" x14ac:dyDescent="0.2">
      <c r="A83" s="1" t="s">
        <v>276</v>
      </c>
      <c r="B83" s="5">
        <v>45321</v>
      </c>
      <c r="C83" s="1" t="s">
        <v>146</v>
      </c>
      <c r="D83" s="1">
        <v>5</v>
      </c>
      <c r="E83" s="1" t="str">
        <f t="shared" si="1"/>
        <v>Positive</v>
      </c>
    </row>
    <row r="84" spans="1:5" x14ac:dyDescent="0.2">
      <c r="A84" s="1" t="s">
        <v>277</v>
      </c>
      <c r="B84" s="5">
        <v>45330</v>
      </c>
      <c r="C84" s="1" t="s">
        <v>177</v>
      </c>
      <c r="D84" s="1">
        <v>3</v>
      </c>
      <c r="E84" s="1" t="str">
        <f t="shared" si="1"/>
        <v>Neutral</v>
      </c>
    </row>
    <row r="85" spans="1:5" x14ac:dyDescent="0.2">
      <c r="A85" s="1" t="s">
        <v>278</v>
      </c>
      <c r="B85" s="5">
        <v>45335</v>
      </c>
      <c r="C85" s="1" t="s">
        <v>179</v>
      </c>
      <c r="D85" s="1">
        <v>4</v>
      </c>
      <c r="E85" s="1" t="str">
        <f t="shared" si="1"/>
        <v>Positive</v>
      </c>
    </row>
    <row r="86" spans="1:5" x14ac:dyDescent="0.2">
      <c r="A86" s="1" t="s">
        <v>279</v>
      </c>
      <c r="B86" s="5">
        <v>45343</v>
      </c>
      <c r="C86" s="1" t="s">
        <v>189</v>
      </c>
      <c r="D86" s="1">
        <v>5</v>
      </c>
      <c r="E86" s="1" t="str">
        <f t="shared" si="1"/>
        <v>Positive</v>
      </c>
    </row>
    <row r="87" spans="1:5" x14ac:dyDescent="0.2">
      <c r="A87" s="1" t="s">
        <v>280</v>
      </c>
      <c r="B87" s="5">
        <v>45354</v>
      </c>
      <c r="C87" s="1" t="s">
        <v>163</v>
      </c>
      <c r="D87" s="1">
        <v>4</v>
      </c>
      <c r="E87" s="1" t="str">
        <f t="shared" si="1"/>
        <v>Positive</v>
      </c>
    </row>
    <row r="88" spans="1:5" x14ac:dyDescent="0.2">
      <c r="A88" s="1" t="s">
        <v>281</v>
      </c>
      <c r="B88" s="5">
        <v>45315</v>
      </c>
      <c r="C88" s="1" t="s">
        <v>148</v>
      </c>
      <c r="D88" s="1">
        <v>1</v>
      </c>
      <c r="E88" s="1" t="str">
        <f t="shared" si="1"/>
        <v>Negative</v>
      </c>
    </row>
    <row r="89" spans="1:5" x14ac:dyDescent="0.2">
      <c r="A89" s="1" t="s">
        <v>282</v>
      </c>
      <c r="B89" s="5">
        <v>45349</v>
      </c>
      <c r="C89" s="1" t="s">
        <v>183</v>
      </c>
      <c r="D89" s="1">
        <v>3</v>
      </c>
      <c r="E89" s="1" t="str">
        <f t="shared" si="1"/>
        <v>Neutral</v>
      </c>
    </row>
    <row r="90" spans="1:5" x14ac:dyDescent="0.2">
      <c r="A90" s="1" t="s">
        <v>283</v>
      </c>
      <c r="B90" s="5">
        <v>45323</v>
      </c>
      <c r="C90" s="1" t="s">
        <v>159</v>
      </c>
      <c r="D90" s="1">
        <v>4</v>
      </c>
      <c r="E90" s="1" t="str">
        <f t="shared" si="1"/>
        <v>Positive</v>
      </c>
    </row>
    <row r="91" spans="1:5" x14ac:dyDescent="0.2">
      <c r="A91" s="1" t="s">
        <v>284</v>
      </c>
      <c r="B91" s="5">
        <v>45317</v>
      </c>
      <c r="C91" s="1" t="s">
        <v>181</v>
      </c>
      <c r="D91" s="1">
        <v>2</v>
      </c>
      <c r="E91" s="1" t="str">
        <f t="shared" si="1"/>
        <v>Negative</v>
      </c>
    </row>
    <row r="92" spans="1:5" x14ac:dyDescent="0.2">
      <c r="A92" s="1" t="s">
        <v>285</v>
      </c>
      <c r="B92" s="5">
        <v>45353</v>
      </c>
      <c r="C92" s="1" t="s">
        <v>183</v>
      </c>
      <c r="D92" s="1">
        <v>1</v>
      </c>
      <c r="E92" s="1" t="str">
        <f t="shared" si="1"/>
        <v>Negative</v>
      </c>
    </row>
    <row r="93" spans="1:5" x14ac:dyDescent="0.2">
      <c r="A93" s="1" t="s">
        <v>286</v>
      </c>
      <c r="B93" s="5">
        <v>45314</v>
      </c>
      <c r="C93" s="1" t="s">
        <v>177</v>
      </c>
      <c r="D93" s="1">
        <v>5</v>
      </c>
      <c r="E93" s="1" t="str">
        <f t="shared" si="1"/>
        <v>Positive</v>
      </c>
    </row>
    <row r="94" spans="1:5" x14ac:dyDescent="0.2">
      <c r="A94" s="1" t="s">
        <v>287</v>
      </c>
      <c r="B94" s="5">
        <v>45301</v>
      </c>
      <c r="C94" s="1" t="s">
        <v>150</v>
      </c>
      <c r="D94" s="1">
        <v>1</v>
      </c>
      <c r="E94" s="1" t="str">
        <f t="shared" si="1"/>
        <v>Negative</v>
      </c>
    </row>
    <row r="95" spans="1:5" x14ac:dyDescent="0.2">
      <c r="A95" s="1" t="s">
        <v>288</v>
      </c>
      <c r="B95" s="5">
        <v>45328</v>
      </c>
      <c r="C95" s="1" t="s">
        <v>189</v>
      </c>
      <c r="D95" s="1">
        <v>2</v>
      </c>
      <c r="E95" s="1" t="str">
        <f t="shared" si="1"/>
        <v>Negative</v>
      </c>
    </row>
    <row r="96" spans="1:5" x14ac:dyDescent="0.2">
      <c r="A96" s="1" t="s">
        <v>289</v>
      </c>
      <c r="B96" s="5">
        <v>45311</v>
      </c>
      <c r="C96" s="1" t="s">
        <v>185</v>
      </c>
      <c r="D96" s="1">
        <v>3</v>
      </c>
      <c r="E96" s="1" t="str">
        <f t="shared" si="1"/>
        <v>Neutral</v>
      </c>
    </row>
    <row r="97" spans="1:5" x14ac:dyDescent="0.2">
      <c r="A97" s="1" t="s">
        <v>290</v>
      </c>
      <c r="B97" s="5">
        <v>45350</v>
      </c>
      <c r="C97" s="1" t="s">
        <v>157</v>
      </c>
      <c r="D97" s="1">
        <v>2</v>
      </c>
      <c r="E97" s="1" t="str">
        <f t="shared" si="1"/>
        <v>Negative</v>
      </c>
    </row>
    <row r="98" spans="1:5" x14ac:dyDescent="0.2">
      <c r="A98" s="1" t="s">
        <v>291</v>
      </c>
      <c r="B98" s="5">
        <v>45304</v>
      </c>
      <c r="C98" s="1" t="s">
        <v>143</v>
      </c>
      <c r="D98" s="1">
        <v>1</v>
      </c>
      <c r="E98" s="1" t="str">
        <f t="shared" si="1"/>
        <v>Negative</v>
      </c>
    </row>
    <row r="99" spans="1:5" x14ac:dyDescent="0.2">
      <c r="A99" s="1" t="s">
        <v>292</v>
      </c>
      <c r="B99" s="5">
        <v>45315</v>
      </c>
      <c r="C99" s="1" t="s">
        <v>183</v>
      </c>
      <c r="D99" s="1">
        <v>3</v>
      </c>
      <c r="E99" s="1" t="str">
        <f t="shared" si="1"/>
        <v>Neutral</v>
      </c>
    </row>
    <row r="100" spans="1:5" x14ac:dyDescent="0.2">
      <c r="A100" s="1" t="s">
        <v>293</v>
      </c>
      <c r="B100" s="5">
        <v>45372</v>
      </c>
      <c r="C100" s="1" t="s">
        <v>167</v>
      </c>
      <c r="D100" s="1">
        <v>3</v>
      </c>
      <c r="E100" s="1" t="str">
        <f t="shared" si="1"/>
        <v>Neutral</v>
      </c>
    </row>
    <row r="101" spans="1:5" x14ac:dyDescent="0.2">
      <c r="A101" s="1" t="s">
        <v>204</v>
      </c>
      <c r="B101" s="5">
        <v>45297</v>
      </c>
      <c r="C101" s="1" t="s">
        <v>187</v>
      </c>
      <c r="D101" s="1">
        <v>2</v>
      </c>
      <c r="E101" s="1" t="str">
        <f t="shared" si="1"/>
        <v>Negative</v>
      </c>
    </row>
    <row r="102" spans="1:5" x14ac:dyDescent="0.2">
      <c r="A102" s="1" t="s">
        <v>294</v>
      </c>
      <c r="B102" s="5">
        <v>45329</v>
      </c>
      <c r="C102" s="1" t="s">
        <v>155</v>
      </c>
      <c r="D102" s="1">
        <v>3</v>
      </c>
      <c r="E102" s="1" t="str">
        <f t="shared" si="1"/>
        <v>Neutral</v>
      </c>
    </row>
    <row r="103" spans="1:5" x14ac:dyDescent="0.2">
      <c r="A103" s="1" t="s">
        <v>295</v>
      </c>
      <c r="B103" s="5">
        <v>45347</v>
      </c>
      <c r="C103" s="1" t="s">
        <v>143</v>
      </c>
      <c r="D103" s="1">
        <v>1</v>
      </c>
      <c r="E103" s="1" t="str">
        <f t="shared" si="1"/>
        <v>Negative</v>
      </c>
    </row>
    <row r="104" spans="1:5" x14ac:dyDescent="0.2">
      <c r="A104" s="1" t="s">
        <v>296</v>
      </c>
      <c r="B104" s="5">
        <v>45308</v>
      </c>
      <c r="C104" s="1" t="s">
        <v>169</v>
      </c>
      <c r="D104" s="1">
        <v>5</v>
      </c>
      <c r="E104" s="1" t="str">
        <f t="shared" si="1"/>
        <v>Positive</v>
      </c>
    </row>
    <row r="105" spans="1:5" x14ac:dyDescent="0.2">
      <c r="A105" s="1" t="s">
        <v>297</v>
      </c>
      <c r="B105" s="5">
        <v>45314</v>
      </c>
      <c r="C105" s="1" t="s">
        <v>183</v>
      </c>
      <c r="D105" s="1">
        <v>1</v>
      </c>
      <c r="E105" s="1" t="str">
        <f t="shared" si="1"/>
        <v>Negative</v>
      </c>
    </row>
    <row r="106" spans="1:5" x14ac:dyDescent="0.2">
      <c r="A106" s="1" t="s">
        <v>298</v>
      </c>
      <c r="B106" s="5">
        <v>45329</v>
      </c>
      <c r="C106" s="1" t="s">
        <v>187</v>
      </c>
      <c r="D106" s="1">
        <v>5</v>
      </c>
      <c r="E106" s="1" t="str">
        <f t="shared" si="1"/>
        <v>Positive</v>
      </c>
    </row>
    <row r="107" spans="1:5" x14ac:dyDescent="0.2">
      <c r="A107" s="1" t="s">
        <v>299</v>
      </c>
      <c r="B107" s="5">
        <v>45304</v>
      </c>
      <c r="C107" s="1" t="s">
        <v>169</v>
      </c>
      <c r="D107" s="1">
        <v>3</v>
      </c>
      <c r="E107" s="1" t="str">
        <f t="shared" si="1"/>
        <v>Neutral</v>
      </c>
    </row>
    <row r="108" spans="1:5" x14ac:dyDescent="0.2">
      <c r="A108" s="1" t="s">
        <v>300</v>
      </c>
      <c r="B108" s="5">
        <v>45300</v>
      </c>
      <c r="C108" s="1" t="s">
        <v>148</v>
      </c>
      <c r="D108" s="1">
        <v>4</v>
      </c>
      <c r="E108" s="1" t="str">
        <f t="shared" si="1"/>
        <v>Positive</v>
      </c>
    </row>
    <row r="109" spans="1:5" x14ac:dyDescent="0.2">
      <c r="A109" s="1" t="s">
        <v>301</v>
      </c>
      <c r="B109" s="5">
        <v>45372</v>
      </c>
      <c r="C109" s="1" t="s">
        <v>183</v>
      </c>
      <c r="D109" s="1">
        <v>1</v>
      </c>
      <c r="E109" s="1" t="str">
        <f t="shared" si="1"/>
        <v>Negative</v>
      </c>
    </row>
    <row r="110" spans="1:5" x14ac:dyDescent="0.2">
      <c r="A110" s="1" t="s">
        <v>302</v>
      </c>
      <c r="B110" s="5">
        <v>45372</v>
      </c>
      <c r="C110" s="1" t="s">
        <v>187</v>
      </c>
      <c r="D110" s="1">
        <v>4</v>
      </c>
      <c r="E110" s="1" t="str">
        <f t="shared" si="1"/>
        <v>Positive</v>
      </c>
    </row>
    <row r="111" spans="1:5" x14ac:dyDescent="0.2">
      <c r="A111" s="1" t="s">
        <v>303</v>
      </c>
      <c r="B111" s="5">
        <v>45296</v>
      </c>
      <c r="C111" s="1" t="s">
        <v>175</v>
      </c>
      <c r="D111" s="1">
        <v>1</v>
      </c>
      <c r="E111" s="1" t="str">
        <f t="shared" si="1"/>
        <v>Negative</v>
      </c>
    </row>
    <row r="112" spans="1:5" x14ac:dyDescent="0.2">
      <c r="A112" s="1" t="s">
        <v>304</v>
      </c>
      <c r="B112" s="5">
        <v>45313</v>
      </c>
      <c r="C112" s="1" t="s">
        <v>155</v>
      </c>
      <c r="D112" s="1">
        <v>4</v>
      </c>
      <c r="E112" s="1" t="str">
        <f t="shared" si="1"/>
        <v>Positive</v>
      </c>
    </row>
    <row r="113" spans="1:5" x14ac:dyDescent="0.2">
      <c r="A113" s="1" t="s">
        <v>305</v>
      </c>
      <c r="B113" s="5">
        <v>45318</v>
      </c>
      <c r="C113" s="1" t="s">
        <v>165</v>
      </c>
      <c r="D113" s="1">
        <v>5</v>
      </c>
      <c r="E113" s="1" t="str">
        <f t="shared" si="1"/>
        <v>Positive</v>
      </c>
    </row>
    <row r="114" spans="1:5" x14ac:dyDescent="0.2">
      <c r="A114" s="1" t="s">
        <v>306</v>
      </c>
      <c r="B114" s="5">
        <v>45362</v>
      </c>
      <c r="C114" s="1" t="s">
        <v>159</v>
      </c>
      <c r="D114" s="1">
        <v>5</v>
      </c>
      <c r="E114" s="1" t="str">
        <f t="shared" si="1"/>
        <v>Positive</v>
      </c>
    </row>
    <row r="115" spans="1:5" x14ac:dyDescent="0.2">
      <c r="A115" s="1" t="s">
        <v>307</v>
      </c>
      <c r="B115" s="5">
        <v>45360</v>
      </c>
      <c r="C115" s="1" t="s">
        <v>155</v>
      </c>
      <c r="D115" s="1">
        <v>2</v>
      </c>
      <c r="E115" s="1" t="str">
        <f t="shared" si="1"/>
        <v>Negative</v>
      </c>
    </row>
    <row r="116" spans="1:5" x14ac:dyDescent="0.2">
      <c r="A116" s="1" t="s">
        <v>308</v>
      </c>
      <c r="B116" s="5">
        <v>45379</v>
      </c>
      <c r="C116" s="1" t="s">
        <v>189</v>
      </c>
      <c r="D116" s="1">
        <v>1</v>
      </c>
      <c r="E116" s="1" t="str">
        <f t="shared" si="1"/>
        <v>Negative</v>
      </c>
    </row>
    <row r="117" spans="1:5" x14ac:dyDescent="0.2">
      <c r="A117" s="1" t="s">
        <v>309</v>
      </c>
      <c r="B117" s="5">
        <v>45356</v>
      </c>
      <c r="C117" s="1" t="s">
        <v>163</v>
      </c>
      <c r="D117" s="1">
        <v>4</v>
      </c>
      <c r="E117" s="1" t="str">
        <f t="shared" si="1"/>
        <v>Positive</v>
      </c>
    </row>
    <row r="118" spans="1:5" x14ac:dyDescent="0.2">
      <c r="A118" s="1" t="s">
        <v>310</v>
      </c>
      <c r="B118" s="5">
        <v>45301</v>
      </c>
      <c r="C118" s="1" t="s">
        <v>157</v>
      </c>
      <c r="D118" s="1">
        <v>5</v>
      </c>
      <c r="E118" s="1" t="str">
        <f t="shared" si="1"/>
        <v>Positive</v>
      </c>
    </row>
    <row r="119" spans="1:5" x14ac:dyDescent="0.2">
      <c r="A119" s="1" t="s">
        <v>311</v>
      </c>
      <c r="B119" s="5">
        <v>45352</v>
      </c>
      <c r="C119" s="1" t="s">
        <v>161</v>
      </c>
      <c r="D119" s="1">
        <v>3</v>
      </c>
      <c r="E119" s="1" t="str">
        <f t="shared" si="1"/>
        <v>Neutral</v>
      </c>
    </row>
    <row r="120" spans="1:5" x14ac:dyDescent="0.2">
      <c r="A120" s="1" t="s">
        <v>312</v>
      </c>
      <c r="B120" s="5">
        <v>45306</v>
      </c>
      <c r="C120" s="1" t="s">
        <v>165</v>
      </c>
      <c r="D120" s="1">
        <v>2</v>
      </c>
      <c r="E120" s="1" t="str">
        <f t="shared" si="1"/>
        <v>Negative</v>
      </c>
    </row>
    <row r="121" spans="1:5" x14ac:dyDescent="0.2">
      <c r="A121" s="1" t="s">
        <v>313</v>
      </c>
      <c r="B121" s="5">
        <v>45331</v>
      </c>
      <c r="C121" s="1" t="s">
        <v>181</v>
      </c>
      <c r="D121" s="1">
        <v>4</v>
      </c>
      <c r="E121" s="1" t="str">
        <f t="shared" si="1"/>
        <v>Positive</v>
      </c>
    </row>
    <row r="122" spans="1:5" x14ac:dyDescent="0.2">
      <c r="A122" s="1" t="s">
        <v>314</v>
      </c>
      <c r="B122" s="5">
        <v>45313</v>
      </c>
      <c r="C122" s="1" t="s">
        <v>187</v>
      </c>
      <c r="D122" s="1">
        <v>2</v>
      </c>
      <c r="E122" s="1" t="str">
        <f t="shared" si="1"/>
        <v>Negative</v>
      </c>
    </row>
    <row r="123" spans="1:5" x14ac:dyDescent="0.2">
      <c r="A123" s="1" t="s">
        <v>315</v>
      </c>
      <c r="B123" s="5">
        <v>45335</v>
      </c>
      <c r="C123" s="1" t="s">
        <v>153</v>
      </c>
      <c r="D123" s="1">
        <v>2</v>
      </c>
      <c r="E123" s="1" t="str">
        <f t="shared" si="1"/>
        <v>Negative</v>
      </c>
    </row>
    <row r="124" spans="1:5" x14ac:dyDescent="0.2">
      <c r="A124" s="1" t="s">
        <v>316</v>
      </c>
      <c r="B124" s="5">
        <v>45373</v>
      </c>
      <c r="C124" s="1" t="s">
        <v>163</v>
      </c>
      <c r="D124" s="1">
        <v>2</v>
      </c>
      <c r="E124" s="1" t="str">
        <f t="shared" si="1"/>
        <v>Negative</v>
      </c>
    </row>
    <row r="125" spans="1:5" x14ac:dyDescent="0.2">
      <c r="A125" s="1" t="s">
        <v>317</v>
      </c>
      <c r="B125" s="5">
        <v>45357</v>
      </c>
      <c r="C125" s="1" t="s">
        <v>187</v>
      </c>
      <c r="D125" s="1">
        <v>3</v>
      </c>
      <c r="E125" s="1" t="str">
        <f t="shared" si="1"/>
        <v>Neutral</v>
      </c>
    </row>
    <row r="126" spans="1:5" x14ac:dyDescent="0.2">
      <c r="A126" s="1" t="s">
        <v>318</v>
      </c>
      <c r="B126" s="5">
        <v>45340</v>
      </c>
      <c r="C126" s="1" t="s">
        <v>161</v>
      </c>
      <c r="D126" s="1">
        <v>1</v>
      </c>
      <c r="E126" s="1" t="str">
        <f t="shared" si="1"/>
        <v>Negative</v>
      </c>
    </row>
    <row r="127" spans="1:5" x14ac:dyDescent="0.2">
      <c r="A127" s="1" t="s">
        <v>319</v>
      </c>
      <c r="B127" s="5">
        <v>45313</v>
      </c>
      <c r="C127" s="1" t="s">
        <v>169</v>
      </c>
      <c r="D127" s="1">
        <v>3</v>
      </c>
      <c r="E127" s="1" t="str">
        <f t="shared" si="1"/>
        <v>Neutral</v>
      </c>
    </row>
    <row r="128" spans="1:5" x14ac:dyDescent="0.2">
      <c r="A128" s="1" t="s">
        <v>320</v>
      </c>
      <c r="B128" s="5">
        <v>45343</v>
      </c>
      <c r="C128" s="1" t="s">
        <v>171</v>
      </c>
      <c r="D128" s="1">
        <v>5</v>
      </c>
      <c r="E128" s="1" t="str">
        <f t="shared" si="1"/>
        <v>Positive</v>
      </c>
    </row>
    <row r="129" spans="1:5" x14ac:dyDescent="0.2">
      <c r="A129" s="1" t="s">
        <v>321</v>
      </c>
      <c r="B129" s="5">
        <v>45306</v>
      </c>
      <c r="C129" s="1" t="s">
        <v>153</v>
      </c>
      <c r="D129" s="1">
        <v>2</v>
      </c>
      <c r="E129" s="1" t="str">
        <f t="shared" si="1"/>
        <v>Negative</v>
      </c>
    </row>
    <row r="130" spans="1:5" x14ac:dyDescent="0.2">
      <c r="A130" s="1" t="s">
        <v>322</v>
      </c>
      <c r="B130" s="5">
        <v>45295</v>
      </c>
      <c r="C130" s="1" t="s">
        <v>153</v>
      </c>
      <c r="D130" s="1">
        <v>3</v>
      </c>
      <c r="E130" s="1" t="str">
        <f t="shared" si="1"/>
        <v>Neutral</v>
      </c>
    </row>
    <row r="131" spans="1:5" x14ac:dyDescent="0.2">
      <c r="A131" s="1" t="s">
        <v>323</v>
      </c>
      <c r="B131" s="5">
        <v>45320</v>
      </c>
      <c r="C131" s="1" t="s">
        <v>183</v>
      </c>
      <c r="D131" s="1">
        <v>4</v>
      </c>
      <c r="E131" s="1" t="str">
        <f t="shared" ref="E131:E194" si="2">IF(D131=1,"Negative",IF(D131=2,"Negative",IF(D131=3,"Neutral",IF(D131=4,"Positive","Positive"))))</f>
        <v>Positive</v>
      </c>
    </row>
    <row r="132" spans="1:5" x14ac:dyDescent="0.2">
      <c r="A132" s="1" t="s">
        <v>324</v>
      </c>
      <c r="B132" s="5">
        <v>45293</v>
      </c>
      <c r="C132" s="1" t="s">
        <v>159</v>
      </c>
      <c r="D132" s="1">
        <v>4</v>
      </c>
      <c r="E132" s="1" t="str">
        <f t="shared" si="2"/>
        <v>Positive</v>
      </c>
    </row>
    <row r="133" spans="1:5" x14ac:dyDescent="0.2">
      <c r="A133" s="1" t="s">
        <v>325</v>
      </c>
      <c r="B133" s="5">
        <v>45326</v>
      </c>
      <c r="C133" s="1" t="s">
        <v>163</v>
      </c>
      <c r="D133" s="1">
        <v>2</v>
      </c>
      <c r="E133" s="1" t="str">
        <f t="shared" si="2"/>
        <v>Negative</v>
      </c>
    </row>
    <row r="134" spans="1:5" x14ac:dyDescent="0.2">
      <c r="A134" s="1" t="s">
        <v>326</v>
      </c>
      <c r="B134" s="5">
        <v>45369</v>
      </c>
      <c r="C134" s="1" t="s">
        <v>189</v>
      </c>
      <c r="D134" s="1">
        <v>4</v>
      </c>
      <c r="E134" s="1" t="str">
        <f t="shared" si="2"/>
        <v>Positive</v>
      </c>
    </row>
    <row r="135" spans="1:5" x14ac:dyDescent="0.2">
      <c r="A135" s="1" t="s">
        <v>327</v>
      </c>
      <c r="B135" s="5">
        <v>45369</v>
      </c>
      <c r="C135" s="1" t="s">
        <v>183</v>
      </c>
      <c r="D135" s="1">
        <v>4</v>
      </c>
      <c r="E135" s="1" t="str">
        <f t="shared" si="2"/>
        <v>Positive</v>
      </c>
    </row>
    <row r="136" spans="1:5" x14ac:dyDescent="0.2">
      <c r="A136" s="1" t="s">
        <v>328</v>
      </c>
      <c r="B136" s="5">
        <v>45305</v>
      </c>
      <c r="C136" s="1" t="s">
        <v>155</v>
      </c>
      <c r="D136" s="1">
        <v>3</v>
      </c>
      <c r="E136" s="1" t="str">
        <f t="shared" si="2"/>
        <v>Neutral</v>
      </c>
    </row>
    <row r="137" spans="1:5" x14ac:dyDescent="0.2">
      <c r="A137" s="1" t="s">
        <v>329</v>
      </c>
      <c r="B137" s="5">
        <v>45375</v>
      </c>
      <c r="C137" s="1" t="s">
        <v>185</v>
      </c>
      <c r="D137" s="1">
        <v>4</v>
      </c>
      <c r="E137" s="1" t="str">
        <f t="shared" si="2"/>
        <v>Positive</v>
      </c>
    </row>
    <row r="138" spans="1:5" x14ac:dyDescent="0.2">
      <c r="A138" s="1" t="s">
        <v>330</v>
      </c>
      <c r="B138" s="5">
        <v>45293</v>
      </c>
      <c r="C138" s="1" t="s">
        <v>150</v>
      </c>
      <c r="D138" s="1">
        <v>4</v>
      </c>
      <c r="E138" s="1" t="str">
        <f t="shared" si="2"/>
        <v>Positive</v>
      </c>
    </row>
    <row r="139" spans="1:5" x14ac:dyDescent="0.2">
      <c r="A139" s="1" t="s">
        <v>331</v>
      </c>
      <c r="B139" s="5">
        <v>45377</v>
      </c>
      <c r="C139" s="1" t="s">
        <v>165</v>
      </c>
      <c r="D139" s="1">
        <v>5</v>
      </c>
      <c r="E139" s="1" t="str">
        <f t="shared" si="2"/>
        <v>Positive</v>
      </c>
    </row>
    <row r="140" spans="1:5" x14ac:dyDescent="0.2">
      <c r="A140" s="1" t="s">
        <v>332</v>
      </c>
      <c r="B140" s="5">
        <v>45298</v>
      </c>
      <c r="C140" s="1" t="s">
        <v>150</v>
      </c>
      <c r="D140" s="1">
        <v>3</v>
      </c>
      <c r="E140" s="1" t="str">
        <f t="shared" si="2"/>
        <v>Neutral</v>
      </c>
    </row>
    <row r="141" spans="1:5" x14ac:dyDescent="0.2">
      <c r="A141" s="1" t="s">
        <v>333</v>
      </c>
      <c r="B141" s="5">
        <v>45311</v>
      </c>
      <c r="C141" s="1" t="s">
        <v>189</v>
      </c>
      <c r="D141" s="1">
        <v>3</v>
      </c>
      <c r="E141" s="1" t="str">
        <f t="shared" si="2"/>
        <v>Neutral</v>
      </c>
    </row>
    <row r="142" spans="1:5" x14ac:dyDescent="0.2">
      <c r="A142" s="1" t="s">
        <v>334</v>
      </c>
      <c r="B142" s="5">
        <v>45331</v>
      </c>
      <c r="C142" s="1" t="s">
        <v>155</v>
      </c>
      <c r="D142" s="1">
        <v>5</v>
      </c>
      <c r="E142" s="1" t="str">
        <f t="shared" si="2"/>
        <v>Positive</v>
      </c>
    </row>
    <row r="143" spans="1:5" x14ac:dyDescent="0.2">
      <c r="A143" s="1" t="s">
        <v>335</v>
      </c>
      <c r="B143" s="5">
        <v>45355</v>
      </c>
      <c r="C143" s="1" t="s">
        <v>148</v>
      </c>
      <c r="D143" s="1">
        <v>4</v>
      </c>
      <c r="E143" s="1" t="str">
        <f t="shared" si="2"/>
        <v>Positive</v>
      </c>
    </row>
    <row r="144" spans="1:5" x14ac:dyDescent="0.2">
      <c r="A144" s="1" t="s">
        <v>336</v>
      </c>
      <c r="B144" s="5">
        <v>45379</v>
      </c>
      <c r="C144" s="1" t="s">
        <v>177</v>
      </c>
      <c r="D144" s="1">
        <v>4</v>
      </c>
      <c r="E144" s="1" t="str">
        <f t="shared" si="2"/>
        <v>Positive</v>
      </c>
    </row>
    <row r="145" spans="1:5" x14ac:dyDescent="0.2">
      <c r="A145" s="1" t="s">
        <v>337</v>
      </c>
      <c r="B145" s="5">
        <v>45307</v>
      </c>
      <c r="C145" s="1" t="s">
        <v>187</v>
      </c>
      <c r="D145" s="1">
        <v>1</v>
      </c>
      <c r="E145" s="1" t="str">
        <f t="shared" si="2"/>
        <v>Negative</v>
      </c>
    </row>
    <row r="146" spans="1:5" x14ac:dyDescent="0.2">
      <c r="A146" s="1" t="s">
        <v>338</v>
      </c>
      <c r="B146" s="5">
        <v>45325</v>
      </c>
      <c r="C146" s="1" t="s">
        <v>185</v>
      </c>
      <c r="D146" s="1">
        <v>3</v>
      </c>
      <c r="E146" s="1" t="str">
        <f t="shared" si="2"/>
        <v>Neutral</v>
      </c>
    </row>
    <row r="147" spans="1:5" x14ac:dyDescent="0.2">
      <c r="A147" s="1" t="s">
        <v>339</v>
      </c>
      <c r="B147" s="5">
        <v>45360</v>
      </c>
      <c r="C147" s="1" t="s">
        <v>171</v>
      </c>
      <c r="D147" s="1">
        <v>4</v>
      </c>
      <c r="E147" s="1" t="str">
        <f t="shared" si="2"/>
        <v>Positive</v>
      </c>
    </row>
    <row r="148" spans="1:5" x14ac:dyDescent="0.2">
      <c r="A148" s="1" t="s">
        <v>340</v>
      </c>
      <c r="B148" s="5">
        <v>45361</v>
      </c>
      <c r="C148" s="1" t="s">
        <v>165</v>
      </c>
      <c r="D148" s="1">
        <v>5</v>
      </c>
      <c r="E148" s="1" t="str">
        <f t="shared" si="2"/>
        <v>Positive</v>
      </c>
    </row>
    <row r="149" spans="1:5" x14ac:dyDescent="0.2">
      <c r="A149" s="1" t="s">
        <v>341</v>
      </c>
      <c r="B149" s="5">
        <v>45320</v>
      </c>
      <c r="C149" s="1" t="s">
        <v>189</v>
      </c>
      <c r="D149" s="1">
        <v>2</v>
      </c>
      <c r="E149" s="1" t="str">
        <f t="shared" si="2"/>
        <v>Negative</v>
      </c>
    </row>
    <row r="150" spans="1:5" x14ac:dyDescent="0.2">
      <c r="A150" s="1" t="s">
        <v>342</v>
      </c>
      <c r="B150" s="5">
        <v>45327</v>
      </c>
      <c r="C150" s="1" t="s">
        <v>173</v>
      </c>
      <c r="D150" s="1">
        <v>5</v>
      </c>
      <c r="E150" s="1" t="str">
        <f t="shared" si="2"/>
        <v>Positive</v>
      </c>
    </row>
    <row r="151" spans="1:5" x14ac:dyDescent="0.2">
      <c r="A151" s="1" t="s">
        <v>343</v>
      </c>
      <c r="B151" s="5">
        <v>45368</v>
      </c>
      <c r="C151" s="1" t="s">
        <v>157</v>
      </c>
      <c r="D151" s="1">
        <v>5</v>
      </c>
      <c r="E151" s="1" t="str">
        <f t="shared" si="2"/>
        <v>Positive</v>
      </c>
    </row>
    <row r="152" spans="1:5" x14ac:dyDescent="0.2">
      <c r="A152" s="1" t="s">
        <v>344</v>
      </c>
      <c r="B152" s="5">
        <v>45382</v>
      </c>
      <c r="C152" s="1" t="s">
        <v>177</v>
      </c>
      <c r="D152" s="1">
        <v>1</v>
      </c>
      <c r="E152" s="1" t="str">
        <f t="shared" si="2"/>
        <v>Negative</v>
      </c>
    </row>
    <row r="153" spans="1:5" x14ac:dyDescent="0.2">
      <c r="A153" s="1" t="s">
        <v>345</v>
      </c>
      <c r="B153" s="5">
        <v>45364</v>
      </c>
      <c r="C153" s="1" t="s">
        <v>183</v>
      </c>
      <c r="D153" s="1">
        <v>3</v>
      </c>
      <c r="E153" s="1" t="str">
        <f t="shared" si="2"/>
        <v>Neutral</v>
      </c>
    </row>
    <row r="154" spans="1:5" x14ac:dyDescent="0.2">
      <c r="A154" s="1" t="s">
        <v>346</v>
      </c>
      <c r="B154" s="5">
        <v>45362</v>
      </c>
      <c r="C154" s="1" t="s">
        <v>163</v>
      </c>
      <c r="D154" s="1">
        <v>5</v>
      </c>
      <c r="E154" s="1" t="str">
        <f t="shared" si="2"/>
        <v>Positive</v>
      </c>
    </row>
    <row r="155" spans="1:5" x14ac:dyDescent="0.2">
      <c r="A155" s="1" t="s">
        <v>347</v>
      </c>
      <c r="B155" s="5">
        <v>45370</v>
      </c>
      <c r="C155" s="1" t="s">
        <v>148</v>
      </c>
      <c r="D155" s="1">
        <v>2</v>
      </c>
      <c r="E155" s="1" t="str">
        <f t="shared" si="2"/>
        <v>Negative</v>
      </c>
    </row>
    <row r="156" spans="1:5" x14ac:dyDescent="0.2">
      <c r="A156" s="1" t="s">
        <v>348</v>
      </c>
      <c r="B156" s="5">
        <v>45375</v>
      </c>
      <c r="C156" s="1" t="s">
        <v>179</v>
      </c>
      <c r="D156" s="1">
        <v>3</v>
      </c>
      <c r="E156" s="1" t="str">
        <f t="shared" si="2"/>
        <v>Neutral</v>
      </c>
    </row>
    <row r="157" spans="1:5" x14ac:dyDescent="0.2">
      <c r="A157" s="1" t="s">
        <v>349</v>
      </c>
      <c r="B157" s="5">
        <v>45369</v>
      </c>
      <c r="C157" s="1" t="s">
        <v>163</v>
      </c>
      <c r="D157" s="1">
        <v>3</v>
      </c>
      <c r="E157" s="1" t="str">
        <f t="shared" si="2"/>
        <v>Neutral</v>
      </c>
    </row>
    <row r="158" spans="1:5" x14ac:dyDescent="0.2">
      <c r="A158" s="1" t="s">
        <v>350</v>
      </c>
      <c r="B158" s="5">
        <v>45332</v>
      </c>
      <c r="C158" s="1" t="s">
        <v>155</v>
      </c>
      <c r="D158" s="1">
        <v>4</v>
      </c>
      <c r="E158" s="1" t="str">
        <f t="shared" si="2"/>
        <v>Positive</v>
      </c>
    </row>
    <row r="159" spans="1:5" x14ac:dyDescent="0.2">
      <c r="A159" s="1" t="s">
        <v>351</v>
      </c>
      <c r="B159" s="5">
        <v>45378</v>
      </c>
      <c r="C159" s="1" t="s">
        <v>171</v>
      </c>
      <c r="D159" s="1">
        <v>5</v>
      </c>
      <c r="E159" s="1" t="str">
        <f t="shared" si="2"/>
        <v>Positive</v>
      </c>
    </row>
    <row r="160" spans="1:5" x14ac:dyDescent="0.2">
      <c r="A160" s="1" t="s">
        <v>352</v>
      </c>
      <c r="B160" s="5">
        <v>45333</v>
      </c>
      <c r="C160" s="1" t="s">
        <v>179</v>
      </c>
      <c r="D160" s="1">
        <v>1</v>
      </c>
      <c r="E160" s="1" t="str">
        <f t="shared" si="2"/>
        <v>Negative</v>
      </c>
    </row>
    <row r="161" spans="1:5" x14ac:dyDescent="0.2">
      <c r="A161" s="1" t="s">
        <v>353</v>
      </c>
      <c r="B161" s="5">
        <v>45364</v>
      </c>
      <c r="C161" s="1" t="s">
        <v>173</v>
      </c>
      <c r="D161" s="1">
        <v>2</v>
      </c>
      <c r="E161" s="1" t="str">
        <f t="shared" si="2"/>
        <v>Negative</v>
      </c>
    </row>
    <row r="162" spans="1:5" x14ac:dyDescent="0.2">
      <c r="A162" s="1" t="s">
        <v>354</v>
      </c>
      <c r="B162" s="5">
        <v>45317</v>
      </c>
      <c r="C162" s="1" t="s">
        <v>161</v>
      </c>
      <c r="D162" s="1">
        <v>4</v>
      </c>
      <c r="E162" s="1" t="str">
        <f t="shared" si="2"/>
        <v>Positive</v>
      </c>
    </row>
    <row r="163" spans="1:5" x14ac:dyDescent="0.2">
      <c r="A163" s="1" t="s">
        <v>355</v>
      </c>
      <c r="B163" s="5">
        <v>45329</v>
      </c>
      <c r="C163" s="1" t="s">
        <v>177</v>
      </c>
      <c r="D163" s="1">
        <v>5</v>
      </c>
      <c r="E163" s="1" t="str">
        <f t="shared" si="2"/>
        <v>Positive</v>
      </c>
    </row>
    <row r="164" spans="1:5" x14ac:dyDescent="0.2">
      <c r="A164" s="1" t="s">
        <v>356</v>
      </c>
      <c r="B164" s="5">
        <v>45309</v>
      </c>
      <c r="C164" s="1" t="s">
        <v>167</v>
      </c>
      <c r="D164" s="1">
        <v>1</v>
      </c>
      <c r="E164" s="1" t="str">
        <f t="shared" si="2"/>
        <v>Negative</v>
      </c>
    </row>
    <row r="165" spans="1:5" x14ac:dyDescent="0.2">
      <c r="A165" s="1" t="s">
        <v>357</v>
      </c>
      <c r="B165" s="5">
        <v>45327</v>
      </c>
      <c r="C165" s="1" t="s">
        <v>179</v>
      </c>
      <c r="D165" s="1">
        <v>1</v>
      </c>
      <c r="E165" s="1" t="str">
        <f t="shared" si="2"/>
        <v>Negative</v>
      </c>
    </row>
    <row r="166" spans="1:5" x14ac:dyDescent="0.2">
      <c r="A166" s="1" t="s">
        <v>358</v>
      </c>
      <c r="B166" s="5">
        <v>45315</v>
      </c>
      <c r="C166" s="1" t="s">
        <v>143</v>
      </c>
      <c r="D166" s="1">
        <v>2</v>
      </c>
      <c r="E166" s="1" t="str">
        <f t="shared" si="2"/>
        <v>Negative</v>
      </c>
    </row>
    <row r="167" spans="1:5" x14ac:dyDescent="0.2">
      <c r="A167" s="1" t="s">
        <v>359</v>
      </c>
      <c r="B167" s="5">
        <v>45325</v>
      </c>
      <c r="C167" s="1" t="s">
        <v>159</v>
      </c>
      <c r="D167" s="1">
        <v>2</v>
      </c>
      <c r="E167" s="1" t="str">
        <f t="shared" si="2"/>
        <v>Negative</v>
      </c>
    </row>
    <row r="168" spans="1:5" x14ac:dyDescent="0.2">
      <c r="A168" s="1" t="s">
        <v>360</v>
      </c>
      <c r="B168" s="5">
        <v>45321</v>
      </c>
      <c r="C168" s="1" t="s">
        <v>189</v>
      </c>
      <c r="D168" s="1">
        <v>5</v>
      </c>
      <c r="E168" s="1" t="str">
        <f t="shared" si="2"/>
        <v>Positive</v>
      </c>
    </row>
    <row r="169" spans="1:5" x14ac:dyDescent="0.2">
      <c r="A169" s="1" t="s">
        <v>361</v>
      </c>
      <c r="B169" s="5">
        <v>45339</v>
      </c>
      <c r="C169" s="1" t="s">
        <v>175</v>
      </c>
      <c r="D169" s="1">
        <v>3</v>
      </c>
      <c r="E169" s="1" t="str">
        <f t="shared" si="2"/>
        <v>Neutral</v>
      </c>
    </row>
    <row r="170" spans="1:5" x14ac:dyDescent="0.2">
      <c r="A170" s="1" t="s">
        <v>362</v>
      </c>
      <c r="B170" s="5">
        <v>45344</v>
      </c>
      <c r="C170" s="1" t="s">
        <v>189</v>
      </c>
      <c r="D170" s="1">
        <v>3</v>
      </c>
      <c r="E170" s="1" t="str">
        <f t="shared" si="2"/>
        <v>Neutral</v>
      </c>
    </row>
    <row r="171" spans="1:5" x14ac:dyDescent="0.2">
      <c r="A171" s="1" t="s">
        <v>363</v>
      </c>
      <c r="B171" s="5">
        <v>45303</v>
      </c>
      <c r="C171" s="1" t="s">
        <v>161</v>
      </c>
      <c r="D171" s="1">
        <v>3</v>
      </c>
      <c r="E171" s="1" t="str">
        <f t="shared" si="2"/>
        <v>Neutral</v>
      </c>
    </row>
    <row r="172" spans="1:5" x14ac:dyDescent="0.2">
      <c r="A172" s="1" t="s">
        <v>364</v>
      </c>
      <c r="B172" s="5">
        <v>45309</v>
      </c>
      <c r="C172" s="1" t="s">
        <v>185</v>
      </c>
      <c r="D172" s="1">
        <v>2</v>
      </c>
      <c r="E172" s="1" t="str">
        <f t="shared" si="2"/>
        <v>Negative</v>
      </c>
    </row>
    <row r="173" spans="1:5" x14ac:dyDescent="0.2">
      <c r="A173" s="1" t="s">
        <v>365</v>
      </c>
      <c r="B173" s="5">
        <v>45371</v>
      </c>
      <c r="C173" s="1" t="s">
        <v>177</v>
      </c>
      <c r="D173" s="1">
        <v>4</v>
      </c>
      <c r="E173" s="1" t="str">
        <f t="shared" si="2"/>
        <v>Positive</v>
      </c>
    </row>
    <row r="174" spans="1:5" x14ac:dyDescent="0.2">
      <c r="A174" s="1" t="s">
        <v>366</v>
      </c>
      <c r="B174" s="5">
        <v>45295</v>
      </c>
      <c r="C174" s="1" t="s">
        <v>167</v>
      </c>
      <c r="D174" s="1">
        <v>1</v>
      </c>
      <c r="E174" s="1" t="str">
        <f t="shared" si="2"/>
        <v>Negative</v>
      </c>
    </row>
    <row r="175" spans="1:5" x14ac:dyDescent="0.2">
      <c r="A175" s="1" t="s">
        <v>367</v>
      </c>
      <c r="B175" s="5">
        <v>45347</v>
      </c>
      <c r="C175" s="1" t="s">
        <v>167</v>
      </c>
      <c r="D175" s="1">
        <v>3</v>
      </c>
      <c r="E175" s="1" t="str">
        <f t="shared" si="2"/>
        <v>Neutral</v>
      </c>
    </row>
    <row r="176" spans="1:5" x14ac:dyDescent="0.2">
      <c r="A176" s="1" t="s">
        <v>368</v>
      </c>
      <c r="B176" s="5">
        <v>45375</v>
      </c>
      <c r="C176" s="1" t="s">
        <v>161</v>
      </c>
      <c r="D176" s="1">
        <v>3</v>
      </c>
      <c r="E176" s="1" t="str">
        <f t="shared" si="2"/>
        <v>Neutral</v>
      </c>
    </row>
    <row r="177" spans="1:5" x14ac:dyDescent="0.2">
      <c r="A177" s="1" t="s">
        <v>369</v>
      </c>
      <c r="B177" s="5">
        <v>45362</v>
      </c>
      <c r="C177" s="1" t="s">
        <v>143</v>
      </c>
      <c r="D177" s="1">
        <v>2</v>
      </c>
      <c r="E177" s="1" t="str">
        <f t="shared" si="2"/>
        <v>Negative</v>
      </c>
    </row>
    <row r="178" spans="1:5" x14ac:dyDescent="0.2">
      <c r="A178" s="1" t="s">
        <v>370</v>
      </c>
      <c r="B178" s="5">
        <v>45318</v>
      </c>
      <c r="C178" s="1" t="s">
        <v>179</v>
      </c>
      <c r="D178" s="1">
        <v>2</v>
      </c>
      <c r="E178" s="1" t="str">
        <f t="shared" si="2"/>
        <v>Negative</v>
      </c>
    </row>
    <row r="179" spans="1:5" x14ac:dyDescent="0.2">
      <c r="A179" s="1" t="s">
        <v>371</v>
      </c>
      <c r="B179" s="5">
        <v>45313</v>
      </c>
      <c r="C179" s="1" t="s">
        <v>153</v>
      </c>
      <c r="D179" s="1">
        <v>2</v>
      </c>
      <c r="E179" s="1" t="str">
        <f t="shared" si="2"/>
        <v>Negative</v>
      </c>
    </row>
    <row r="180" spans="1:5" x14ac:dyDescent="0.2">
      <c r="A180" s="1" t="s">
        <v>372</v>
      </c>
      <c r="B180" s="5">
        <v>45317</v>
      </c>
      <c r="C180" s="1" t="s">
        <v>181</v>
      </c>
      <c r="D180" s="1">
        <v>4</v>
      </c>
      <c r="E180" s="1" t="str">
        <f t="shared" si="2"/>
        <v>Positive</v>
      </c>
    </row>
    <row r="181" spans="1:5" x14ac:dyDescent="0.2">
      <c r="A181" s="1" t="s">
        <v>373</v>
      </c>
      <c r="B181" s="5">
        <v>45312</v>
      </c>
      <c r="C181" s="1" t="s">
        <v>175</v>
      </c>
      <c r="D181" s="1">
        <v>2</v>
      </c>
      <c r="E181" s="1" t="str">
        <f t="shared" si="2"/>
        <v>Negative</v>
      </c>
    </row>
    <row r="182" spans="1:5" x14ac:dyDescent="0.2">
      <c r="A182" s="1" t="s">
        <v>374</v>
      </c>
      <c r="B182" s="5">
        <v>45304</v>
      </c>
      <c r="C182" s="1" t="s">
        <v>189</v>
      </c>
      <c r="D182" s="1">
        <v>3</v>
      </c>
      <c r="E182" s="1" t="str">
        <f t="shared" si="2"/>
        <v>Neutral</v>
      </c>
    </row>
    <row r="183" spans="1:5" x14ac:dyDescent="0.2">
      <c r="A183" s="1" t="s">
        <v>375</v>
      </c>
      <c r="B183" s="5">
        <v>45349</v>
      </c>
      <c r="C183" s="1" t="s">
        <v>148</v>
      </c>
      <c r="D183" s="1">
        <v>4</v>
      </c>
      <c r="E183" s="1" t="str">
        <f t="shared" si="2"/>
        <v>Positive</v>
      </c>
    </row>
    <row r="184" spans="1:5" x14ac:dyDescent="0.2">
      <c r="A184" s="1" t="s">
        <v>376</v>
      </c>
      <c r="B184" s="5">
        <v>45362</v>
      </c>
      <c r="C184" s="1" t="s">
        <v>165</v>
      </c>
      <c r="D184" s="1">
        <v>3</v>
      </c>
      <c r="E184" s="1" t="str">
        <f t="shared" si="2"/>
        <v>Neutral</v>
      </c>
    </row>
    <row r="185" spans="1:5" x14ac:dyDescent="0.2">
      <c r="A185" s="1" t="s">
        <v>377</v>
      </c>
      <c r="B185" s="5">
        <v>45357</v>
      </c>
      <c r="C185" s="1" t="s">
        <v>179</v>
      </c>
      <c r="D185" s="1">
        <v>4</v>
      </c>
      <c r="E185" s="1" t="str">
        <f t="shared" si="2"/>
        <v>Positive</v>
      </c>
    </row>
    <row r="186" spans="1:5" x14ac:dyDescent="0.2">
      <c r="A186" s="1" t="s">
        <v>378</v>
      </c>
      <c r="B186" s="5">
        <v>45364</v>
      </c>
      <c r="C186" s="1" t="s">
        <v>175</v>
      </c>
      <c r="D186" s="1">
        <v>1</v>
      </c>
      <c r="E186" s="1" t="str">
        <f t="shared" si="2"/>
        <v>Negative</v>
      </c>
    </row>
    <row r="187" spans="1:5" x14ac:dyDescent="0.2">
      <c r="A187" s="1" t="s">
        <v>379</v>
      </c>
      <c r="B187" s="5">
        <v>45324</v>
      </c>
      <c r="C187" s="1" t="s">
        <v>167</v>
      </c>
      <c r="D187" s="1">
        <v>1</v>
      </c>
      <c r="E187" s="1" t="str">
        <f t="shared" si="2"/>
        <v>Negative</v>
      </c>
    </row>
    <row r="188" spans="1:5" x14ac:dyDescent="0.2">
      <c r="A188" s="1" t="s">
        <v>380</v>
      </c>
      <c r="B188" s="5">
        <v>45300</v>
      </c>
      <c r="C188" s="1" t="s">
        <v>187</v>
      </c>
      <c r="D188" s="1">
        <v>1</v>
      </c>
      <c r="E188" s="1" t="str">
        <f t="shared" si="2"/>
        <v>Negative</v>
      </c>
    </row>
    <row r="189" spans="1:5" x14ac:dyDescent="0.2">
      <c r="A189" s="1" t="s">
        <v>381</v>
      </c>
      <c r="B189" s="5">
        <v>45345</v>
      </c>
      <c r="C189" s="1" t="s">
        <v>167</v>
      </c>
      <c r="D189" s="1">
        <v>5</v>
      </c>
      <c r="E189" s="1" t="str">
        <f t="shared" si="2"/>
        <v>Positive</v>
      </c>
    </row>
    <row r="190" spans="1:5" x14ac:dyDescent="0.2">
      <c r="A190" s="1" t="s">
        <v>382</v>
      </c>
      <c r="B190" s="5">
        <v>45379</v>
      </c>
      <c r="C190" s="1" t="s">
        <v>181</v>
      </c>
      <c r="D190" s="1">
        <v>5</v>
      </c>
      <c r="E190" s="1" t="str">
        <f t="shared" si="2"/>
        <v>Positive</v>
      </c>
    </row>
    <row r="191" spans="1:5" x14ac:dyDescent="0.2">
      <c r="A191" s="1" t="s">
        <v>383</v>
      </c>
      <c r="B191" s="5">
        <v>45360</v>
      </c>
      <c r="C191" s="1" t="s">
        <v>165</v>
      </c>
      <c r="D191" s="1">
        <v>4</v>
      </c>
      <c r="E191" s="1" t="str">
        <f t="shared" si="2"/>
        <v>Positive</v>
      </c>
    </row>
    <row r="192" spans="1:5" x14ac:dyDescent="0.2">
      <c r="A192" s="1" t="s">
        <v>384</v>
      </c>
      <c r="B192" s="5">
        <v>45302</v>
      </c>
      <c r="C192" s="1" t="s">
        <v>143</v>
      </c>
      <c r="D192" s="1">
        <v>3</v>
      </c>
      <c r="E192" s="1" t="str">
        <f t="shared" si="2"/>
        <v>Neutral</v>
      </c>
    </row>
    <row r="193" spans="1:5" x14ac:dyDescent="0.2">
      <c r="A193" s="1" t="s">
        <v>385</v>
      </c>
      <c r="B193" s="5">
        <v>45344</v>
      </c>
      <c r="C193" s="1" t="s">
        <v>171</v>
      </c>
      <c r="D193" s="1">
        <v>1</v>
      </c>
      <c r="E193" s="1" t="str">
        <f t="shared" si="2"/>
        <v>Negative</v>
      </c>
    </row>
    <row r="194" spans="1:5" x14ac:dyDescent="0.2">
      <c r="A194" s="1" t="s">
        <v>386</v>
      </c>
      <c r="B194" s="5">
        <v>45314</v>
      </c>
      <c r="C194" s="1" t="s">
        <v>181</v>
      </c>
      <c r="D194" s="1">
        <v>3</v>
      </c>
      <c r="E194" s="1" t="str">
        <f t="shared" si="2"/>
        <v>Neutral</v>
      </c>
    </row>
    <row r="195" spans="1:5" x14ac:dyDescent="0.2">
      <c r="A195" s="1" t="s">
        <v>387</v>
      </c>
      <c r="B195" s="5">
        <v>45295</v>
      </c>
      <c r="C195" s="1" t="s">
        <v>153</v>
      </c>
      <c r="D195" s="1">
        <v>3</v>
      </c>
      <c r="E195" s="1" t="str">
        <f t="shared" ref="E195:E258" si="3">IF(D195=1,"Negative",IF(D195=2,"Negative",IF(D195=3,"Neutral",IF(D195=4,"Positive","Positive"))))</f>
        <v>Neutral</v>
      </c>
    </row>
    <row r="196" spans="1:5" x14ac:dyDescent="0.2">
      <c r="A196" s="1" t="s">
        <v>388</v>
      </c>
      <c r="B196" s="5">
        <v>45344</v>
      </c>
      <c r="C196" s="1" t="s">
        <v>146</v>
      </c>
      <c r="D196" s="1">
        <v>1</v>
      </c>
      <c r="E196" s="1" t="str">
        <f t="shared" si="3"/>
        <v>Negative</v>
      </c>
    </row>
    <row r="197" spans="1:5" x14ac:dyDescent="0.2">
      <c r="A197" s="1" t="s">
        <v>389</v>
      </c>
      <c r="B197" s="5">
        <v>45362</v>
      </c>
      <c r="C197" s="1" t="s">
        <v>177</v>
      </c>
      <c r="D197" s="1">
        <v>3</v>
      </c>
      <c r="E197" s="1" t="str">
        <f t="shared" si="3"/>
        <v>Neutral</v>
      </c>
    </row>
    <row r="198" spans="1:5" x14ac:dyDescent="0.2">
      <c r="A198" s="1" t="s">
        <v>390</v>
      </c>
      <c r="B198" s="5">
        <v>45325</v>
      </c>
      <c r="C198" s="1" t="s">
        <v>163</v>
      </c>
      <c r="D198" s="1">
        <v>2</v>
      </c>
      <c r="E198" s="1" t="str">
        <f t="shared" si="3"/>
        <v>Negative</v>
      </c>
    </row>
    <row r="199" spans="1:5" x14ac:dyDescent="0.2">
      <c r="A199" s="1" t="s">
        <v>391</v>
      </c>
      <c r="B199" s="5">
        <v>45378</v>
      </c>
      <c r="C199" s="1" t="s">
        <v>167</v>
      </c>
      <c r="D199" s="1">
        <v>2</v>
      </c>
      <c r="E199" s="1" t="str">
        <f t="shared" si="3"/>
        <v>Negative</v>
      </c>
    </row>
    <row r="200" spans="1:5" x14ac:dyDescent="0.2">
      <c r="A200" s="1" t="s">
        <v>392</v>
      </c>
      <c r="B200" s="5">
        <v>45341</v>
      </c>
      <c r="C200" s="1" t="s">
        <v>181</v>
      </c>
      <c r="D200" s="1">
        <v>1</v>
      </c>
      <c r="E200" s="1" t="str">
        <f t="shared" si="3"/>
        <v>Negative</v>
      </c>
    </row>
    <row r="201" spans="1:5" x14ac:dyDescent="0.2">
      <c r="A201" s="1" t="s">
        <v>393</v>
      </c>
      <c r="B201" s="5">
        <v>45351</v>
      </c>
      <c r="C201" s="1" t="s">
        <v>165</v>
      </c>
      <c r="D201" s="1">
        <v>1</v>
      </c>
      <c r="E201" s="1" t="str">
        <f t="shared" si="3"/>
        <v>Negative</v>
      </c>
    </row>
    <row r="202" spans="1:5" x14ac:dyDescent="0.2">
      <c r="A202" s="1" t="s">
        <v>394</v>
      </c>
      <c r="B202" s="5">
        <v>45352</v>
      </c>
      <c r="C202" s="1" t="s">
        <v>141</v>
      </c>
      <c r="D202" s="1">
        <v>4</v>
      </c>
      <c r="E202" s="1" t="str">
        <f t="shared" si="3"/>
        <v>Positive</v>
      </c>
    </row>
    <row r="203" spans="1:5" x14ac:dyDescent="0.2">
      <c r="A203" s="1" t="s">
        <v>395</v>
      </c>
      <c r="B203" s="5">
        <v>45374</v>
      </c>
      <c r="C203" s="1" t="s">
        <v>153</v>
      </c>
      <c r="D203" s="1">
        <v>3</v>
      </c>
      <c r="E203" s="1" t="str">
        <f t="shared" si="3"/>
        <v>Neutral</v>
      </c>
    </row>
    <row r="204" spans="1:5" x14ac:dyDescent="0.2">
      <c r="A204" s="1" t="s">
        <v>396</v>
      </c>
      <c r="B204" s="5">
        <v>45356</v>
      </c>
      <c r="C204" s="1" t="s">
        <v>173</v>
      </c>
      <c r="D204" s="1">
        <v>1</v>
      </c>
      <c r="E204" s="1" t="str">
        <f t="shared" si="3"/>
        <v>Negative</v>
      </c>
    </row>
    <row r="205" spans="1:5" x14ac:dyDescent="0.2">
      <c r="A205" s="1" t="s">
        <v>397</v>
      </c>
      <c r="B205" s="5">
        <v>45346</v>
      </c>
      <c r="C205" s="1" t="s">
        <v>189</v>
      </c>
      <c r="D205" s="1">
        <v>3</v>
      </c>
      <c r="E205" s="1" t="str">
        <f t="shared" si="3"/>
        <v>Neutral</v>
      </c>
    </row>
    <row r="206" spans="1:5" x14ac:dyDescent="0.2">
      <c r="A206" s="1" t="s">
        <v>398</v>
      </c>
      <c r="B206" s="5">
        <v>45382</v>
      </c>
      <c r="C206" s="1" t="s">
        <v>183</v>
      </c>
      <c r="D206" s="1">
        <v>4</v>
      </c>
      <c r="E206" s="1" t="str">
        <f t="shared" si="3"/>
        <v>Positive</v>
      </c>
    </row>
    <row r="207" spans="1:5" x14ac:dyDescent="0.2">
      <c r="A207" s="1" t="s">
        <v>399</v>
      </c>
      <c r="B207" s="5">
        <v>45367</v>
      </c>
      <c r="C207" s="1" t="s">
        <v>183</v>
      </c>
      <c r="D207" s="1">
        <v>4</v>
      </c>
      <c r="E207" s="1" t="str">
        <f t="shared" si="3"/>
        <v>Positive</v>
      </c>
    </row>
    <row r="208" spans="1:5" x14ac:dyDescent="0.2">
      <c r="A208" s="1" t="s">
        <v>400</v>
      </c>
      <c r="B208" s="5">
        <v>45310</v>
      </c>
      <c r="C208" s="1" t="s">
        <v>141</v>
      </c>
      <c r="D208" s="1">
        <v>5</v>
      </c>
      <c r="E208" s="1" t="str">
        <f t="shared" si="3"/>
        <v>Positive</v>
      </c>
    </row>
    <row r="209" spans="1:5" x14ac:dyDescent="0.2">
      <c r="A209" s="1" t="s">
        <v>401</v>
      </c>
      <c r="B209" s="5">
        <v>45364</v>
      </c>
      <c r="C209" s="1" t="s">
        <v>187</v>
      </c>
      <c r="D209" s="1">
        <v>1</v>
      </c>
      <c r="E209" s="1" t="str">
        <f t="shared" si="3"/>
        <v>Negative</v>
      </c>
    </row>
    <row r="210" spans="1:5" x14ac:dyDescent="0.2">
      <c r="A210" s="1" t="s">
        <v>402</v>
      </c>
      <c r="B210" s="5">
        <v>45306</v>
      </c>
      <c r="C210" s="1" t="s">
        <v>155</v>
      </c>
      <c r="D210" s="1">
        <v>1</v>
      </c>
      <c r="E210" s="1" t="str">
        <f t="shared" si="3"/>
        <v>Negative</v>
      </c>
    </row>
    <row r="211" spans="1:5" x14ac:dyDescent="0.2">
      <c r="A211" s="1" t="s">
        <v>403</v>
      </c>
      <c r="B211" s="5">
        <v>45334</v>
      </c>
      <c r="C211" s="1" t="s">
        <v>157</v>
      </c>
      <c r="D211" s="1">
        <v>4</v>
      </c>
      <c r="E211" s="1" t="str">
        <f t="shared" si="3"/>
        <v>Positive</v>
      </c>
    </row>
    <row r="212" spans="1:5" x14ac:dyDescent="0.2">
      <c r="A212" s="1" t="s">
        <v>404</v>
      </c>
      <c r="B212" s="5">
        <v>45337</v>
      </c>
      <c r="C212" s="1" t="s">
        <v>159</v>
      </c>
      <c r="D212" s="1">
        <v>5</v>
      </c>
      <c r="E212" s="1" t="str">
        <f t="shared" si="3"/>
        <v>Positive</v>
      </c>
    </row>
    <row r="213" spans="1:5" x14ac:dyDescent="0.2">
      <c r="A213" s="1" t="s">
        <v>405</v>
      </c>
      <c r="B213" s="5">
        <v>45320</v>
      </c>
      <c r="C213" s="1" t="s">
        <v>153</v>
      </c>
      <c r="D213" s="1">
        <v>1</v>
      </c>
      <c r="E213" s="1" t="str">
        <f t="shared" si="3"/>
        <v>Negative</v>
      </c>
    </row>
    <row r="214" spans="1:5" x14ac:dyDescent="0.2">
      <c r="A214" s="1" t="s">
        <v>406</v>
      </c>
      <c r="B214" s="5">
        <v>45362</v>
      </c>
      <c r="C214" s="1" t="s">
        <v>165</v>
      </c>
      <c r="D214" s="1">
        <v>5</v>
      </c>
      <c r="E214" s="1" t="str">
        <f t="shared" si="3"/>
        <v>Positive</v>
      </c>
    </row>
    <row r="215" spans="1:5" x14ac:dyDescent="0.2">
      <c r="A215" s="1" t="s">
        <v>407</v>
      </c>
      <c r="B215" s="5">
        <v>45310</v>
      </c>
      <c r="C215" s="1" t="s">
        <v>175</v>
      </c>
      <c r="D215" s="1">
        <v>1</v>
      </c>
      <c r="E215" s="1" t="str">
        <f t="shared" si="3"/>
        <v>Negative</v>
      </c>
    </row>
    <row r="216" spans="1:5" x14ac:dyDescent="0.2">
      <c r="A216" s="1" t="s">
        <v>408</v>
      </c>
      <c r="B216" s="5">
        <v>45366</v>
      </c>
      <c r="C216" s="1" t="s">
        <v>167</v>
      </c>
      <c r="D216" s="1">
        <v>3</v>
      </c>
      <c r="E216" s="1" t="str">
        <f t="shared" si="3"/>
        <v>Neutral</v>
      </c>
    </row>
    <row r="217" spans="1:5" x14ac:dyDescent="0.2">
      <c r="A217" s="1" t="s">
        <v>409</v>
      </c>
      <c r="B217" s="5">
        <v>45326</v>
      </c>
      <c r="C217" s="1" t="s">
        <v>155</v>
      </c>
      <c r="D217" s="1">
        <v>5</v>
      </c>
      <c r="E217" s="1" t="str">
        <f t="shared" si="3"/>
        <v>Positive</v>
      </c>
    </row>
    <row r="218" spans="1:5" x14ac:dyDescent="0.2">
      <c r="A218" s="1" t="s">
        <v>410</v>
      </c>
      <c r="B218" s="5">
        <v>45370</v>
      </c>
      <c r="C218" s="1" t="s">
        <v>159</v>
      </c>
      <c r="D218" s="1">
        <v>5</v>
      </c>
      <c r="E218" s="1" t="str">
        <f t="shared" si="3"/>
        <v>Positive</v>
      </c>
    </row>
    <row r="219" spans="1:5" x14ac:dyDescent="0.2">
      <c r="A219" s="1" t="s">
        <v>411</v>
      </c>
      <c r="B219" s="5">
        <v>45363</v>
      </c>
      <c r="C219" s="1" t="s">
        <v>187</v>
      </c>
      <c r="D219" s="1">
        <v>5</v>
      </c>
      <c r="E219" s="1" t="str">
        <f t="shared" si="3"/>
        <v>Positive</v>
      </c>
    </row>
    <row r="220" spans="1:5" x14ac:dyDescent="0.2">
      <c r="A220" s="1" t="s">
        <v>412</v>
      </c>
      <c r="B220" s="5">
        <v>45353</v>
      </c>
      <c r="C220" s="1" t="s">
        <v>181</v>
      </c>
      <c r="D220" s="1">
        <v>4</v>
      </c>
      <c r="E220" s="1" t="str">
        <f t="shared" si="3"/>
        <v>Positive</v>
      </c>
    </row>
    <row r="221" spans="1:5" x14ac:dyDescent="0.2">
      <c r="A221" s="1" t="s">
        <v>413</v>
      </c>
      <c r="B221" s="5">
        <v>45367</v>
      </c>
      <c r="C221" s="1" t="s">
        <v>146</v>
      </c>
      <c r="D221" s="1">
        <v>1</v>
      </c>
      <c r="E221" s="1" t="str">
        <f t="shared" si="3"/>
        <v>Negative</v>
      </c>
    </row>
    <row r="222" spans="1:5" x14ac:dyDescent="0.2">
      <c r="A222" s="1" t="s">
        <v>414</v>
      </c>
      <c r="B222" s="5">
        <v>45310</v>
      </c>
      <c r="C222" s="1" t="s">
        <v>175</v>
      </c>
      <c r="D222" s="1">
        <v>2</v>
      </c>
      <c r="E222" s="1" t="str">
        <f t="shared" si="3"/>
        <v>Negative</v>
      </c>
    </row>
    <row r="223" spans="1:5" x14ac:dyDescent="0.2">
      <c r="A223" s="1" t="s">
        <v>415</v>
      </c>
      <c r="B223" s="5">
        <v>45300</v>
      </c>
      <c r="C223" s="1" t="s">
        <v>177</v>
      </c>
      <c r="D223" s="1">
        <v>3</v>
      </c>
      <c r="E223" s="1" t="str">
        <f t="shared" si="3"/>
        <v>Neutral</v>
      </c>
    </row>
    <row r="224" spans="1:5" x14ac:dyDescent="0.2">
      <c r="A224" s="1" t="s">
        <v>416</v>
      </c>
      <c r="B224" s="5">
        <v>45367</v>
      </c>
      <c r="C224" s="1" t="s">
        <v>175</v>
      </c>
      <c r="D224" s="1">
        <v>1</v>
      </c>
      <c r="E224" s="1" t="str">
        <f t="shared" si="3"/>
        <v>Negative</v>
      </c>
    </row>
    <row r="225" spans="1:5" x14ac:dyDescent="0.2">
      <c r="A225" s="1" t="s">
        <v>417</v>
      </c>
      <c r="B225" s="5">
        <v>45363</v>
      </c>
      <c r="C225" s="1" t="s">
        <v>167</v>
      </c>
      <c r="D225" s="1">
        <v>5</v>
      </c>
      <c r="E225" s="1" t="str">
        <f t="shared" si="3"/>
        <v>Positive</v>
      </c>
    </row>
    <row r="226" spans="1:5" x14ac:dyDescent="0.2">
      <c r="A226" s="1" t="s">
        <v>418</v>
      </c>
      <c r="B226" s="5">
        <v>45323</v>
      </c>
      <c r="C226" s="1" t="s">
        <v>171</v>
      </c>
      <c r="D226" s="1">
        <v>1</v>
      </c>
      <c r="E226" s="1" t="str">
        <f t="shared" si="3"/>
        <v>Negative</v>
      </c>
    </row>
    <row r="227" spans="1:5" x14ac:dyDescent="0.2">
      <c r="A227" s="1" t="s">
        <v>419</v>
      </c>
      <c r="B227" s="5">
        <v>45352</v>
      </c>
      <c r="C227" s="1" t="s">
        <v>181</v>
      </c>
      <c r="D227" s="1">
        <v>2</v>
      </c>
      <c r="E227" s="1" t="str">
        <f t="shared" si="3"/>
        <v>Negative</v>
      </c>
    </row>
    <row r="228" spans="1:5" x14ac:dyDescent="0.2">
      <c r="A228" s="1" t="s">
        <v>420</v>
      </c>
      <c r="B228" s="5">
        <v>45300</v>
      </c>
      <c r="C228" s="1" t="s">
        <v>171</v>
      </c>
      <c r="D228" s="1">
        <v>1</v>
      </c>
      <c r="E228" s="1" t="str">
        <f t="shared" si="3"/>
        <v>Negative</v>
      </c>
    </row>
    <row r="229" spans="1:5" x14ac:dyDescent="0.2">
      <c r="A229" s="1" t="s">
        <v>421</v>
      </c>
      <c r="B229" s="5">
        <v>45325</v>
      </c>
      <c r="C229" s="1" t="s">
        <v>157</v>
      </c>
      <c r="D229" s="1">
        <v>4</v>
      </c>
      <c r="E229" s="1" t="str">
        <f t="shared" si="3"/>
        <v>Positive</v>
      </c>
    </row>
    <row r="230" spans="1:5" x14ac:dyDescent="0.2">
      <c r="A230" s="1" t="s">
        <v>422</v>
      </c>
      <c r="B230" s="5">
        <v>45315</v>
      </c>
      <c r="C230" s="1" t="s">
        <v>173</v>
      </c>
      <c r="D230" s="1">
        <v>3</v>
      </c>
      <c r="E230" s="1" t="str">
        <f t="shared" si="3"/>
        <v>Neutral</v>
      </c>
    </row>
    <row r="231" spans="1:5" x14ac:dyDescent="0.2">
      <c r="A231" s="1" t="s">
        <v>423</v>
      </c>
      <c r="B231" s="5">
        <v>45370</v>
      </c>
      <c r="C231" s="1" t="s">
        <v>171</v>
      </c>
      <c r="D231" s="1">
        <v>3</v>
      </c>
      <c r="E231" s="1" t="str">
        <f t="shared" si="3"/>
        <v>Neutral</v>
      </c>
    </row>
    <row r="232" spans="1:5" x14ac:dyDescent="0.2">
      <c r="A232" s="1" t="s">
        <v>424</v>
      </c>
      <c r="B232" s="5">
        <v>45355</v>
      </c>
      <c r="C232" s="1" t="s">
        <v>185</v>
      </c>
      <c r="D232" s="1">
        <v>5</v>
      </c>
      <c r="E232" s="1" t="str">
        <f t="shared" si="3"/>
        <v>Positive</v>
      </c>
    </row>
    <row r="233" spans="1:5" x14ac:dyDescent="0.2">
      <c r="A233" s="1" t="s">
        <v>425</v>
      </c>
      <c r="B233" s="5">
        <v>45357</v>
      </c>
      <c r="C233" s="1" t="s">
        <v>183</v>
      </c>
      <c r="D233" s="1">
        <v>5</v>
      </c>
      <c r="E233" s="1" t="str">
        <f t="shared" si="3"/>
        <v>Positive</v>
      </c>
    </row>
    <row r="234" spans="1:5" x14ac:dyDescent="0.2">
      <c r="A234" s="1" t="s">
        <v>426</v>
      </c>
      <c r="B234" s="5">
        <v>45326</v>
      </c>
      <c r="C234" s="1" t="s">
        <v>159</v>
      </c>
      <c r="D234" s="1">
        <v>5</v>
      </c>
      <c r="E234" s="1" t="str">
        <f t="shared" si="3"/>
        <v>Positive</v>
      </c>
    </row>
    <row r="235" spans="1:5" x14ac:dyDescent="0.2">
      <c r="A235" s="1" t="s">
        <v>427</v>
      </c>
      <c r="B235" s="5">
        <v>45360</v>
      </c>
      <c r="C235" s="1" t="s">
        <v>181</v>
      </c>
      <c r="D235" s="1">
        <v>5</v>
      </c>
      <c r="E235" s="1" t="str">
        <f t="shared" si="3"/>
        <v>Positive</v>
      </c>
    </row>
    <row r="236" spans="1:5" x14ac:dyDescent="0.2">
      <c r="A236" s="1" t="s">
        <v>428</v>
      </c>
      <c r="B236" s="5">
        <v>45350</v>
      </c>
      <c r="C236" s="1" t="s">
        <v>153</v>
      </c>
      <c r="D236" s="1">
        <v>5</v>
      </c>
      <c r="E236" s="1" t="str">
        <f t="shared" si="3"/>
        <v>Positive</v>
      </c>
    </row>
    <row r="237" spans="1:5" x14ac:dyDescent="0.2">
      <c r="A237" s="1" t="s">
        <v>429</v>
      </c>
      <c r="B237" s="5">
        <v>45324</v>
      </c>
      <c r="C237" s="1" t="s">
        <v>163</v>
      </c>
      <c r="D237" s="1">
        <v>3</v>
      </c>
      <c r="E237" s="1" t="str">
        <f t="shared" si="3"/>
        <v>Neutral</v>
      </c>
    </row>
    <row r="238" spans="1:5" x14ac:dyDescent="0.2">
      <c r="A238" s="1" t="s">
        <v>430</v>
      </c>
      <c r="B238" s="5">
        <v>45317</v>
      </c>
      <c r="C238" s="1" t="s">
        <v>148</v>
      </c>
      <c r="D238" s="1">
        <v>2</v>
      </c>
      <c r="E238" s="1" t="str">
        <f t="shared" si="3"/>
        <v>Negative</v>
      </c>
    </row>
    <row r="239" spans="1:5" x14ac:dyDescent="0.2">
      <c r="A239" s="1" t="s">
        <v>431</v>
      </c>
      <c r="B239" s="5">
        <v>45324</v>
      </c>
      <c r="C239" s="1" t="s">
        <v>167</v>
      </c>
      <c r="D239" s="1">
        <v>2</v>
      </c>
      <c r="E239" s="1" t="str">
        <f t="shared" si="3"/>
        <v>Negative</v>
      </c>
    </row>
    <row r="240" spans="1:5" x14ac:dyDescent="0.2">
      <c r="A240" s="1" t="s">
        <v>432</v>
      </c>
      <c r="B240" s="5">
        <v>45380</v>
      </c>
      <c r="C240" s="1" t="s">
        <v>159</v>
      </c>
      <c r="D240" s="1">
        <v>1</v>
      </c>
      <c r="E240" s="1" t="str">
        <f t="shared" si="3"/>
        <v>Negative</v>
      </c>
    </row>
    <row r="241" spans="1:5" x14ac:dyDescent="0.2">
      <c r="A241" s="1" t="s">
        <v>433</v>
      </c>
      <c r="B241" s="5">
        <v>45371</v>
      </c>
      <c r="C241" s="1" t="s">
        <v>187</v>
      </c>
      <c r="D241" s="1">
        <v>5</v>
      </c>
      <c r="E241" s="1" t="str">
        <f t="shared" si="3"/>
        <v>Positive</v>
      </c>
    </row>
    <row r="242" spans="1:5" x14ac:dyDescent="0.2">
      <c r="A242" s="1" t="s">
        <v>434</v>
      </c>
      <c r="B242" s="5">
        <v>45371</v>
      </c>
      <c r="C242" s="1" t="s">
        <v>175</v>
      </c>
      <c r="D242" s="1">
        <v>1</v>
      </c>
      <c r="E242" s="1" t="str">
        <f t="shared" si="3"/>
        <v>Negative</v>
      </c>
    </row>
    <row r="243" spans="1:5" x14ac:dyDescent="0.2">
      <c r="A243" s="1" t="s">
        <v>435</v>
      </c>
      <c r="B243" s="5">
        <v>45335</v>
      </c>
      <c r="C243" s="1" t="s">
        <v>141</v>
      </c>
      <c r="D243" s="1">
        <v>4</v>
      </c>
      <c r="E243" s="1" t="str">
        <f t="shared" si="3"/>
        <v>Positive</v>
      </c>
    </row>
    <row r="244" spans="1:5" x14ac:dyDescent="0.2">
      <c r="A244" s="1" t="s">
        <v>436</v>
      </c>
      <c r="B244" s="5">
        <v>45375</v>
      </c>
      <c r="C244" s="1" t="s">
        <v>187</v>
      </c>
      <c r="D244" s="1">
        <v>5</v>
      </c>
      <c r="E244" s="1" t="str">
        <f t="shared" si="3"/>
        <v>Positive</v>
      </c>
    </row>
    <row r="245" spans="1:5" x14ac:dyDescent="0.2">
      <c r="A245" s="1" t="s">
        <v>437</v>
      </c>
      <c r="B245" s="5">
        <v>45365</v>
      </c>
      <c r="C245" s="1" t="s">
        <v>143</v>
      </c>
      <c r="D245" s="1">
        <v>2</v>
      </c>
      <c r="E245" s="1" t="str">
        <f t="shared" si="3"/>
        <v>Negative</v>
      </c>
    </row>
    <row r="246" spans="1:5" x14ac:dyDescent="0.2">
      <c r="A246" s="1" t="s">
        <v>438</v>
      </c>
      <c r="B246" s="5">
        <v>45354</v>
      </c>
      <c r="C246" s="1" t="s">
        <v>161</v>
      </c>
      <c r="D246" s="1">
        <v>2</v>
      </c>
      <c r="E246" s="1" t="str">
        <f t="shared" si="3"/>
        <v>Negative</v>
      </c>
    </row>
    <row r="247" spans="1:5" x14ac:dyDescent="0.2">
      <c r="A247" s="1" t="s">
        <v>439</v>
      </c>
      <c r="B247" s="5">
        <v>45324</v>
      </c>
      <c r="C247" s="1" t="s">
        <v>171</v>
      </c>
      <c r="D247" s="1">
        <v>2</v>
      </c>
      <c r="E247" s="1" t="str">
        <f t="shared" si="3"/>
        <v>Negative</v>
      </c>
    </row>
    <row r="248" spans="1:5" x14ac:dyDescent="0.2">
      <c r="A248" s="1" t="s">
        <v>440</v>
      </c>
      <c r="B248" s="5">
        <v>45366</v>
      </c>
      <c r="C248" s="1" t="s">
        <v>171</v>
      </c>
      <c r="D248" s="1">
        <v>5</v>
      </c>
      <c r="E248" s="1" t="str">
        <f t="shared" si="3"/>
        <v>Positive</v>
      </c>
    </row>
    <row r="249" spans="1:5" x14ac:dyDescent="0.2">
      <c r="A249" s="1" t="s">
        <v>441</v>
      </c>
      <c r="B249" s="5">
        <v>45334</v>
      </c>
      <c r="C249" s="1" t="s">
        <v>150</v>
      </c>
      <c r="D249" s="1">
        <v>5</v>
      </c>
      <c r="E249" s="1" t="str">
        <f t="shared" si="3"/>
        <v>Positive</v>
      </c>
    </row>
    <row r="250" spans="1:5" x14ac:dyDescent="0.2">
      <c r="A250" s="1" t="s">
        <v>442</v>
      </c>
      <c r="B250" s="5">
        <v>45320</v>
      </c>
      <c r="C250" s="1" t="s">
        <v>183</v>
      </c>
      <c r="D250" s="1">
        <v>5</v>
      </c>
      <c r="E250" s="1" t="str">
        <f t="shared" si="3"/>
        <v>Positive</v>
      </c>
    </row>
    <row r="251" spans="1:5" x14ac:dyDescent="0.2">
      <c r="A251" s="1" t="s">
        <v>443</v>
      </c>
      <c r="B251" s="5">
        <v>45312</v>
      </c>
      <c r="C251" s="1" t="s">
        <v>159</v>
      </c>
      <c r="D251" s="1">
        <v>5</v>
      </c>
      <c r="E251" s="1" t="str">
        <f t="shared" si="3"/>
        <v>Positive</v>
      </c>
    </row>
    <row r="252" spans="1:5" x14ac:dyDescent="0.2">
      <c r="A252" s="1" t="s">
        <v>444</v>
      </c>
      <c r="B252" s="5">
        <v>45358</v>
      </c>
      <c r="C252" s="1" t="s">
        <v>185</v>
      </c>
      <c r="D252" s="1">
        <v>3</v>
      </c>
      <c r="E252" s="1" t="str">
        <f t="shared" si="3"/>
        <v>Neutral</v>
      </c>
    </row>
    <row r="253" spans="1:5" x14ac:dyDescent="0.2">
      <c r="A253" s="1" t="s">
        <v>445</v>
      </c>
      <c r="B253" s="5">
        <v>45347</v>
      </c>
      <c r="C253" s="1" t="s">
        <v>175</v>
      </c>
      <c r="D253" s="1">
        <v>1</v>
      </c>
      <c r="E253" s="1" t="str">
        <f t="shared" si="3"/>
        <v>Negative</v>
      </c>
    </row>
    <row r="254" spans="1:5" x14ac:dyDescent="0.2">
      <c r="A254" s="1" t="s">
        <v>446</v>
      </c>
      <c r="B254" s="5">
        <v>45294</v>
      </c>
      <c r="C254" s="1" t="s">
        <v>173</v>
      </c>
      <c r="D254" s="1">
        <v>4</v>
      </c>
      <c r="E254" s="1" t="str">
        <f t="shared" si="3"/>
        <v>Positive</v>
      </c>
    </row>
    <row r="255" spans="1:5" x14ac:dyDescent="0.2">
      <c r="A255" s="1" t="s">
        <v>447</v>
      </c>
      <c r="B255" s="5">
        <v>45377</v>
      </c>
      <c r="C255" s="1" t="s">
        <v>189</v>
      </c>
      <c r="D255" s="1">
        <v>5</v>
      </c>
      <c r="E255" s="1" t="str">
        <f t="shared" si="3"/>
        <v>Positive</v>
      </c>
    </row>
    <row r="256" spans="1:5" x14ac:dyDescent="0.2">
      <c r="A256" s="1" t="s">
        <v>448</v>
      </c>
      <c r="B256" s="5">
        <v>45337</v>
      </c>
      <c r="C256" s="1" t="s">
        <v>165</v>
      </c>
      <c r="D256" s="1">
        <v>3</v>
      </c>
      <c r="E256" s="1" t="str">
        <f t="shared" si="3"/>
        <v>Neutral</v>
      </c>
    </row>
    <row r="257" spans="1:5" x14ac:dyDescent="0.2">
      <c r="A257" s="1" t="s">
        <v>449</v>
      </c>
      <c r="B257" s="5">
        <v>45323</v>
      </c>
      <c r="C257" s="1" t="s">
        <v>169</v>
      </c>
      <c r="D257" s="1">
        <v>3</v>
      </c>
      <c r="E257" s="1" t="str">
        <f t="shared" si="3"/>
        <v>Neutral</v>
      </c>
    </row>
    <row r="258" spans="1:5" x14ac:dyDescent="0.2">
      <c r="A258" s="1" t="s">
        <v>450</v>
      </c>
      <c r="B258" s="5">
        <v>45297</v>
      </c>
      <c r="C258" s="1" t="s">
        <v>177</v>
      </c>
      <c r="D258" s="1">
        <v>5</v>
      </c>
      <c r="E258" s="1" t="str">
        <f t="shared" si="3"/>
        <v>Positive</v>
      </c>
    </row>
    <row r="259" spans="1:5" x14ac:dyDescent="0.2">
      <c r="A259" s="1" t="s">
        <v>451</v>
      </c>
      <c r="B259" s="5">
        <v>45340</v>
      </c>
      <c r="C259" s="1" t="s">
        <v>179</v>
      </c>
      <c r="D259" s="1">
        <v>1</v>
      </c>
      <c r="E259" s="1" t="str">
        <f t="shared" ref="E259:E322" si="4">IF(D259=1,"Negative",IF(D259=2,"Negative",IF(D259=3,"Neutral",IF(D259=4,"Positive","Positive"))))</f>
        <v>Negative</v>
      </c>
    </row>
    <row r="260" spans="1:5" x14ac:dyDescent="0.2">
      <c r="A260" s="1" t="s">
        <v>452</v>
      </c>
      <c r="B260" s="5">
        <v>45295</v>
      </c>
      <c r="C260" s="1" t="s">
        <v>167</v>
      </c>
      <c r="D260" s="1">
        <v>5</v>
      </c>
      <c r="E260" s="1" t="str">
        <f t="shared" si="4"/>
        <v>Positive</v>
      </c>
    </row>
    <row r="261" spans="1:5" x14ac:dyDescent="0.2">
      <c r="A261" s="1" t="s">
        <v>453</v>
      </c>
      <c r="B261" s="5">
        <v>45343</v>
      </c>
      <c r="C261" s="1" t="s">
        <v>165</v>
      </c>
      <c r="D261" s="1">
        <v>5</v>
      </c>
      <c r="E261" s="1" t="str">
        <f t="shared" si="4"/>
        <v>Positive</v>
      </c>
    </row>
    <row r="262" spans="1:5" x14ac:dyDescent="0.2">
      <c r="A262" s="1" t="s">
        <v>454</v>
      </c>
      <c r="B262" s="5">
        <v>45350</v>
      </c>
      <c r="C262" s="1" t="s">
        <v>171</v>
      </c>
      <c r="D262" s="1">
        <v>2</v>
      </c>
      <c r="E262" s="1" t="str">
        <f t="shared" si="4"/>
        <v>Negative</v>
      </c>
    </row>
    <row r="263" spans="1:5" x14ac:dyDescent="0.2">
      <c r="A263" s="1" t="s">
        <v>455</v>
      </c>
      <c r="B263" s="5">
        <v>45345</v>
      </c>
      <c r="C263" s="1" t="s">
        <v>177</v>
      </c>
      <c r="D263" s="1">
        <v>2</v>
      </c>
      <c r="E263" s="1" t="str">
        <f t="shared" si="4"/>
        <v>Negative</v>
      </c>
    </row>
    <row r="264" spans="1:5" x14ac:dyDescent="0.2">
      <c r="A264" s="1" t="s">
        <v>456</v>
      </c>
      <c r="B264" s="5">
        <v>45364</v>
      </c>
      <c r="C264" s="1" t="s">
        <v>143</v>
      </c>
      <c r="D264" s="1">
        <v>1</v>
      </c>
      <c r="E264" s="1" t="str">
        <f t="shared" si="4"/>
        <v>Negative</v>
      </c>
    </row>
    <row r="265" spans="1:5" x14ac:dyDescent="0.2">
      <c r="A265" s="1" t="s">
        <v>457</v>
      </c>
      <c r="B265" s="5">
        <v>45314</v>
      </c>
      <c r="C265" s="1" t="s">
        <v>181</v>
      </c>
      <c r="D265" s="1">
        <v>5</v>
      </c>
      <c r="E265" s="1" t="str">
        <f t="shared" si="4"/>
        <v>Positive</v>
      </c>
    </row>
    <row r="266" spans="1:5" x14ac:dyDescent="0.2">
      <c r="A266" s="1" t="s">
        <v>458</v>
      </c>
      <c r="B266" s="5">
        <v>45324</v>
      </c>
      <c r="C266" s="1" t="s">
        <v>169</v>
      </c>
      <c r="D266" s="1">
        <v>5</v>
      </c>
      <c r="E266" s="1" t="str">
        <f t="shared" si="4"/>
        <v>Positive</v>
      </c>
    </row>
    <row r="267" spans="1:5" x14ac:dyDescent="0.2">
      <c r="A267" s="1" t="s">
        <v>459</v>
      </c>
      <c r="B267" s="5">
        <v>45335</v>
      </c>
      <c r="C267" s="1" t="s">
        <v>169</v>
      </c>
      <c r="D267" s="1">
        <v>2</v>
      </c>
      <c r="E267" s="1" t="str">
        <f t="shared" si="4"/>
        <v>Negative</v>
      </c>
    </row>
    <row r="268" spans="1:5" x14ac:dyDescent="0.2">
      <c r="A268" s="1" t="s">
        <v>460</v>
      </c>
      <c r="B268" s="5">
        <v>45297</v>
      </c>
      <c r="C268" s="1" t="s">
        <v>141</v>
      </c>
      <c r="D268" s="1">
        <v>5</v>
      </c>
      <c r="E268" s="1" t="str">
        <f t="shared" si="4"/>
        <v>Positive</v>
      </c>
    </row>
    <row r="269" spans="1:5" x14ac:dyDescent="0.2">
      <c r="A269" s="1" t="s">
        <v>461</v>
      </c>
      <c r="B269" s="5">
        <v>45336</v>
      </c>
      <c r="C269" s="1" t="s">
        <v>183</v>
      </c>
      <c r="D269" s="1">
        <v>1</v>
      </c>
      <c r="E269" s="1" t="str">
        <f t="shared" si="4"/>
        <v>Negative</v>
      </c>
    </row>
    <row r="270" spans="1:5" x14ac:dyDescent="0.2">
      <c r="A270" s="1" t="s">
        <v>462</v>
      </c>
      <c r="B270" s="5">
        <v>45381</v>
      </c>
      <c r="C270" s="1" t="s">
        <v>150</v>
      </c>
      <c r="D270" s="1">
        <v>3</v>
      </c>
      <c r="E270" s="1" t="str">
        <f t="shared" si="4"/>
        <v>Neutral</v>
      </c>
    </row>
    <row r="271" spans="1:5" x14ac:dyDescent="0.2">
      <c r="A271" s="1" t="s">
        <v>463</v>
      </c>
      <c r="B271" s="5">
        <v>45361</v>
      </c>
      <c r="C271" s="1" t="s">
        <v>161</v>
      </c>
      <c r="D271" s="1">
        <v>3</v>
      </c>
      <c r="E271" s="1" t="str">
        <f t="shared" si="4"/>
        <v>Neutral</v>
      </c>
    </row>
    <row r="272" spans="1:5" x14ac:dyDescent="0.2">
      <c r="A272" s="1" t="s">
        <v>464</v>
      </c>
      <c r="B272" s="5">
        <v>45340</v>
      </c>
      <c r="C272" s="1" t="s">
        <v>148</v>
      </c>
      <c r="D272" s="1">
        <v>5</v>
      </c>
      <c r="E272" s="1" t="str">
        <f t="shared" si="4"/>
        <v>Positive</v>
      </c>
    </row>
    <row r="273" spans="1:5" x14ac:dyDescent="0.2">
      <c r="A273" s="1" t="s">
        <v>465</v>
      </c>
      <c r="B273" s="5">
        <v>45330</v>
      </c>
      <c r="C273" s="1" t="s">
        <v>183</v>
      </c>
      <c r="D273" s="1">
        <v>2</v>
      </c>
      <c r="E273" s="1" t="str">
        <f t="shared" si="4"/>
        <v>Negative</v>
      </c>
    </row>
    <row r="274" spans="1:5" x14ac:dyDescent="0.2">
      <c r="A274" s="1" t="s">
        <v>466</v>
      </c>
      <c r="B274" s="5">
        <v>45312</v>
      </c>
      <c r="C274" s="1" t="s">
        <v>148</v>
      </c>
      <c r="D274" s="1">
        <v>5</v>
      </c>
      <c r="E274" s="1" t="str">
        <f t="shared" si="4"/>
        <v>Positive</v>
      </c>
    </row>
    <row r="275" spans="1:5" x14ac:dyDescent="0.2">
      <c r="A275" s="1" t="s">
        <v>467</v>
      </c>
      <c r="B275" s="5">
        <v>45302</v>
      </c>
      <c r="C275" s="1" t="s">
        <v>187</v>
      </c>
      <c r="D275" s="1">
        <v>5</v>
      </c>
      <c r="E275" s="1" t="str">
        <f t="shared" si="4"/>
        <v>Positive</v>
      </c>
    </row>
    <row r="276" spans="1:5" x14ac:dyDescent="0.2">
      <c r="A276" s="1" t="s">
        <v>468</v>
      </c>
      <c r="B276" s="5">
        <v>45369</v>
      </c>
      <c r="C276" s="1" t="s">
        <v>167</v>
      </c>
      <c r="D276" s="1">
        <v>3</v>
      </c>
      <c r="E276" s="1" t="str">
        <f t="shared" si="4"/>
        <v>Neutral</v>
      </c>
    </row>
    <row r="277" spans="1:5" x14ac:dyDescent="0.2">
      <c r="A277" s="1" t="s">
        <v>469</v>
      </c>
      <c r="B277" s="5">
        <v>45321</v>
      </c>
      <c r="C277" s="1" t="s">
        <v>173</v>
      </c>
      <c r="D277" s="1">
        <v>5</v>
      </c>
      <c r="E277" s="1" t="str">
        <f t="shared" si="4"/>
        <v>Positive</v>
      </c>
    </row>
    <row r="278" spans="1:5" x14ac:dyDescent="0.2">
      <c r="A278" s="1" t="s">
        <v>470</v>
      </c>
      <c r="B278" s="5">
        <v>45353</v>
      </c>
      <c r="C278" s="1" t="s">
        <v>175</v>
      </c>
      <c r="D278" s="1">
        <v>2</v>
      </c>
      <c r="E278" s="1" t="str">
        <f t="shared" si="4"/>
        <v>Negative</v>
      </c>
    </row>
    <row r="279" spans="1:5" x14ac:dyDescent="0.2">
      <c r="A279" s="1" t="s">
        <v>471</v>
      </c>
      <c r="B279" s="5">
        <v>45343</v>
      </c>
      <c r="C279" s="1" t="s">
        <v>169</v>
      </c>
      <c r="D279" s="1">
        <v>5</v>
      </c>
      <c r="E279" s="1" t="str">
        <f t="shared" si="4"/>
        <v>Positive</v>
      </c>
    </row>
    <row r="280" spans="1:5" x14ac:dyDescent="0.2">
      <c r="A280" s="1" t="s">
        <v>472</v>
      </c>
      <c r="B280" s="5">
        <v>45362</v>
      </c>
      <c r="C280" s="1" t="s">
        <v>159</v>
      </c>
      <c r="D280" s="1">
        <v>3</v>
      </c>
      <c r="E280" s="1" t="str">
        <f t="shared" si="4"/>
        <v>Neutral</v>
      </c>
    </row>
    <row r="281" spans="1:5" x14ac:dyDescent="0.2">
      <c r="A281" s="1" t="s">
        <v>473</v>
      </c>
      <c r="B281" s="5">
        <v>45312</v>
      </c>
      <c r="C281" s="1" t="s">
        <v>167</v>
      </c>
      <c r="D281" s="1">
        <v>1</v>
      </c>
      <c r="E281" s="1" t="str">
        <f t="shared" si="4"/>
        <v>Negative</v>
      </c>
    </row>
    <row r="282" spans="1:5" x14ac:dyDescent="0.2">
      <c r="A282" s="1" t="s">
        <v>474</v>
      </c>
      <c r="B282" s="5">
        <v>45326</v>
      </c>
      <c r="C282" s="1" t="s">
        <v>181</v>
      </c>
      <c r="D282" s="1">
        <v>5</v>
      </c>
      <c r="E282" s="1" t="str">
        <f t="shared" si="4"/>
        <v>Positive</v>
      </c>
    </row>
    <row r="283" spans="1:5" x14ac:dyDescent="0.2">
      <c r="A283" s="1" t="s">
        <v>475</v>
      </c>
      <c r="B283" s="5">
        <v>45366</v>
      </c>
      <c r="C283" s="1" t="s">
        <v>187</v>
      </c>
      <c r="D283" s="1">
        <v>5</v>
      </c>
      <c r="E283" s="1" t="str">
        <f t="shared" si="4"/>
        <v>Positive</v>
      </c>
    </row>
    <row r="284" spans="1:5" x14ac:dyDescent="0.2">
      <c r="A284" s="1" t="s">
        <v>476</v>
      </c>
      <c r="B284" s="5">
        <v>45299</v>
      </c>
      <c r="C284" s="1" t="s">
        <v>187</v>
      </c>
      <c r="D284" s="1">
        <v>5</v>
      </c>
      <c r="E284" s="1" t="str">
        <f t="shared" si="4"/>
        <v>Positive</v>
      </c>
    </row>
    <row r="285" spans="1:5" x14ac:dyDescent="0.2">
      <c r="A285" s="1" t="s">
        <v>477</v>
      </c>
      <c r="B285" s="5">
        <v>45316</v>
      </c>
      <c r="C285" s="1" t="s">
        <v>167</v>
      </c>
      <c r="D285" s="1">
        <v>3</v>
      </c>
      <c r="E285" s="1" t="str">
        <f t="shared" si="4"/>
        <v>Neutral</v>
      </c>
    </row>
    <row r="286" spans="1:5" x14ac:dyDescent="0.2">
      <c r="A286" s="1" t="s">
        <v>478</v>
      </c>
      <c r="B286" s="5">
        <v>45350</v>
      </c>
      <c r="C286" s="1" t="s">
        <v>165</v>
      </c>
      <c r="D286" s="1">
        <v>1</v>
      </c>
      <c r="E286" s="1" t="str">
        <f t="shared" si="4"/>
        <v>Negative</v>
      </c>
    </row>
    <row r="287" spans="1:5" x14ac:dyDescent="0.2">
      <c r="A287" s="1" t="s">
        <v>479</v>
      </c>
      <c r="B287" s="5">
        <v>45323</v>
      </c>
      <c r="C287" s="1" t="s">
        <v>146</v>
      </c>
      <c r="D287" s="1">
        <v>3</v>
      </c>
      <c r="E287" s="1" t="str">
        <f t="shared" si="4"/>
        <v>Neutral</v>
      </c>
    </row>
    <row r="288" spans="1:5" x14ac:dyDescent="0.2">
      <c r="A288" s="1" t="s">
        <v>480</v>
      </c>
      <c r="B288" s="5">
        <v>45364</v>
      </c>
      <c r="C288" s="1" t="s">
        <v>161</v>
      </c>
      <c r="D288" s="1">
        <v>4</v>
      </c>
      <c r="E288" s="1" t="str">
        <f t="shared" si="4"/>
        <v>Positive</v>
      </c>
    </row>
    <row r="289" spans="1:5" x14ac:dyDescent="0.2">
      <c r="A289" s="1" t="s">
        <v>481</v>
      </c>
      <c r="B289" s="5">
        <v>45328</v>
      </c>
      <c r="C289" s="1" t="s">
        <v>171</v>
      </c>
      <c r="D289" s="1">
        <v>3</v>
      </c>
      <c r="E289" s="1" t="str">
        <f t="shared" si="4"/>
        <v>Neutral</v>
      </c>
    </row>
    <row r="290" spans="1:5" x14ac:dyDescent="0.2">
      <c r="A290" s="1" t="s">
        <v>482</v>
      </c>
      <c r="B290" s="5">
        <v>45368</v>
      </c>
      <c r="C290" s="1" t="s">
        <v>173</v>
      </c>
      <c r="D290" s="1">
        <v>3</v>
      </c>
      <c r="E290" s="1" t="str">
        <f t="shared" si="4"/>
        <v>Neutral</v>
      </c>
    </row>
    <row r="291" spans="1:5" x14ac:dyDescent="0.2">
      <c r="A291" s="1" t="s">
        <v>483</v>
      </c>
      <c r="B291" s="5">
        <v>45331</v>
      </c>
      <c r="C291" s="1" t="s">
        <v>153</v>
      </c>
      <c r="D291" s="1">
        <v>1</v>
      </c>
      <c r="E291" s="1" t="str">
        <f t="shared" si="4"/>
        <v>Negative</v>
      </c>
    </row>
    <row r="292" spans="1:5" x14ac:dyDescent="0.2">
      <c r="A292" s="1" t="s">
        <v>484</v>
      </c>
      <c r="B292" s="5">
        <v>45303</v>
      </c>
      <c r="C292" s="1" t="s">
        <v>155</v>
      </c>
      <c r="D292" s="1">
        <v>2</v>
      </c>
      <c r="E292" s="1" t="str">
        <f t="shared" si="4"/>
        <v>Negative</v>
      </c>
    </row>
    <row r="293" spans="1:5" x14ac:dyDescent="0.2">
      <c r="A293" s="1" t="s">
        <v>485</v>
      </c>
      <c r="B293" s="5">
        <v>45344</v>
      </c>
      <c r="C293" s="1" t="s">
        <v>148</v>
      </c>
      <c r="D293" s="1">
        <v>1</v>
      </c>
      <c r="E293" s="1" t="str">
        <f t="shared" si="4"/>
        <v>Negative</v>
      </c>
    </row>
    <row r="294" spans="1:5" x14ac:dyDescent="0.2">
      <c r="A294" s="1" t="s">
        <v>486</v>
      </c>
      <c r="B294" s="5">
        <v>45332</v>
      </c>
      <c r="C294" s="1" t="s">
        <v>155</v>
      </c>
      <c r="D294" s="1">
        <v>2</v>
      </c>
      <c r="E294" s="1" t="str">
        <f t="shared" si="4"/>
        <v>Negative</v>
      </c>
    </row>
    <row r="295" spans="1:5" x14ac:dyDescent="0.2">
      <c r="A295" s="1" t="s">
        <v>487</v>
      </c>
      <c r="B295" s="5">
        <v>45361</v>
      </c>
      <c r="C295" s="1" t="s">
        <v>150</v>
      </c>
      <c r="D295" s="1">
        <v>5</v>
      </c>
      <c r="E295" s="1" t="str">
        <f t="shared" si="4"/>
        <v>Positive</v>
      </c>
    </row>
    <row r="296" spans="1:5" x14ac:dyDescent="0.2">
      <c r="A296" s="1" t="s">
        <v>488</v>
      </c>
      <c r="B296" s="5">
        <v>45354</v>
      </c>
      <c r="C296" s="1" t="s">
        <v>153</v>
      </c>
      <c r="D296" s="1">
        <v>5</v>
      </c>
      <c r="E296" s="1" t="str">
        <f t="shared" si="4"/>
        <v>Positive</v>
      </c>
    </row>
    <row r="297" spans="1:5" x14ac:dyDescent="0.2">
      <c r="A297" s="1" t="s">
        <v>489</v>
      </c>
      <c r="B297" s="5">
        <v>45306</v>
      </c>
      <c r="C297" s="1" t="s">
        <v>169</v>
      </c>
      <c r="D297" s="1">
        <v>4</v>
      </c>
      <c r="E297" s="1" t="str">
        <f t="shared" si="4"/>
        <v>Positive</v>
      </c>
    </row>
    <row r="298" spans="1:5" x14ac:dyDescent="0.2">
      <c r="A298" s="1" t="s">
        <v>490</v>
      </c>
      <c r="B298" s="5">
        <v>45353</v>
      </c>
      <c r="C298" s="1" t="s">
        <v>189</v>
      </c>
      <c r="D298" s="1">
        <v>2</v>
      </c>
      <c r="E298" s="1" t="str">
        <f t="shared" si="4"/>
        <v>Negative</v>
      </c>
    </row>
    <row r="299" spans="1:5" x14ac:dyDescent="0.2">
      <c r="A299" s="1" t="s">
        <v>491</v>
      </c>
      <c r="B299" s="5">
        <v>45293</v>
      </c>
      <c r="C299" s="1" t="s">
        <v>146</v>
      </c>
      <c r="D299" s="1">
        <v>4</v>
      </c>
      <c r="E299" s="1" t="str">
        <f t="shared" si="4"/>
        <v>Positive</v>
      </c>
    </row>
    <row r="300" spans="1:5" x14ac:dyDescent="0.2">
      <c r="A300" s="1" t="s">
        <v>492</v>
      </c>
      <c r="B300" s="5">
        <v>45348</v>
      </c>
      <c r="C300" s="1" t="s">
        <v>161</v>
      </c>
      <c r="D300" s="1">
        <v>4</v>
      </c>
      <c r="E300" s="1" t="str">
        <f t="shared" si="4"/>
        <v>Positive</v>
      </c>
    </row>
    <row r="301" spans="1:5" x14ac:dyDescent="0.2">
      <c r="A301" s="1" t="s">
        <v>493</v>
      </c>
      <c r="B301" s="5">
        <v>45320</v>
      </c>
      <c r="C301" s="1" t="s">
        <v>155</v>
      </c>
      <c r="D301" s="1">
        <v>4</v>
      </c>
      <c r="E301" s="1" t="str">
        <f t="shared" si="4"/>
        <v>Positive</v>
      </c>
    </row>
    <row r="302" spans="1:5" x14ac:dyDescent="0.2">
      <c r="A302" s="1" t="s">
        <v>494</v>
      </c>
      <c r="B302" s="5">
        <v>45335</v>
      </c>
      <c r="C302" s="1" t="s">
        <v>155</v>
      </c>
      <c r="D302" s="1">
        <v>2</v>
      </c>
      <c r="E302" s="1" t="str">
        <f t="shared" si="4"/>
        <v>Negative</v>
      </c>
    </row>
    <row r="303" spans="1:5" x14ac:dyDescent="0.2">
      <c r="A303" s="1" t="s">
        <v>495</v>
      </c>
      <c r="B303" s="5">
        <v>45350</v>
      </c>
      <c r="C303" s="1" t="s">
        <v>157</v>
      </c>
      <c r="D303" s="1">
        <v>3</v>
      </c>
      <c r="E303" s="1" t="str">
        <f t="shared" si="4"/>
        <v>Neutral</v>
      </c>
    </row>
    <row r="304" spans="1:5" x14ac:dyDescent="0.2">
      <c r="A304" s="1" t="s">
        <v>496</v>
      </c>
      <c r="B304" s="5">
        <v>45338</v>
      </c>
      <c r="C304" s="1" t="s">
        <v>183</v>
      </c>
      <c r="D304" s="1">
        <v>3</v>
      </c>
      <c r="E304" s="1" t="str">
        <f t="shared" si="4"/>
        <v>Neutral</v>
      </c>
    </row>
    <row r="305" spans="1:5" x14ac:dyDescent="0.2">
      <c r="A305" s="1" t="s">
        <v>497</v>
      </c>
      <c r="B305" s="5">
        <v>45364</v>
      </c>
      <c r="C305" s="1" t="s">
        <v>159</v>
      </c>
      <c r="D305" s="1">
        <v>5</v>
      </c>
      <c r="E305" s="1" t="str">
        <f t="shared" si="4"/>
        <v>Positive</v>
      </c>
    </row>
    <row r="306" spans="1:5" x14ac:dyDescent="0.2">
      <c r="A306" s="1" t="s">
        <v>498</v>
      </c>
      <c r="B306" s="5">
        <v>45314</v>
      </c>
      <c r="C306" s="1" t="s">
        <v>189</v>
      </c>
      <c r="D306" s="1">
        <v>1</v>
      </c>
      <c r="E306" s="1" t="str">
        <f t="shared" si="4"/>
        <v>Negative</v>
      </c>
    </row>
    <row r="307" spans="1:5" x14ac:dyDescent="0.2">
      <c r="A307" s="1" t="s">
        <v>499</v>
      </c>
      <c r="B307" s="5">
        <v>45310</v>
      </c>
      <c r="C307" s="1" t="s">
        <v>179</v>
      </c>
      <c r="D307" s="1">
        <v>5</v>
      </c>
      <c r="E307" s="1" t="str">
        <f t="shared" si="4"/>
        <v>Positive</v>
      </c>
    </row>
    <row r="308" spans="1:5" x14ac:dyDescent="0.2">
      <c r="A308" s="1" t="s">
        <v>500</v>
      </c>
      <c r="B308" s="5">
        <v>45369</v>
      </c>
      <c r="C308" s="1" t="s">
        <v>141</v>
      </c>
      <c r="D308" s="1">
        <v>5</v>
      </c>
      <c r="E308" s="1" t="str">
        <f t="shared" si="4"/>
        <v>Positive</v>
      </c>
    </row>
    <row r="309" spans="1:5" x14ac:dyDescent="0.2">
      <c r="A309" s="1" t="s">
        <v>501</v>
      </c>
      <c r="B309" s="5">
        <v>45300</v>
      </c>
      <c r="C309" s="1" t="s">
        <v>148</v>
      </c>
      <c r="D309" s="1">
        <v>4</v>
      </c>
      <c r="E309" s="1" t="str">
        <f t="shared" si="4"/>
        <v>Positive</v>
      </c>
    </row>
    <row r="310" spans="1:5" x14ac:dyDescent="0.2">
      <c r="A310" s="1" t="s">
        <v>502</v>
      </c>
      <c r="B310" s="5">
        <v>45344</v>
      </c>
      <c r="C310" s="1" t="s">
        <v>177</v>
      </c>
      <c r="D310" s="1">
        <v>1</v>
      </c>
      <c r="E310" s="1" t="str">
        <f t="shared" si="4"/>
        <v>Negative</v>
      </c>
    </row>
    <row r="311" spans="1:5" x14ac:dyDescent="0.2">
      <c r="A311" s="1" t="s">
        <v>503</v>
      </c>
      <c r="B311" s="5">
        <v>45341</v>
      </c>
      <c r="C311" s="1" t="s">
        <v>155</v>
      </c>
      <c r="D311" s="1">
        <v>3</v>
      </c>
      <c r="E311" s="1" t="str">
        <f t="shared" si="4"/>
        <v>Neutral</v>
      </c>
    </row>
    <row r="312" spans="1:5" x14ac:dyDescent="0.2">
      <c r="A312" s="1" t="s">
        <v>504</v>
      </c>
      <c r="B312" s="5">
        <v>45294</v>
      </c>
      <c r="C312" s="1" t="s">
        <v>187</v>
      </c>
      <c r="D312" s="1">
        <v>4</v>
      </c>
      <c r="E312" s="1" t="str">
        <f t="shared" si="4"/>
        <v>Positive</v>
      </c>
    </row>
    <row r="313" spans="1:5" x14ac:dyDescent="0.2">
      <c r="A313" s="1" t="s">
        <v>505</v>
      </c>
      <c r="B313" s="5">
        <v>45306</v>
      </c>
      <c r="C313" s="1" t="s">
        <v>181</v>
      </c>
      <c r="D313" s="1">
        <v>4</v>
      </c>
      <c r="E313" s="1" t="str">
        <f t="shared" si="4"/>
        <v>Positive</v>
      </c>
    </row>
    <row r="314" spans="1:5" x14ac:dyDescent="0.2">
      <c r="A314" s="1" t="s">
        <v>506</v>
      </c>
      <c r="B314" s="5">
        <v>45345</v>
      </c>
      <c r="C314" s="1" t="s">
        <v>163</v>
      </c>
      <c r="D314" s="1">
        <v>5</v>
      </c>
      <c r="E314" s="1" t="str">
        <f t="shared" si="4"/>
        <v>Positive</v>
      </c>
    </row>
    <row r="315" spans="1:5" x14ac:dyDescent="0.2">
      <c r="A315" s="1" t="s">
        <v>507</v>
      </c>
      <c r="B315" s="5">
        <v>45356</v>
      </c>
      <c r="C315" s="1" t="s">
        <v>187</v>
      </c>
      <c r="D315" s="1">
        <v>2</v>
      </c>
      <c r="E315" s="1" t="str">
        <f t="shared" si="4"/>
        <v>Negative</v>
      </c>
    </row>
    <row r="316" spans="1:5" x14ac:dyDescent="0.2">
      <c r="A316" s="1" t="s">
        <v>508</v>
      </c>
      <c r="B316" s="5">
        <v>45364</v>
      </c>
      <c r="C316" s="1" t="s">
        <v>150</v>
      </c>
      <c r="D316" s="1">
        <v>2</v>
      </c>
      <c r="E316" s="1" t="str">
        <f t="shared" si="4"/>
        <v>Negative</v>
      </c>
    </row>
    <row r="317" spans="1:5" x14ac:dyDescent="0.2">
      <c r="A317" s="1" t="s">
        <v>509</v>
      </c>
      <c r="B317" s="5">
        <v>45329</v>
      </c>
      <c r="C317" s="1" t="s">
        <v>148</v>
      </c>
      <c r="D317" s="1">
        <v>4</v>
      </c>
      <c r="E317" s="1" t="str">
        <f t="shared" si="4"/>
        <v>Positive</v>
      </c>
    </row>
    <row r="318" spans="1:5" x14ac:dyDescent="0.2">
      <c r="A318" s="1" t="s">
        <v>510</v>
      </c>
      <c r="B318" s="5">
        <v>45293</v>
      </c>
      <c r="C318" s="1" t="s">
        <v>185</v>
      </c>
      <c r="D318" s="1">
        <v>4</v>
      </c>
      <c r="E318" s="1" t="str">
        <f t="shared" si="4"/>
        <v>Positive</v>
      </c>
    </row>
    <row r="319" spans="1:5" x14ac:dyDescent="0.2">
      <c r="A319" s="1" t="s">
        <v>511</v>
      </c>
      <c r="B319" s="5">
        <v>45351</v>
      </c>
      <c r="C319" s="1" t="s">
        <v>141</v>
      </c>
      <c r="D319" s="1">
        <v>2</v>
      </c>
      <c r="E319" s="1" t="str">
        <f t="shared" si="4"/>
        <v>Negative</v>
      </c>
    </row>
    <row r="320" spans="1:5" x14ac:dyDescent="0.2">
      <c r="A320" s="1" t="s">
        <v>512</v>
      </c>
      <c r="B320" s="5">
        <v>45321</v>
      </c>
      <c r="C320" s="1" t="s">
        <v>146</v>
      </c>
      <c r="D320" s="1">
        <v>4</v>
      </c>
      <c r="E320" s="1" t="str">
        <f t="shared" si="4"/>
        <v>Positive</v>
      </c>
    </row>
    <row r="321" spans="1:5" x14ac:dyDescent="0.2">
      <c r="A321" s="1" t="s">
        <v>513</v>
      </c>
      <c r="B321" s="5">
        <v>45373</v>
      </c>
      <c r="C321" s="1" t="s">
        <v>181</v>
      </c>
      <c r="D321" s="1">
        <v>3</v>
      </c>
      <c r="E321" s="1" t="str">
        <f t="shared" si="4"/>
        <v>Neutral</v>
      </c>
    </row>
    <row r="322" spans="1:5" x14ac:dyDescent="0.2">
      <c r="A322" s="1" t="s">
        <v>514</v>
      </c>
      <c r="B322" s="5">
        <v>45308</v>
      </c>
      <c r="C322" s="1" t="s">
        <v>157</v>
      </c>
      <c r="D322" s="1">
        <v>2</v>
      </c>
      <c r="E322" s="1" t="str">
        <f t="shared" si="4"/>
        <v>Negative</v>
      </c>
    </row>
    <row r="323" spans="1:5" x14ac:dyDescent="0.2">
      <c r="A323" s="1" t="s">
        <v>515</v>
      </c>
      <c r="B323" s="5">
        <v>45344</v>
      </c>
      <c r="C323" s="1" t="s">
        <v>161</v>
      </c>
      <c r="D323" s="1">
        <v>3</v>
      </c>
      <c r="E323" s="1" t="str">
        <f t="shared" ref="E323:E386" si="5">IF(D323=1,"Negative",IF(D323=2,"Negative",IF(D323=3,"Neutral",IF(D323=4,"Positive","Positive"))))</f>
        <v>Neutral</v>
      </c>
    </row>
    <row r="324" spans="1:5" x14ac:dyDescent="0.2">
      <c r="A324" s="1" t="s">
        <v>516</v>
      </c>
      <c r="B324" s="5">
        <v>45304</v>
      </c>
      <c r="C324" s="1" t="s">
        <v>148</v>
      </c>
      <c r="D324" s="1">
        <v>4</v>
      </c>
      <c r="E324" s="1" t="str">
        <f t="shared" si="5"/>
        <v>Positive</v>
      </c>
    </row>
    <row r="325" spans="1:5" x14ac:dyDescent="0.2">
      <c r="A325" s="1" t="s">
        <v>517</v>
      </c>
      <c r="B325" s="5">
        <v>45360</v>
      </c>
      <c r="C325" s="1" t="s">
        <v>150</v>
      </c>
      <c r="D325" s="1">
        <v>2</v>
      </c>
      <c r="E325" s="1" t="str">
        <f t="shared" si="5"/>
        <v>Negative</v>
      </c>
    </row>
    <row r="326" spans="1:5" x14ac:dyDescent="0.2">
      <c r="A326" s="1" t="s">
        <v>518</v>
      </c>
      <c r="B326" s="5">
        <v>45323</v>
      </c>
      <c r="C326" s="1" t="s">
        <v>185</v>
      </c>
      <c r="D326" s="1">
        <v>4</v>
      </c>
      <c r="E326" s="1" t="str">
        <f t="shared" si="5"/>
        <v>Positive</v>
      </c>
    </row>
    <row r="327" spans="1:5" x14ac:dyDescent="0.2">
      <c r="A327" s="1" t="s">
        <v>519</v>
      </c>
      <c r="B327" s="5">
        <v>45351</v>
      </c>
      <c r="C327" s="1" t="s">
        <v>183</v>
      </c>
      <c r="D327" s="1">
        <v>2</v>
      </c>
      <c r="E327" s="1" t="str">
        <f t="shared" si="5"/>
        <v>Negative</v>
      </c>
    </row>
    <row r="328" spans="1:5" x14ac:dyDescent="0.2">
      <c r="A328" s="1" t="s">
        <v>520</v>
      </c>
      <c r="B328" s="5">
        <v>45340</v>
      </c>
      <c r="C328" s="1" t="s">
        <v>173</v>
      </c>
      <c r="D328" s="1">
        <v>3</v>
      </c>
      <c r="E328" s="1" t="str">
        <f t="shared" si="5"/>
        <v>Neutral</v>
      </c>
    </row>
    <row r="329" spans="1:5" x14ac:dyDescent="0.2">
      <c r="A329" s="1" t="s">
        <v>521</v>
      </c>
      <c r="B329" s="5">
        <v>45323</v>
      </c>
      <c r="C329" s="1" t="s">
        <v>179</v>
      </c>
      <c r="D329" s="1">
        <v>3</v>
      </c>
      <c r="E329" s="1" t="str">
        <f t="shared" si="5"/>
        <v>Neutral</v>
      </c>
    </row>
    <row r="330" spans="1:5" x14ac:dyDescent="0.2">
      <c r="A330" s="1" t="s">
        <v>522</v>
      </c>
      <c r="B330" s="5">
        <v>45358</v>
      </c>
      <c r="C330" s="1" t="s">
        <v>161</v>
      </c>
      <c r="D330" s="1">
        <v>1</v>
      </c>
      <c r="E330" s="1" t="str">
        <f t="shared" si="5"/>
        <v>Negative</v>
      </c>
    </row>
    <row r="331" spans="1:5" x14ac:dyDescent="0.2">
      <c r="A331" s="1" t="s">
        <v>523</v>
      </c>
      <c r="B331" s="5">
        <v>45340</v>
      </c>
      <c r="C331" s="1" t="s">
        <v>175</v>
      </c>
      <c r="D331" s="1">
        <v>2</v>
      </c>
      <c r="E331" s="1" t="str">
        <f t="shared" si="5"/>
        <v>Negative</v>
      </c>
    </row>
    <row r="332" spans="1:5" x14ac:dyDescent="0.2">
      <c r="A332" s="1" t="s">
        <v>524</v>
      </c>
      <c r="B332" s="5">
        <v>45342</v>
      </c>
      <c r="C332" s="1" t="s">
        <v>153</v>
      </c>
      <c r="D332" s="1">
        <v>5</v>
      </c>
      <c r="E332" s="1" t="str">
        <f t="shared" si="5"/>
        <v>Positive</v>
      </c>
    </row>
    <row r="333" spans="1:5" x14ac:dyDescent="0.2">
      <c r="A333" s="1" t="s">
        <v>525</v>
      </c>
      <c r="B333" s="5">
        <v>45361</v>
      </c>
      <c r="C333" s="1" t="s">
        <v>187</v>
      </c>
      <c r="D333" s="1">
        <v>4</v>
      </c>
      <c r="E333" s="1" t="str">
        <f t="shared" si="5"/>
        <v>Positive</v>
      </c>
    </row>
    <row r="334" spans="1:5" x14ac:dyDescent="0.2">
      <c r="A334" s="1" t="s">
        <v>526</v>
      </c>
      <c r="B334" s="5">
        <v>45299</v>
      </c>
      <c r="C334" s="1" t="s">
        <v>187</v>
      </c>
      <c r="D334" s="1">
        <v>5</v>
      </c>
      <c r="E334" s="1" t="str">
        <f t="shared" si="5"/>
        <v>Positive</v>
      </c>
    </row>
    <row r="335" spans="1:5" x14ac:dyDescent="0.2">
      <c r="A335" s="1" t="s">
        <v>527</v>
      </c>
      <c r="B335" s="5">
        <v>45327</v>
      </c>
      <c r="C335" s="1" t="s">
        <v>179</v>
      </c>
      <c r="D335" s="1">
        <v>2</v>
      </c>
      <c r="E335" s="1" t="str">
        <f t="shared" si="5"/>
        <v>Negative</v>
      </c>
    </row>
    <row r="336" spans="1:5" x14ac:dyDescent="0.2">
      <c r="A336" s="1" t="s">
        <v>528</v>
      </c>
      <c r="B336" s="5">
        <v>45317</v>
      </c>
      <c r="C336" s="1" t="s">
        <v>161</v>
      </c>
      <c r="D336" s="1">
        <v>2</v>
      </c>
      <c r="E336" s="1" t="str">
        <f t="shared" si="5"/>
        <v>Negative</v>
      </c>
    </row>
    <row r="337" spans="1:5" x14ac:dyDescent="0.2">
      <c r="A337" s="1" t="s">
        <v>529</v>
      </c>
      <c r="B337" s="5">
        <v>45334</v>
      </c>
      <c r="C337" s="1" t="s">
        <v>175</v>
      </c>
      <c r="D337" s="1">
        <v>2</v>
      </c>
      <c r="E337" s="1" t="str">
        <f t="shared" si="5"/>
        <v>Negative</v>
      </c>
    </row>
    <row r="338" spans="1:5" x14ac:dyDescent="0.2">
      <c r="A338" s="1" t="s">
        <v>530</v>
      </c>
      <c r="B338" s="5">
        <v>45353</v>
      </c>
      <c r="C338" s="1" t="s">
        <v>155</v>
      </c>
      <c r="D338" s="1">
        <v>1</v>
      </c>
      <c r="E338" s="1" t="str">
        <f t="shared" si="5"/>
        <v>Negative</v>
      </c>
    </row>
    <row r="339" spans="1:5" x14ac:dyDescent="0.2">
      <c r="A339" s="1" t="s">
        <v>531</v>
      </c>
      <c r="B339" s="5">
        <v>45328</v>
      </c>
      <c r="C339" s="1" t="s">
        <v>177</v>
      </c>
      <c r="D339" s="1">
        <v>2</v>
      </c>
      <c r="E339" s="1" t="str">
        <f t="shared" si="5"/>
        <v>Negative</v>
      </c>
    </row>
    <row r="340" spans="1:5" x14ac:dyDescent="0.2">
      <c r="A340" s="1" t="s">
        <v>532</v>
      </c>
      <c r="B340" s="5">
        <v>45375</v>
      </c>
      <c r="C340" s="1" t="s">
        <v>167</v>
      </c>
      <c r="D340" s="1">
        <v>4</v>
      </c>
      <c r="E340" s="1" t="str">
        <f t="shared" si="5"/>
        <v>Positive</v>
      </c>
    </row>
    <row r="341" spans="1:5" x14ac:dyDescent="0.2">
      <c r="A341" s="1" t="s">
        <v>533</v>
      </c>
      <c r="B341" s="5">
        <v>45331</v>
      </c>
      <c r="C341" s="1" t="s">
        <v>159</v>
      </c>
      <c r="D341" s="1">
        <v>3</v>
      </c>
      <c r="E341" s="1" t="str">
        <f t="shared" si="5"/>
        <v>Neutral</v>
      </c>
    </row>
    <row r="342" spans="1:5" x14ac:dyDescent="0.2">
      <c r="A342" s="1" t="s">
        <v>534</v>
      </c>
      <c r="B342" s="5">
        <v>45326</v>
      </c>
      <c r="C342" s="1" t="s">
        <v>155</v>
      </c>
      <c r="D342" s="1">
        <v>5</v>
      </c>
      <c r="E342" s="1" t="str">
        <f t="shared" si="5"/>
        <v>Positive</v>
      </c>
    </row>
    <row r="343" spans="1:5" x14ac:dyDescent="0.2">
      <c r="A343" s="1" t="s">
        <v>535</v>
      </c>
      <c r="B343" s="5">
        <v>45362</v>
      </c>
      <c r="C343" s="1" t="s">
        <v>189</v>
      </c>
      <c r="D343" s="1">
        <v>2</v>
      </c>
      <c r="E343" s="1" t="str">
        <f t="shared" si="5"/>
        <v>Negative</v>
      </c>
    </row>
    <row r="344" spans="1:5" x14ac:dyDescent="0.2">
      <c r="A344" s="1" t="s">
        <v>536</v>
      </c>
      <c r="B344" s="5">
        <v>45334</v>
      </c>
      <c r="C344" s="1" t="s">
        <v>177</v>
      </c>
      <c r="D344" s="1">
        <v>4</v>
      </c>
      <c r="E344" s="1" t="str">
        <f t="shared" si="5"/>
        <v>Positive</v>
      </c>
    </row>
    <row r="345" spans="1:5" x14ac:dyDescent="0.2">
      <c r="A345" s="1" t="s">
        <v>537</v>
      </c>
      <c r="B345" s="5">
        <v>45327</v>
      </c>
      <c r="C345" s="1" t="s">
        <v>141</v>
      </c>
      <c r="D345" s="1">
        <v>2</v>
      </c>
      <c r="E345" s="1" t="str">
        <f t="shared" si="5"/>
        <v>Negative</v>
      </c>
    </row>
    <row r="346" spans="1:5" x14ac:dyDescent="0.2">
      <c r="A346" s="1" t="s">
        <v>538</v>
      </c>
      <c r="B346" s="5">
        <v>45301</v>
      </c>
      <c r="C346" s="1" t="s">
        <v>189</v>
      </c>
      <c r="D346" s="1">
        <v>5</v>
      </c>
      <c r="E346" s="1" t="str">
        <f t="shared" si="5"/>
        <v>Positive</v>
      </c>
    </row>
    <row r="347" spans="1:5" x14ac:dyDescent="0.2">
      <c r="A347" s="1" t="s">
        <v>539</v>
      </c>
      <c r="B347" s="5">
        <v>45302</v>
      </c>
      <c r="C347" s="1" t="s">
        <v>187</v>
      </c>
      <c r="D347" s="1">
        <v>3</v>
      </c>
      <c r="E347" s="1" t="str">
        <f t="shared" si="5"/>
        <v>Neutral</v>
      </c>
    </row>
    <row r="348" spans="1:5" x14ac:dyDescent="0.2">
      <c r="A348" s="1" t="s">
        <v>540</v>
      </c>
      <c r="B348" s="5">
        <v>45362</v>
      </c>
      <c r="C348" s="1" t="s">
        <v>173</v>
      </c>
      <c r="D348" s="1">
        <v>2</v>
      </c>
      <c r="E348" s="1" t="str">
        <f t="shared" si="5"/>
        <v>Negative</v>
      </c>
    </row>
    <row r="349" spans="1:5" x14ac:dyDescent="0.2">
      <c r="A349" s="1" t="s">
        <v>541</v>
      </c>
      <c r="B349" s="5">
        <v>45336</v>
      </c>
      <c r="C349" s="1" t="s">
        <v>155</v>
      </c>
      <c r="D349" s="1">
        <v>3</v>
      </c>
      <c r="E349" s="1" t="str">
        <f t="shared" si="5"/>
        <v>Neutral</v>
      </c>
    </row>
    <row r="350" spans="1:5" x14ac:dyDescent="0.2">
      <c r="A350" s="1" t="s">
        <v>542</v>
      </c>
      <c r="B350" s="5">
        <v>45363</v>
      </c>
      <c r="C350" s="1" t="s">
        <v>150</v>
      </c>
      <c r="D350" s="1">
        <v>5</v>
      </c>
      <c r="E350" s="1" t="str">
        <f t="shared" si="5"/>
        <v>Positive</v>
      </c>
    </row>
    <row r="351" spans="1:5" x14ac:dyDescent="0.2">
      <c r="A351" s="1" t="s">
        <v>543</v>
      </c>
      <c r="B351" s="5">
        <v>45308</v>
      </c>
      <c r="C351" s="1" t="s">
        <v>167</v>
      </c>
      <c r="D351" s="1">
        <v>4</v>
      </c>
      <c r="E351" s="1" t="str">
        <f t="shared" si="5"/>
        <v>Positive</v>
      </c>
    </row>
    <row r="352" spans="1:5" x14ac:dyDescent="0.2">
      <c r="A352" s="1" t="s">
        <v>544</v>
      </c>
      <c r="B352" s="5">
        <v>45365</v>
      </c>
      <c r="C352" s="1" t="s">
        <v>146</v>
      </c>
      <c r="D352" s="1">
        <v>4</v>
      </c>
      <c r="E352" s="1" t="str">
        <f t="shared" si="5"/>
        <v>Positive</v>
      </c>
    </row>
    <row r="353" spans="1:5" x14ac:dyDescent="0.2">
      <c r="A353" s="1" t="s">
        <v>545</v>
      </c>
      <c r="B353" s="5">
        <v>45374</v>
      </c>
      <c r="C353" s="1" t="s">
        <v>163</v>
      </c>
      <c r="D353" s="1">
        <v>2</v>
      </c>
      <c r="E353" s="1" t="str">
        <f t="shared" si="5"/>
        <v>Negative</v>
      </c>
    </row>
    <row r="354" spans="1:5" x14ac:dyDescent="0.2">
      <c r="A354" s="1" t="s">
        <v>546</v>
      </c>
      <c r="B354" s="5">
        <v>45312</v>
      </c>
      <c r="C354" s="1" t="s">
        <v>177</v>
      </c>
      <c r="D354" s="1">
        <v>5</v>
      </c>
      <c r="E354" s="1" t="str">
        <f t="shared" si="5"/>
        <v>Positive</v>
      </c>
    </row>
    <row r="355" spans="1:5" x14ac:dyDescent="0.2">
      <c r="A355" s="1" t="s">
        <v>547</v>
      </c>
      <c r="B355" s="5">
        <v>45319</v>
      </c>
      <c r="C355" s="1" t="s">
        <v>146</v>
      </c>
      <c r="D355" s="1">
        <v>2</v>
      </c>
      <c r="E355" s="1" t="str">
        <f t="shared" si="5"/>
        <v>Negative</v>
      </c>
    </row>
    <row r="356" spans="1:5" x14ac:dyDescent="0.2">
      <c r="A356" s="1" t="s">
        <v>548</v>
      </c>
      <c r="B356" s="5">
        <v>45338</v>
      </c>
      <c r="C356" s="1" t="s">
        <v>187</v>
      </c>
      <c r="D356" s="1">
        <v>4</v>
      </c>
      <c r="E356" s="1" t="str">
        <f t="shared" si="5"/>
        <v>Positive</v>
      </c>
    </row>
    <row r="357" spans="1:5" x14ac:dyDescent="0.2">
      <c r="A357" s="1" t="s">
        <v>549</v>
      </c>
      <c r="B357" s="5">
        <v>45327</v>
      </c>
      <c r="C357" s="1" t="s">
        <v>169</v>
      </c>
      <c r="D357" s="1">
        <v>3</v>
      </c>
      <c r="E357" s="1" t="str">
        <f t="shared" si="5"/>
        <v>Neutral</v>
      </c>
    </row>
    <row r="358" spans="1:5" x14ac:dyDescent="0.2">
      <c r="A358" s="1" t="s">
        <v>550</v>
      </c>
      <c r="B358" s="5">
        <v>45307</v>
      </c>
      <c r="C358" s="1" t="s">
        <v>153</v>
      </c>
      <c r="D358" s="1">
        <v>2</v>
      </c>
      <c r="E358" s="1" t="str">
        <f t="shared" si="5"/>
        <v>Negative</v>
      </c>
    </row>
    <row r="359" spans="1:5" x14ac:dyDescent="0.2">
      <c r="A359" s="1" t="s">
        <v>551</v>
      </c>
      <c r="B359" s="5">
        <v>45364</v>
      </c>
      <c r="C359" s="1" t="s">
        <v>157</v>
      </c>
      <c r="D359" s="1">
        <v>1</v>
      </c>
      <c r="E359" s="1" t="str">
        <f t="shared" si="5"/>
        <v>Negative</v>
      </c>
    </row>
    <row r="360" spans="1:5" x14ac:dyDescent="0.2">
      <c r="A360" s="1" t="s">
        <v>552</v>
      </c>
      <c r="B360" s="5">
        <v>45320</v>
      </c>
      <c r="C360" s="1" t="s">
        <v>171</v>
      </c>
      <c r="D360" s="1">
        <v>3</v>
      </c>
      <c r="E360" s="1" t="str">
        <f t="shared" si="5"/>
        <v>Neutral</v>
      </c>
    </row>
    <row r="361" spans="1:5" x14ac:dyDescent="0.2">
      <c r="A361" s="1" t="s">
        <v>553</v>
      </c>
      <c r="B361" s="5">
        <v>45374</v>
      </c>
      <c r="C361" s="1" t="s">
        <v>155</v>
      </c>
      <c r="D361" s="1">
        <v>5</v>
      </c>
      <c r="E361" s="1" t="str">
        <f t="shared" si="5"/>
        <v>Positive</v>
      </c>
    </row>
    <row r="362" spans="1:5" x14ac:dyDescent="0.2">
      <c r="A362" s="1" t="s">
        <v>554</v>
      </c>
      <c r="B362" s="5">
        <v>45337</v>
      </c>
      <c r="C362" s="1" t="s">
        <v>173</v>
      </c>
      <c r="D362" s="1">
        <v>3</v>
      </c>
      <c r="E362" s="1" t="str">
        <f t="shared" si="5"/>
        <v>Neutral</v>
      </c>
    </row>
    <row r="363" spans="1:5" x14ac:dyDescent="0.2">
      <c r="A363" s="1" t="s">
        <v>555</v>
      </c>
      <c r="B363" s="5">
        <v>45374</v>
      </c>
      <c r="C363" s="1" t="s">
        <v>175</v>
      </c>
      <c r="D363" s="1">
        <v>1</v>
      </c>
      <c r="E363" s="1" t="str">
        <f t="shared" si="5"/>
        <v>Negative</v>
      </c>
    </row>
    <row r="364" spans="1:5" x14ac:dyDescent="0.2">
      <c r="A364" s="1" t="s">
        <v>556</v>
      </c>
      <c r="B364" s="5">
        <v>45321</v>
      </c>
      <c r="C364" s="1" t="s">
        <v>146</v>
      </c>
      <c r="D364" s="1">
        <v>3</v>
      </c>
      <c r="E364" s="1" t="str">
        <f t="shared" si="5"/>
        <v>Neutral</v>
      </c>
    </row>
    <row r="365" spans="1:5" x14ac:dyDescent="0.2">
      <c r="A365" s="1" t="s">
        <v>557</v>
      </c>
      <c r="B365" s="5">
        <v>45348</v>
      </c>
      <c r="C365" s="1" t="s">
        <v>153</v>
      </c>
      <c r="D365" s="1">
        <v>4</v>
      </c>
      <c r="E365" s="1" t="str">
        <f t="shared" si="5"/>
        <v>Positive</v>
      </c>
    </row>
    <row r="366" spans="1:5" x14ac:dyDescent="0.2">
      <c r="A366" s="1" t="s">
        <v>558</v>
      </c>
      <c r="B366" s="5">
        <v>45306</v>
      </c>
      <c r="C366" s="1" t="s">
        <v>141</v>
      </c>
      <c r="D366" s="1">
        <v>1</v>
      </c>
      <c r="E366" s="1" t="str">
        <f t="shared" si="5"/>
        <v>Negative</v>
      </c>
    </row>
    <row r="367" spans="1:5" x14ac:dyDescent="0.2">
      <c r="A367" s="1" t="s">
        <v>559</v>
      </c>
      <c r="B367" s="5">
        <v>45313</v>
      </c>
      <c r="C367" s="1" t="s">
        <v>171</v>
      </c>
      <c r="D367" s="1">
        <v>1</v>
      </c>
      <c r="E367" s="1" t="str">
        <f t="shared" si="5"/>
        <v>Negative</v>
      </c>
    </row>
    <row r="368" spans="1:5" x14ac:dyDescent="0.2">
      <c r="A368" s="1" t="s">
        <v>560</v>
      </c>
      <c r="B368" s="5">
        <v>45343</v>
      </c>
      <c r="C368" s="1" t="s">
        <v>153</v>
      </c>
      <c r="D368" s="1">
        <v>5</v>
      </c>
      <c r="E368" s="1" t="str">
        <f t="shared" si="5"/>
        <v>Positive</v>
      </c>
    </row>
    <row r="369" spans="1:5" x14ac:dyDescent="0.2">
      <c r="A369" s="1" t="s">
        <v>561</v>
      </c>
      <c r="B369" s="5">
        <v>45372</v>
      </c>
      <c r="C369" s="1" t="s">
        <v>179</v>
      </c>
      <c r="D369" s="1">
        <v>4</v>
      </c>
      <c r="E369" s="1" t="str">
        <f t="shared" si="5"/>
        <v>Positive</v>
      </c>
    </row>
    <row r="370" spans="1:5" x14ac:dyDescent="0.2">
      <c r="A370" s="1" t="s">
        <v>562</v>
      </c>
      <c r="B370" s="5">
        <v>45306</v>
      </c>
      <c r="C370" s="1" t="s">
        <v>169</v>
      </c>
      <c r="D370" s="1">
        <v>4</v>
      </c>
      <c r="E370" s="1" t="str">
        <f t="shared" si="5"/>
        <v>Positive</v>
      </c>
    </row>
    <row r="371" spans="1:5" x14ac:dyDescent="0.2">
      <c r="A371" s="1" t="s">
        <v>563</v>
      </c>
      <c r="B371" s="5">
        <v>45330</v>
      </c>
      <c r="C371" s="1" t="s">
        <v>163</v>
      </c>
      <c r="D371" s="1">
        <v>1</v>
      </c>
      <c r="E371" s="1" t="str">
        <f t="shared" si="5"/>
        <v>Negative</v>
      </c>
    </row>
    <row r="372" spans="1:5" x14ac:dyDescent="0.2">
      <c r="A372" s="1" t="s">
        <v>564</v>
      </c>
      <c r="B372" s="5">
        <v>45318</v>
      </c>
      <c r="C372" s="1" t="s">
        <v>183</v>
      </c>
      <c r="D372" s="1">
        <v>1</v>
      </c>
      <c r="E372" s="1" t="str">
        <f t="shared" si="5"/>
        <v>Negative</v>
      </c>
    </row>
    <row r="373" spans="1:5" x14ac:dyDescent="0.2">
      <c r="A373" s="1" t="s">
        <v>565</v>
      </c>
      <c r="B373" s="5">
        <v>45347</v>
      </c>
      <c r="C373" s="1" t="s">
        <v>143</v>
      </c>
      <c r="D373" s="1">
        <v>2</v>
      </c>
      <c r="E373" s="1" t="str">
        <f t="shared" si="5"/>
        <v>Negative</v>
      </c>
    </row>
    <row r="374" spans="1:5" x14ac:dyDescent="0.2">
      <c r="A374" s="1" t="s">
        <v>566</v>
      </c>
      <c r="B374" s="5">
        <v>45360</v>
      </c>
      <c r="C374" s="1" t="s">
        <v>185</v>
      </c>
      <c r="D374" s="1">
        <v>3</v>
      </c>
      <c r="E374" s="1" t="str">
        <f t="shared" si="5"/>
        <v>Neutral</v>
      </c>
    </row>
    <row r="375" spans="1:5" x14ac:dyDescent="0.2">
      <c r="A375" s="1" t="s">
        <v>567</v>
      </c>
      <c r="B375" s="5">
        <v>45330</v>
      </c>
      <c r="C375" s="1" t="s">
        <v>163</v>
      </c>
      <c r="D375" s="1">
        <v>3</v>
      </c>
      <c r="E375" s="1" t="str">
        <f t="shared" si="5"/>
        <v>Neutral</v>
      </c>
    </row>
    <row r="376" spans="1:5" x14ac:dyDescent="0.2">
      <c r="A376" s="1" t="s">
        <v>568</v>
      </c>
      <c r="B376" s="5">
        <v>45343</v>
      </c>
      <c r="C376" s="1" t="s">
        <v>179</v>
      </c>
      <c r="D376" s="1">
        <v>1</v>
      </c>
      <c r="E376" s="1" t="str">
        <f t="shared" si="5"/>
        <v>Negative</v>
      </c>
    </row>
    <row r="377" spans="1:5" x14ac:dyDescent="0.2">
      <c r="A377" s="1" t="s">
        <v>569</v>
      </c>
      <c r="B377" s="5">
        <v>45358</v>
      </c>
      <c r="C377" s="1" t="s">
        <v>155</v>
      </c>
      <c r="D377" s="1">
        <v>1</v>
      </c>
      <c r="E377" s="1" t="str">
        <f t="shared" si="5"/>
        <v>Negative</v>
      </c>
    </row>
    <row r="378" spans="1:5" x14ac:dyDescent="0.2">
      <c r="A378" s="1" t="s">
        <v>570</v>
      </c>
      <c r="B378" s="5">
        <v>45293</v>
      </c>
      <c r="C378" s="1" t="s">
        <v>153</v>
      </c>
      <c r="D378" s="1">
        <v>2</v>
      </c>
      <c r="E378" s="1" t="str">
        <f t="shared" si="5"/>
        <v>Negative</v>
      </c>
    </row>
    <row r="379" spans="1:5" x14ac:dyDescent="0.2">
      <c r="A379" s="1" t="s">
        <v>571</v>
      </c>
      <c r="B379" s="5">
        <v>45301</v>
      </c>
      <c r="C379" s="1" t="s">
        <v>183</v>
      </c>
      <c r="D379" s="1">
        <v>4</v>
      </c>
      <c r="E379" s="1" t="str">
        <f t="shared" si="5"/>
        <v>Positive</v>
      </c>
    </row>
    <row r="380" spans="1:5" x14ac:dyDescent="0.2">
      <c r="A380" s="1" t="s">
        <v>572</v>
      </c>
      <c r="B380" s="5">
        <v>45298</v>
      </c>
      <c r="C380" s="1" t="s">
        <v>165</v>
      </c>
      <c r="D380" s="1">
        <v>1</v>
      </c>
      <c r="E380" s="1" t="str">
        <f t="shared" si="5"/>
        <v>Negative</v>
      </c>
    </row>
    <row r="381" spans="1:5" x14ac:dyDescent="0.2">
      <c r="A381" s="1" t="s">
        <v>573</v>
      </c>
      <c r="B381" s="5">
        <v>45319</v>
      </c>
      <c r="C381" s="1" t="s">
        <v>169</v>
      </c>
      <c r="D381" s="1">
        <v>5</v>
      </c>
      <c r="E381" s="1" t="str">
        <f t="shared" si="5"/>
        <v>Positive</v>
      </c>
    </row>
    <row r="382" spans="1:5" x14ac:dyDescent="0.2">
      <c r="A382" s="1" t="s">
        <v>574</v>
      </c>
      <c r="B382" s="5">
        <v>45374</v>
      </c>
      <c r="C382" s="1" t="s">
        <v>163</v>
      </c>
      <c r="D382" s="1">
        <v>4</v>
      </c>
      <c r="E382" s="1" t="str">
        <f t="shared" si="5"/>
        <v>Positive</v>
      </c>
    </row>
    <row r="383" spans="1:5" x14ac:dyDescent="0.2">
      <c r="A383" s="1" t="s">
        <v>575</v>
      </c>
      <c r="B383" s="5">
        <v>45369</v>
      </c>
      <c r="C383" s="1" t="s">
        <v>171</v>
      </c>
      <c r="D383" s="1">
        <v>1</v>
      </c>
      <c r="E383" s="1" t="str">
        <f t="shared" si="5"/>
        <v>Negative</v>
      </c>
    </row>
    <row r="384" spans="1:5" x14ac:dyDescent="0.2">
      <c r="A384" s="1" t="s">
        <v>576</v>
      </c>
      <c r="B384" s="5">
        <v>45315</v>
      </c>
      <c r="C384" s="1" t="s">
        <v>161</v>
      </c>
      <c r="D384" s="1">
        <v>2</v>
      </c>
      <c r="E384" s="1" t="str">
        <f t="shared" si="5"/>
        <v>Negative</v>
      </c>
    </row>
    <row r="385" spans="1:5" x14ac:dyDescent="0.2">
      <c r="A385" s="1" t="s">
        <v>577</v>
      </c>
      <c r="B385" s="5">
        <v>45353</v>
      </c>
      <c r="C385" s="1" t="s">
        <v>150</v>
      </c>
      <c r="D385" s="1">
        <v>4</v>
      </c>
      <c r="E385" s="1" t="str">
        <f t="shared" si="5"/>
        <v>Positive</v>
      </c>
    </row>
    <row r="386" spans="1:5" x14ac:dyDescent="0.2">
      <c r="A386" s="1" t="s">
        <v>578</v>
      </c>
      <c r="B386" s="5">
        <v>45374</v>
      </c>
      <c r="C386" s="1" t="s">
        <v>173</v>
      </c>
      <c r="D386" s="1">
        <v>5</v>
      </c>
      <c r="E386" s="1" t="str">
        <f t="shared" si="5"/>
        <v>Positive</v>
      </c>
    </row>
    <row r="387" spans="1:5" x14ac:dyDescent="0.2">
      <c r="A387" s="1" t="s">
        <v>579</v>
      </c>
      <c r="B387" s="5">
        <v>45308</v>
      </c>
      <c r="C387" s="1" t="s">
        <v>155</v>
      </c>
      <c r="D387" s="1">
        <v>3</v>
      </c>
      <c r="E387" s="1" t="str">
        <f t="shared" ref="E387:E450" si="6">IF(D387=1,"Negative",IF(D387=2,"Negative",IF(D387=3,"Neutral",IF(D387=4,"Positive","Positive"))))</f>
        <v>Neutral</v>
      </c>
    </row>
    <row r="388" spans="1:5" x14ac:dyDescent="0.2">
      <c r="A388" s="1" t="s">
        <v>580</v>
      </c>
      <c r="B388" s="5">
        <v>45337</v>
      </c>
      <c r="C388" s="1" t="s">
        <v>171</v>
      </c>
      <c r="D388" s="1">
        <v>5</v>
      </c>
      <c r="E388" s="1" t="str">
        <f t="shared" si="6"/>
        <v>Positive</v>
      </c>
    </row>
    <row r="389" spans="1:5" x14ac:dyDescent="0.2">
      <c r="A389" s="1" t="s">
        <v>581</v>
      </c>
      <c r="B389" s="5">
        <v>45325</v>
      </c>
      <c r="C389" s="1" t="s">
        <v>153</v>
      </c>
      <c r="D389" s="1">
        <v>4</v>
      </c>
      <c r="E389" s="1" t="str">
        <f t="shared" si="6"/>
        <v>Positive</v>
      </c>
    </row>
    <row r="390" spans="1:5" x14ac:dyDescent="0.2">
      <c r="A390" s="1" t="s">
        <v>582</v>
      </c>
      <c r="B390" s="5">
        <v>45369</v>
      </c>
      <c r="C390" s="1" t="s">
        <v>167</v>
      </c>
      <c r="D390" s="1">
        <v>2</v>
      </c>
      <c r="E390" s="1" t="str">
        <f t="shared" si="6"/>
        <v>Negative</v>
      </c>
    </row>
    <row r="391" spans="1:5" x14ac:dyDescent="0.2">
      <c r="A391" s="1" t="s">
        <v>583</v>
      </c>
      <c r="B391" s="5">
        <v>45292</v>
      </c>
      <c r="C391" s="1" t="s">
        <v>141</v>
      </c>
      <c r="D391" s="1">
        <v>5</v>
      </c>
      <c r="E391" s="1" t="str">
        <f t="shared" si="6"/>
        <v>Positive</v>
      </c>
    </row>
    <row r="392" spans="1:5" x14ac:dyDescent="0.2">
      <c r="A392" s="1" t="s">
        <v>584</v>
      </c>
      <c r="B392" s="5">
        <v>45301</v>
      </c>
      <c r="C392" s="1" t="s">
        <v>143</v>
      </c>
      <c r="D392" s="1">
        <v>3</v>
      </c>
      <c r="E392" s="1" t="str">
        <f t="shared" si="6"/>
        <v>Neutral</v>
      </c>
    </row>
    <row r="393" spans="1:5" x14ac:dyDescent="0.2">
      <c r="A393" s="1" t="s">
        <v>585</v>
      </c>
      <c r="B393" s="5">
        <v>45344</v>
      </c>
      <c r="C393" s="1" t="s">
        <v>175</v>
      </c>
      <c r="D393" s="1">
        <v>3</v>
      </c>
      <c r="E393" s="1" t="str">
        <f t="shared" si="6"/>
        <v>Neutral</v>
      </c>
    </row>
    <row r="394" spans="1:5" x14ac:dyDescent="0.2">
      <c r="A394" s="1" t="s">
        <v>586</v>
      </c>
      <c r="B394" s="5">
        <v>45302</v>
      </c>
      <c r="C394" s="1" t="s">
        <v>169</v>
      </c>
      <c r="D394" s="1">
        <v>5</v>
      </c>
      <c r="E394" s="1" t="str">
        <f t="shared" si="6"/>
        <v>Positive</v>
      </c>
    </row>
    <row r="395" spans="1:5" x14ac:dyDescent="0.2">
      <c r="A395" s="1" t="s">
        <v>587</v>
      </c>
      <c r="B395" s="5">
        <v>45381</v>
      </c>
      <c r="C395" s="1" t="s">
        <v>143</v>
      </c>
      <c r="D395" s="1">
        <v>1</v>
      </c>
      <c r="E395" s="1" t="str">
        <f t="shared" si="6"/>
        <v>Negative</v>
      </c>
    </row>
    <row r="396" spans="1:5" x14ac:dyDescent="0.2">
      <c r="A396" s="1" t="s">
        <v>588</v>
      </c>
      <c r="B396" s="5">
        <v>45373</v>
      </c>
      <c r="C396" s="1" t="s">
        <v>169</v>
      </c>
      <c r="D396" s="1">
        <v>4</v>
      </c>
      <c r="E396" s="1" t="str">
        <f t="shared" si="6"/>
        <v>Positive</v>
      </c>
    </row>
    <row r="397" spans="1:5" x14ac:dyDescent="0.2">
      <c r="A397" s="1" t="s">
        <v>589</v>
      </c>
      <c r="B397" s="5">
        <v>45308</v>
      </c>
      <c r="C397" s="1" t="s">
        <v>143</v>
      </c>
      <c r="D397" s="1">
        <v>2</v>
      </c>
      <c r="E397" s="1" t="str">
        <f t="shared" si="6"/>
        <v>Negative</v>
      </c>
    </row>
    <row r="398" spans="1:5" x14ac:dyDescent="0.2">
      <c r="A398" s="1" t="s">
        <v>590</v>
      </c>
      <c r="B398" s="5">
        <v>45338</v>
      </c>
      <c r="C398" s="1" t="s">
        <v>161</v>
      </c>
      <c r="D398" s="1">
        <v>4</v>
      </c>
      <c r="E398" s="1" t="str">
        <f t="shared" si="6"/>
        <v>Positive</v>
      </c>
    </row>
    <row r="399" spans="1:5" x14ac:dyDescent="0.2">
      <c r="A399" s="1" t="s">
        <v>591</v>
      </c>
      <c r="B399" s="5">
        <v>45335</v>
      </c>
      <c r="C399" s="1" t="s">
        <v>165</v>
      </c>
      <c r="D399" s="1">
        <v>4</v>
      </c>
      <c r="E399" s="1" t="str">
        <f t="shared" si="6"/>
        <v>Positive</v>
      </c>
    </row>
    <row r="400" spans="1:5" x14ac:dyDescent="0.2">
      <c r="A400" s="1" t="s">
        <v>592</v>
      </c>
      <c r="B400" s="5">
        <v>45354</v>
      </c>
      <c r="C400" s="1" t="s">
        <v>173</v>
      </c>
      <c r="D400" s="1">
        <v>1</v>
      </c>
      <c r="E400" s="1" t="str">
        <f t="shared" si="6"/>
        <v>Negative</v>
      </c>
    </row>
    <row r="401" spans="1:5" x14ac:dyDescent="0.2">
      <c r="A401" s="1" t="s">
        <v>593</v>
      </c>
      <c r="B401" s="5">
        <v>45353</v>
      </c>
      <c r="C401" s="1" t="s">
        <v>181</v>
      </c>
      <c r="D401" s="1">
        <v>3</v>
      </c>
      <c r="E401" s="1" t="str">
        <f t="shared" si="6"/>
        <v>Neutral</v>
      </c>
    </row>
    <row r="402" spans="1:5" x14ac:dyDescent="0.2">
      <c r="A402" s="1" t="s">
        <v>594</v>
      </c>
      <c r="B402" s="5">
        <v>45363</v>
      </c>
      <c r="C402" s="1" t="s">
        <v>173</v>
      </c>
      <c r="D402" s="1">
        <v>1</v>
      </c>
      <c r="E402" s="1" t="str">
        <f t="shared" si="6"/>
        <v>Negative</v>
      </c>
    </row>
    <row r="403" spans="1:5" x14ac:dyDescent="0.2">
      <c r="A403" s="1" t="s">
        <v>595</v>
      </c>
      <c r="B403" s="5">
        <v>45341</v>
      </c>
      <c r="C403" s="1" t="s">
        <v>153</v>
      </c>
      <c r="D403" s="1">
        <v>1</v>
      </c>
      <c r="E403" s="1" t="str">
        <f t="shared" si="6"/>
        <v>Negative</v>
      </c>
    </row>
    <row r="404" spans="1:5" x14ac:dyDescent="0.2">
      <c r="A404" s="1" t="s">
        <v>596</v>
      </c>
      <c r="B404" s="5">
        <v>45300</v>
      </c>
      <c r="C404" s="1" t="s">
        <v>179</v>
      </c>
      <c r="D404" s="1">
        <v>5</v>
      </c>
      <c r="E404" s="1" t="str">
        <f t="shared" si="6"/>
        <v>Positive</v>
      </c>
    </row>
    <row r="405" spans="1:5" x14ac:dyDescent="0.2">
      <c r="A405" s="1" t="s">
        <v>597</v>
      </c>
      <c r="B405" s="5">
        <v>45331</v>
      </c>
      <c r="C405" s="1" t="s">
        <v>171</v>
      </c>
      <c r="D405" s="1">
        <v>5</v>
      </c>
      <c r="E405" s="1" t="str">
        <f t="shared" si="6"/>
        <v>Positive</v>
      </c>
    </row>
    <row r="406" spans="1:5" x14ac:dyDescent="0.2">
      <c r="A406" s="1" t="s">
        <v>598</v>
      </c>
      <c r="B406" s="5">
        <v>45332</v>
      </c>
      <c r="C406" s="1" t="s">
        <v>177</v>
      </c>
      <c r="D406" s="1">
        <v>3</v>
      </c>
      <c r="E406" s="1" t="str">
        <f t="shared" si="6"/>
        <v>Neutral</v>
      </c>
    </row>
    <row r="407" spans="1:5" x14ac:dyDescent="0.2">
      <c r="A407" s="1" t="s">
        <v>599</v>
      </c>
      <c r="B407" s="5">
        <v>45335</v>
      </c>
      <c r="C407" s="1" t="s">
        <v>161</v>
      </c>
      <c r="D407" s="1">
        <v>3</v>
      </c>
      <c r="E407" s="1" t="str">
        <f t="shared" si="6"/>
        <v>Neutral</v>
      </c>
    </row>
    <row r="408" spans="1:5" x14ac:dyDescent="0.2">
      <c r="A408" s="1" t="s">
        <v>600</v>
      </c>
      <c r="B408" s="5">
        <v>45355</v>
      </c>
      <c r="C408" s="1" t="s">
        <v>163</v>
      </c>
      <c r="D408" s="1">
        <v>3</v>
      </c>
      <c r="E408" s="1" t="str">
        <f t="shared" si="6"/>
        <v>Neutral</v>
      </c>
    </row>
    <row r="409" spans="1:5" x14ac:dyDescent="0.2">
      <c r="A409" s="1" t="s">
        <v>601</v>
      </c>
      <c r="B409" s="5">
        <v>45331</v>
      </c>
      <c r="C409" s="1" t="s">
        <v>141</v>
      </c>
      <c r="D409" s="1">
        <v>2</v>
      </c>
      <c r="E409" s="1" t="str">
        <f t="shared" si="6"/>
        <v>Negative</v>
      </c>
    </row>
    <row r="410" spans="1:5" x14ac:dyDescent="0.2">
      <c r="A410" s="1" t="s">
        <v>602</v>
      </c>
      <c r="B410" s="5">
        <v>45308</v>
      </c>
      <c r="C410" s="1" t="s">
        <v>181</v>
      </c>
      <c r="D410" s="1">
        <v>3</v>
      </c>
      <c r="E410" s="1" t="str">
        <f t="shared" si="6"/>
        <v>Neutral</v>
      </c>
    </row>
    <row r="411" spans="1:5" x14ac:dyDescent="0.2">
      <c r="A411" s="1" t="s">
        <v>603</v>
      </c>
      <c r="B411" s="5">
        <v>45377</v>
      </c>
      <c r="C411" s="1" t="s">
        <v>150</v>
      </c>
      <c r="D411" s="1">
        <v>3</v>
      </c>
      <c r="E411" s="1" t="str">
        <f t="shared" si="6"/>
        <v>Neutral</v>
      </c>
    </row>
    <row r="412" spans="1:5" x14ac:dyDescent="0.2">
      <c r="A412" s="1" t="s">
        <v>604</v>
      </c>
      <c r="B412" s="5">
        <v>45381</v>
      </c>
      <c r="C412" s="1" t="s">
        <v>155</v>
      </c>
      <c r="D412" s="1">
        <v>4</v>
      </c>
      <c r="E412" s="1" t="str">
        <f t="shared" si="6"/>
        <v>Positive</v>
      </c>
    </row>
    <row r="413" spans="1:5" x14ac:dyDescent="0.2">
      <c r="A413" s="1" t="s">
        <v>605</v>
      </c>
      <c r="B413" s="5">
        <v>45308</v>
      </c>
      <c r="C413" s="1" t="s">
        <v>173</v>
      </c>
      <c r="D413" s="1">
        <v>5</v>
      </c>
      <c r="E413" s="1" t="str">
        <f t="shared" si="6"/>
        <v>Positive</v>
      </c>
    </row>
    <row r="414" spans="1:5" x14ac:dyDescent="0.2">
      <c r="A414" s="1" t="s">
        <v>606</v>
      </c>
      <c r="B414" s="5">
        <v>45310</v>
      </c>
      <c r="C414" s="1" t="s">
        <v>179</v>
      </c>
      <c r="D414" s="1">
        <v>3</v>
      </c>
      <c r="E414" s="1" t="str">
        <f t="shared" si="6"/>
        <v>Neutral</v>
      </c>
    </row>
    <row r="415" spans="1:5" x14ac:dyDescent="0.2">
      <c r="A415" s="1" t="s">
        <v>607</v>
      </c>
      <c r="B415" s="5">
        <v>45331</v>
      </c>
      <c r="C415" s="1" t="s">
        <v>143</v>
      </c>
      <c r="D415" s="1">
        <v>3</v>
      </c>
      <c r="E415" s="1" t="str">
        <f t="shared" si="6"/>
        <v>Neutral</v>
      </c>
    </row>
    <row r="416" spans="1:5" x14ac:dyDescent="0.2">
      <c r="A416" s="1" t="s">
        <v>608</v>
      </c>
      <c r="B416" s="5">
        <v>45369</v>
      </c>
      <c r="C416" s="1" t="s">
        <v>161</v>
      </c>
      <c r="D416" s="1">
        <v>1</v>
      </c>
      <c r="E416" s="1" t="str">
        <f t="shared" si="6"/>
        <v>Negative</v>
      </c>
    </row>
    <row r="417" spans="1:5" x14ac:dyDescent="0.2">
      <c r="A417" s="1" t="s">
        <v>609</v>
      </c>
      <c r="B417" s="5">
        <v>45295</v>
      </c>
      <c r="C417" s="1" t="s">
        <v>157</v>
      </c>
      <c r="D417" s="1">
        <v>5</v>
      </c>
      <c r="E417" s="1" t="str">
        <f t="shared" si="6"/>
        <v>Positive</v>
      </c>
    </row>
    <row r="418" spans="1:5" x14ac:dyDescent="0.2">
      <c r="A418" s="1" t="s">
        <v>610</v>
      </c>
      <c r="B418" s="5">
        <v>45366</v>
      </c>
      <c r="C418" s="1" t="s">
        <v>177</v>
      </c>
      <c r="D418" s="1">
        <v>1</v>
      </c>
      <c r="E418" s="1" t="str">
        <f t="shared" si="6"/>
        <v>Negative</v>
      </c>
    </row>
    <row r="419" spans="1:5" x14ac:dyDescent="0.2">
      <c r="A419" s="1" t="s">
        <v>611</v>
      </c>
      <c r="B419" s="5">
        <v>45370</v>
      </c>
      <c r="C419" s="1" t="s">
        <v>183</v>
      </c>
      <c r="D419" s="1">
        <v>4</v>
      </c>
      <c r="E419" s="1" t="str">
        <f t="shared" si="6"/>
        <v>Positive</v>
      </c>
    </row>
    <row r="420" spans="1:5" x14ac:dyDescent="0.2">
      <c r="A420" s="1" t="s">
        <v>612</v>
      </c>
      <c r="B420" s="5">
        <v>45352</v>
      </c>
      <c r="C420" s="1" t="s">
        <v>141</v>
      </c>
      <c r="D420" s="1">
        <v>1</v>
      </c>
      <c r="E420" s="1" t="str">
        <f t="shared" si="6"/>
        <v>Negative</v>
      </c>
    </row>
    <row r="421" spans="1:5" x14ac:dyDescent="0.2">
      <c r="A421" s="1" t="s">
        <v>613</v>
      </c>
      <c r="B421" s="5">
        <v>45301</v>
      </c>
      <c r="C421" s="1" t="s">
        <v>187</v>
      </c>
      <c r="D421" s="1">
        <v>3</v>
      </c>
      <c r="E421" s="1" t="str">
        <f t="shared" si="6"/>
        <v>Neutral</v>
      </c>
    </row>
    <row r="422" spans="1:5" x14ac:dyDescent="0.2">
      <c r="A422" s="1" t="s">
        <v>614</v>
      </c>
      <c r="B422" s="5">
        <v>45372</v>
      </c>
      <c r="C422" s="1" t="s">
        <v>163</v>
      </c>
      <c r="D422" s="1">
        <v>3</v>
      </c>
      <c r="E422" s="1" t="str">
        <f t="shared" si="6"/>
        <v>Neutral</v>
      </c>
    </row>
    <row r="423" spans="1:5" x14ac:dyDescent="0.2">
      <c r="A423" s="1" t="s">
        <v>615</v>
      </c>
      <c r="B423" s="5">
        <v>45304</v>
      </c>
      <c r="C423" s="1" t="s">
        <v>165</v>
      </c>
      <c r="D423" s="1">
        <v>3</v>
      </c>
      <c r="E423" s="1" t="str">
        <f t="shared" si="6"/>
        <v>Neutral</v>
      </c>
    </row>
    <row r="424" spans="1:5" x14ac:dyDescent="0.2">
      <c r="A424" s="1" t="s">
        <v>616</v>
      </c>
      <c r="B424" s="5">
        <v>45381</v>
      </c>
      <c r="C424" s="1" t="s">
        <v>161</v>
      </c>
      <c r="D424" s="1">
        <v>4</v>
      </c>
      <c r="E424" s="1" t="str">
        <f t="shared" si="6"/>
        <v>Positive</v>
      </c>
    </row>
    <row r="425" spans="1:5" x14ac:dyDescent="0.2">
      <c r="A425" s="1" t="s">
        <v>617</v>
      </c>
      <c r="B425" s="5">
        <v>45306</v>
      </c>
      <c r="C425" s="1" t="s">
        <v>148</v>
      </c>
      <c r="D425" s="1">
        <v>5</v>
      </c>
      <c r="E425" s="1" t="str">
        <f t="shared" si="6"/>
        <v>Positive</v>
      </c>
    </row>
    <row r="426" spans="1:5" x14ac:dyDescent="0.2">
      <c r="A426" s="1" t="s">
        <v>618</v>
      </c>
      <c r="B426" s="5">
        <v>45310</v>
      </c>
      <c r="C426" s="1" t="s">
        <v>189</v>
      </c>
      <c r="D426" s="1">
        <v>4</v>
      </c>
      <c r="E426" s="1" t="str">
        <f t="shared" si="6"/>
        <v>Positive</v>
      </c>
    </row>
    <row r="427" spans="1:5" x14ac:dyDescent="0.2">
      <c r="A427" s="1" t="s">
        <v>619</v>
      </c>
      <c r="B427" s="5">
        <v>45345</v>
      </c>
      <c r="C427" s="1" t="s">
        <v>155</v>
      </c>
      <c r="D427" s="1">
        <v>5</v>
      </c>
      <c r="E427" s="1" t="str">
        <f t="shared" si="6"/>
        <v>Positive</v>
      </c>
    </row>
    <row r="428" spans="1:5" x14ac:dyDescent="0.2">
      <c r="A428" s="1" t="s">
        <v>620</v>
      </c>
      <c r="B428" s="5">
        <v>45310</v>
      </c>
      <c r="C428" s="1" t="s">
        <v>157</v>
      </c>
      <c r="D428" s="1">
        <v>2</v>
      </c>
      <c r="E428" s="1" t="str">
        <f t="shared" si="6"/>
        <v>Negative</v>
      </c>
    </row>
    <row r="429" spans="1:5" x14ac:dyDescent="0.2">
      <c r="A429" s="1" t="s">
        <v>621</v>
      </c>
      <c r="B429" s="5">
        <v>45369</v>
      </c>
      <c r="C429" s="1" t="s">
        <v>155</v>
      </c>
      <c r="D429" s="1">
        <v>4</v>
      </c>
      <c r="E429" s="1" t="str">
        <f t="shared" si="6"/>
        <v>Positive</v>
      </c>
    </row>
    <row r="430" spans="1:5" x14ac:dyDescent="0.2">
      <c r="A430" s="1" t="s">
        <v>622</v>
      </c>
      <c r="B430" s="5">
        <v>45364</v>
      </c>
      <c r="C430" s="1" t="s">
        <v>146</v>
      </c>
      <c r="D430" s="1">
        <v>4</v>
      </c>
      <c r="E430" s="1" t="str">
        <f t="shared" si="6"/>
        <v>Positive</v>
      </c>
    </row>
    <row r="431" spans="1:5" x14ac:dyDescent="0.2">
      <c r="A431" s="1" t="s">
        <v>623</v>
      </c>
      <c r="B431" s="5">
        <v>45337</v>
      </c>
      <c r="C431" s="1" t="s">
        <v>177</v>
      </c>
      <c r="D431" s="1">
        <v>4</v>
      </c>
      <c r="E431" s="1" t="str">
        <f t="shared" si="6"/>
        <v>Positive</v>
      </c>
    </row>
    <row r="432" spans="1:5" x14ac:dyDescent="0.2">
      <c r="A432" s="1" t="s">
        <v>624</v>
      </c>
      <c r="B432" s="5">
        <v>45333</v>
      </c>
      <c r="C432" s="1" t="s">
        <v>159</v>
      </c>
      <c r="D432" s="1">
        <v>2</v>
      </c>
      <c r="E432" s="1" t="str">
        <f t="shared" si="6"/>
        <v>Negative</v>
      </c>
    </row>
    <row r="433" spans="1:5" x14ac:dyDescent="0.2">
      <c r="A433" s="1" t="s">
        <v>625</v>
      </c>
      <c r="B433" s="5">
        <v>45326</v>
      </c>
      <c r="C433" s="1" t="s">
        <v>177</v>
      </c>
      <c r="D433" s="1">
        <v>2</v>
      </c>
      <c r="E433" s="1" t="str">
        <f t="shared" si="6"/>
        <v>Negative</v>
      </c>
    </row>
    <row r="434" spans="1:5" x14ac:dyDescent="0.2">
      <c r="A434" s="1" t="s">
        <v>626</v>
      </c>
      <c r="B434" s="5">
        <v>45363</v>
      </c>
      <c r="C434" s="1" t="s">
        <v>163</v>
      </c>
      <c r="D434" s="1">
        <v>5</v>
      </c>
      <c r="E434" s="1" t="str">
        <f t="shared" si="6"/>
        <v>Positive</v>
      </c>
    </row>
    <row r="435" spans="1:5" x14ac:dyDescent="0.2">
      <c r="A435" s="1" t="s">
        <v>627</v>
      </c>
      <c r="B435" s="5">
        <v>45351</v>
      </c>
      <c r="C435" s="1" t="s">
        <v>177</v>
      </c>
      <c r="D435" s="1">
        <v>3</v>
      </c>
      <c r="E435" s="1" t="str">
        <f t="shared" si="6"/>
        <v>Neutral</v>
      </c>
    </row>
    <row r="436" spans="1:5" x14ac:dyDescent="0.2">
      <c r="A436" s="1" t="s">
        <v>628</v>
      </c>
      <c r="B436" s="5">
        <v>45337</v>
      </c>
      <c r="C436" s="1" t="s">
        <v>153</v>
      </c>
      <c r="D436" s="1">
        <v>4</v>
      </c>
      <c r="E436" s="1" t="str">
        <f t="shared" si="6"/>
        <v>Positive</v>
      </c>
    </row>
    <row r="437" spans="1:5" x14ac:dyDescent="0.2">
      <c r="A437" s="1" t="s">
        <v>629</v>
      </c>
      <c r="B437" s="5">
        <v>45302</v>
      </c>
      <c r="C437" s="1" t="s">
        <v>143</v>
      </c>
      <c r="D437" s="1">
        <v>3</v>
      </c>
      <c r="E437" s="1" t="str">
        <f t="shared" si="6"/>
        <v>Neutral</v>
      </c>
    </row>
    <row r="438" spans="1:5" x14ac:dyDescent="0.2">
      <c r="A438" s="1" t="s">
        <v>630</v>
      </c>
      <c r="B438" s="5">
        <v>45368</v>
      </c>
      <c r="C438" s="1" t="s">
        <v>189</v>
      </c>
      <c r="D438" s="1">
        <v>3</v>
      </c>
      <c r="E438" s="1" t="str">
        <f t="shared" si="6"/>
        <v>Neutral</v>
      </c>
    </row>
    <row r="439" spans="1:5" x14ac:dyDescent="0.2">
      <c r="A439" s="1" t="s">
        <v>631</v>
      </c>
      <c r="B439" s="5">
        <v>45374</v>
      </c>
      <c r="C439" s="1" t="s">
        <v>150</v>
      </c>
      <c r="D439" s="1">
        <v>3</v>
      </c>
      <c r="E439" s="1" t="str">
        <f t="shared" si="6"/>
        <v>Neutral</v>
      </c>
    </row>
    <row r="440" spans="1:5" x14ac:dyDescent="0.2">
      <c r="A440" s="1" t="s">
        <v>632</v>
      </c>
      <c r="B440" s="5">
        <v>45306</v>
      </c>
      <c r="C440" s="1" t="s">
        <v>157</v>
      </c>
      <c r="D440" s="1">
        <v>3</v>
      </c>
      <c r="E440" s="1" t="str">
        <f t="shared" si="6"/>
        <v>Neutral</v>
      </c>
    </row>
    <row r="441" spans="1:5" x14ac:dyDescent="0.2">
      <c r="A441" s="1" t="s">
        <v>633</v>
      </c>
      <c r="B441" s="5">
        <v>45321</v>
      </c>
      <c r="C441" s="1" t="s">
        <v>173</v>
      </c>
      <c r="D441" s="1">
        <v>4</v>
      </c>
      <c r="E441" s="1" t="str">
        <f t="shared" si="6"/>
        <v>Positive</v>
      </c>
    </row>
    <row r="442" spans="1:5" x14ac:dyDescent="0.2">
      <c r="A442" s="1" t="s">
        <v>634</v>
      </c>
      <c r="B442" s="5">
        <v>45379</v>
      </c>
      <c r="C442" s="1" t="s">
        <v>181</v>
      </c>
      <c r="D442" s="1">
        <v>2</v>
      </c>
      <c r="E442" s="1" t="str">
        <f t="shared" si="6"/>
        <v>Negative</v>
      </c>
    </row>
    <row r="443" spans="1:5" x14ac:dyDescent="0.2">
      <c r="A443" s="1" t="s">
        <v>635</v>
      </c>
      <c r="B443" s="5">
        <v>45313</v>
      </c>
      <c r="C443" s="1" t="s">
        <v>185</v>
      </c>
      <c r="D443" s="1">
        <v>5</v>
      </c>
      <c r="E443" s="1" t="str">
        <f t="shared" si="6"/>
        <v>Positive</v>
      </c>
    </row>
    <row r="444" spans="1:5" x14ac:dyDescent="0.2">
      <c r="A444" s="1" t="s">
        <v>636</v>
      </c>
      <c r="B444" s="5">
        <v>45301</v>
      </c>
      <c r="C444" s="1" t="s">
        <v>161</v>
      </c>
      <c r="D444" s="1">
        <v>1</v>
      </c>
      <c r="E444" s="1" t="str">
        <f t="shared" si="6"/>
        <v>Negative</v>
      </c>
    </row>
    <row r="445" spans="1:5" x14ac:dyDescent="0.2">
      <c r="A445" s="1" t="s">
        <v>637</v>
      </c>
      <c r="B445" s="5">
        <v>45375</v>
      </c>
      <c r="C445" s="1" t="s">
        <v>167</v>
      </c>
      <c r="D445" s="1">
        <v>5</v>
      </c>
      <c r="E445" s="1" t="str">
        <f t="shared" si="6"/>
        <v>Positive</v>
      </c>
    </row>
    <row r="446" spans="1:5" x14ac:dyDescent="0.2">
      <c r="A446" s="1" t="s">
        <v>638</v>
      </c>
      <c r="B446" s="5">
        <v>45334</v>
      </c>
      <c r="C446" s="1" t="s">
        <v>181</v>
      </c>
      <c r="D446" s="1">
        <v>2</v>
      </c>
      <c r="E446" s="1" t="str">
        <f t="shared" si="6"/>
        <v>Negative</v>
      </c>
    </row>
    <row r="447" spans="1:5" x14ac:dyDescent="0.2">
      <c r="A447" s="1" t="s">
        <v>639</v>
      </c>
      <c r="B447" s="5">
        <v>45292</v>
      </c>
      <c r="C447" s="1" t="s">
        <v>181</v>
      </c>
      <c r="D447" s="1">
        <v>4</v>
      </c>
      <c r="E447" s="1" t="str">
        <f t="shared" si="6"/>
        <v>Positive</v>
      </c>
    </row>
    <row r="448" spans="1:5" x14ac:dyDescent="0.2">
      <c r="A448" s="1" t="s">
        <v>640</v>
      </c>
      <c r="B448" s="5">
        <v>45321</v>
      </c>
      <c r="C448" s="1" t="s">
        <v>177</v>
      </c>
      <c r="D448" s="1">
        <v>4</v>
      </c>
      <c r="E448" s="1" t="str">
        <f t="shared" si="6"/>
        <v>Positive</v>
      </c>
    </row>
    <row r="449" spans="1:5" x14ac:dyDescent="0.2">
      <c r="A449" s="1" t="s">
        <v>641</v>
      </c>
      <c r="B449" s="5">
        <v>45350</v>
      </c>
      <c r="C449" s="1" t="s">
        <v>163</v>
      </c>
      <c r="D449" s="1">
        <v>3</v>
      </c>
      <c r="E449" s="1" t="str">
        <f t="shared" si="6"/>
        <v>Neutral</v>
      </c>
    </row>
    <row r="450" spans="1:5" x14ac:dyDescent="0.2">
      <c r="A450" s="1" t="s">
        <v>642</v>
      </c>
      <c r="B450" s="5">
        <v>45309</v>
      </c>
      <c r="C450" s="1" t="s">
        <v>183</v>
      </c>
      <c r="D450" s="1">
        <v>5</v>
      </c>
      <c r="E450" s="1" t="str">
        <f t="shared" si="6"/>
        <v>Positive</v>
      </c>
    </row>
    <row r="451" spans="1:5" x14ac:dyDescent="0.2">
      <c r="A451" s="1" t="s">
        <v>643</v>
      </c>
      <c r="B451" s="5">
        <v>45331</v>
      </c>
      <c r="C451" s="1" t="s">
        <v>181</v>
      </c>
      <c r="D451" s="1">
        <v>2</v>
      </c>
      <c r="E451" s="1" t="str">
        <f t="shared" ref="E451:E514" si="7">IF(D451=1,"Negative",IF(D451=2,"Negative",IF(D451=3,"Neutral",IF(D451=4,"Positive","Positive"))))</f>
        <v>Negative</v>
      </c>
    </row>
    <row r="452" spans="1:5" x14ac:dyDescent="0.2">
      <c r="A452" s="1" t="s">
        <v>644</v>
      </c>
      <c r="B452" s="5">
        <v>45312</v>
      </c>
      <c r="C452" s="1" t="s">
        <v>157</v>
      </c>
      <c r="D452" s="1">
        <v>5</v>
      </c>
      <c r="E452" s="1" t="str">
        <f t="shared" si="7"/>
        <v>Positive</v>
      </c>
    </row>
    <row r="453" spans="1:5" x14ac:dyDescent="0.2">
      <c r="A453" s="1" t="s">
        <v>645</v>
      </c>
      <c r="B453" s="5">
        <v>45342</v>
      </c>
      <c r="C453" s="1" t="s">
        <v>183</v>
      </c>
      <c r="D453" s="1">
        <v>4</v>
      </c>
      <c r="E453" s="1" t="str">
        <f t="shared" si="7"/>
        <v>Positive</v>
      </c>
    </row>
    <row r="454" spans="1:5" x14ac:dyDescent="0.2">
      <c r="A454" s="1" t="s">
        <v>646</v>
      </c>
      <c r="B454" s="5">
        <v>45316</v>
      </c>
      <c r="C454" s="1" t="s">
        <v>167</v>
      </c>
      <c r="D454" s="1">
        <v>3</v>
      </c>
      <c r="E454" s="1" t="str">
        <f t="shared" si="7"/>
        <v>Neutral</v>
      </c>
    </row>
    <row r="455" spans="1:5" x14ac:dyDescent="0.2">
      <c r="A455" s="1" t="s">
        <v>647</v>
      </c>
      <c r="B455" s="5">
        <v>45325</v>
      </c>
      <c r="C455" s="1" t="s">
        <v>173</v>
      </c>
      <c r="D455" s="1">
        <v>2</v>
      </c>
      <c r="E455" s="1" t="str">
        <f t="shared" si="7"/>
        <v>Negative</v>
      </c>
    </row>
    <row r="456" spans="1:5" x14ac:dyDescent="0.2">
      <c r="A456" s="1" t="s">
        <v>648</v>
      </c>
      <c r="B456" s="5">
        <v>45338</v>
      </c>
      <c r="C456" s="1" t="s">
        <v>187</v>
      </c>
      <c r="D456" s="1">
        <v>1</v>
      </c>
      <c r="E456" s="1" t="str">
        <f t="shared" si="7"/>
        <v>Negative</v>
      </c>
    </row>
    <row r="457" spans="1:5" x14ac:dyDescent="0.2">
      <c r="A457" s="1" t="s">
        <v>649</v>
      </c>
      <c r="B457" s="5">
        <v>45293</v>
      </c>
      <c r="C457" s="1" t="s">
        <v>155</v>
      </c>
      <c r="D457" s="1">
        <v>3</v>
      </c>
      <c r="E457" s="1" t="str">
        <f t="shared" si="7"/>
        <v>Neutral</v>
      </c>
    </row>
    <row r="458" spans="1:5" x14ac:dyDescent="0.2">
      <c r="A458" s="1" t="s">
        <v>650</v>
      </c>
      <c r="B458" s="5">
        <v>45341</v>
      </c>
      <c r="C458" s="1" t="s">
        <v>146</v>
      </c>
      <c r="D458" s="1">
        <v>5</v>
      </c>
      <c r="E458" s="1" t="str">
        <f t="shared" si="7"/>
        <v>Positive</v>
      </c>
    </row>
    <row r="459" spans="1:5" x14ac:dyDescent="0.2">
      <c r="A459" s="1" t="s">
        <v>651</v>
      </c>
      <c r="B459" s="5">
        <v>45341</v>
      </c>
      <c r="C459" s="1" t="s">
        <v>175</v>
      </c>
      <c r="D459" s="1">
        <v>1</v>
      </c>
      <c r="E459" s="1" t="str">
        <f t="shared" si="7"/>
        <v>Negative</v>
      </c>
    </row>
    <row r="460" spans="1:5" x14ac:dyDescent="0.2">
      <c r="A460" s="1" t="s">
        <v>652</v>
      </c>
      <c r="B460" s="5">
        <v>45314</v>
      </c>
      <c r="C460" s="1" t="s">
        <v>171</v>
      </c>
      <c r="D460" s="1">
        <v>1</v>
      </c>
      <c r="E460" s="1" t="str">
        <f t="shared" si="7"/>
        <v>Negative</v>
      </c>
    </row>
    <row r="461" spans="1:5" x14ac:dyDescent="0.2">
      <c r="A461" s="1" t="s">
        <v>653</v>
      </c>
      <c r="B461" s="5">
        <v>45292</v>
      </c>
      <c r="C461" s="1" t="s">
        <v>171</v>
      </c>
      <c r="D461" s="1">
        <v>4</v>
      </c>
      <c r="E461" s="1" t="str">
        <f t="shared" si="7"/>
        <v>Positive</v>
      </c>
    </row>
    <row r="462" spans="1:5" x14ac:dyDescent="0.2">
      <c r="A462" s="1" t="s">
        <v>654</v>
      </c>
      <c r="B462" s="5">
        <v>45345</v>
      </c>
      <c r="C462" s="1" t="s">
        <v>173</v>
      </c>
      <c r="D462" s="1">
        <v>3</v>
      </c>
      <c r="E462" s="1" t="str">
        <f t="shared" si="7"/>
        <v>Neutral</v>
      </c>
    </row>
    <row r="463" spans="1:5" x14ac:dyDescent="0.2">
      <c r="A463" s="1" t="s">
        <v>655</v>
      </c>
      <c r="B463" s="5">
        <v>45323</v>
      </c>
      <c r="C463" s="1" t="s">
        <v>153</v>
      </c>
      <c r="D463" s="1">
        <v>1</v>
      </c>
      <c r="E463" s="1" t="str">
        <f t="shared" si="7"/>
        <v>Negative</v>
      </c>
    </row>
    <row r="464" spans="1:5" x14ac:dyDescent="0.2">
      <c r="A464" s="1" t="s">
        <v>656</v>
      </c>
      <c r="B464" s="5">
        <v>45313</v>
      </c>
      <c r="C464" s="1" t="s">
        <v>153</v>
      </c>
      <c r="D464" s="1">
        <v>3</v>
      </c>
      <c r="E464" s="1" t="str">
        <f t="shared" si="7"/>
        <v>Neutral</v>
      </c>
    </row>
    <row r="465" spans="1:5" x14ac:dyDescent="0.2">
      <c r="A465" s="1" t="s">
        <v>657</v>
      </c>
      <c r="B465" s="5">
        <v>45370</v>
      </c>
      <c r="C465" s="1" t="s">
        <v>181</v>
      </c>
      <c r="D465" s="1">
        <v>3</v>
      </c>
      <c r="E465" s="1" t="str">
        <f t="shared" si="7"/>
        <v>Neutral</v>
      </c>
    </row>
    <row r="466" spans="1:5" x14ac:dyDescent="0.2">
      <c r="A466" s="1" t="s">
        <v>658</v>
      </c>
      <c r="B466" s="5">
        <v>45314</v>
      </c>
      <c r="C466" s="1" t="s">
        <v>167</v>
      </c>
      <c r="D466" s="1">
        <v>3</v>
      </c>
      <c r="E466" s="1" t="str">
        <f t="shared" si="7"/>
        <v>Neutral</v>
      </c>
    </row>
    <row r="467" spans="1:5" x14ac:dyDescent="0.2">
      <c r="A467" s="1" t="s">
        <v>659</v>
      </c>
      <c r="B467" s="5">
        <v>45312</v>
      </c>
      <c r="C467" s="1" t="s">
        <v>148</v>
      </c>
      <c r="D467" s="1">
        <v>1</v>
      </c>
      <c r="E467" s="1" t="str">
        <f t="shared" si="7"/>
        <v>Negative</v>
      </c>
    </row>
    <row r="468" spans="1:5" x14ac:dyDescent="0.2">
      <c r="A468" s="1" t="s">
        <v>660</v>
      </c>
      <c r="B468" s="5">
        <v>45319</v>
      </c>
      <c r="C468" s="1" t="s">
        <v>153</v>
      </c>
      <c r="D468" s="1">
        <v>1</v>
      </c>
      <c r="E468" s="1" t="str">
        <f t="shared" si="7"/>
        <v>Negative</v>
      </c>
    </row>
    <row r="469" spans="1:5" x14ac:dyDescent="0.2">
      <c r="A469" s="1" t="s">
        <v>661</v>
      </c>
      <c r="B469" s="5">
        <v>45367</v>
      </c>
      <c r="C469" s="1" t="s">
        <v>187</v>
      </c>
      <c r="D469" s="1">
        <v>3</v>
      </c>
      <c r="E469" s="1" t="str">
        <f t="shared" si="7"/>
        <v>Neutral</v>
      </c>
    </row>
    <row r="470" spans="1:5" x14ac:dyDescent="0.2">
      <c r="A470" s="1" t="s">
        <v>662</v>
      </c>
      <c r="B470" s="5">
        <v>45359</v>
      </c>
      <c r="C470" s="1" t="s">
        <v>141</v>
      </c>
      <c r="D470" s="1">
        <v>2</v>
      </c>
      <c r="E470" s="1" t="str">
        <f t="shared" si="7"/>
        <v>Negative</v>
      </c>
    </row>
    <row r="471" spans="1:5" x14ac:dyDescent="0.2">
      <c r="A471" s="1" t="s">
        <v>663</v>
      </c>
      <c r="B471" s="5">
        <v>45317</v>
      </c>
      <c r="C471" s="1" t="s">
        <v>157</v>
      </c>
      <c r="D471" s="1">
        <v>4</v>
      </c>
      <c r="E471" s="1" t="str">
        <f t="shared" si="7"/>
        <v>Positive</v>
      </c>
    </row>
    <row r="472" spans="1:5" x14ac:dyDescent="0.2">
      <c r="A472" s="1" t="s">
        <v>664</v>
      </c>
      <c r="B472" s="5">
        <v>45348</v>
      </c>
      <c r="C472" s="1" t="s">
        <v>181</v>
      </c>
      <c r="D472" s="1">
        <v>5</v>
      </c>
      <c r="E472" s="1" t="str">
        <f t="shared" si="7"/>
        <v>Positive</v>
      </c>
    </row>
    <row r="473" spans="1:5" x14ac:dyDescent="0.2">
      <c r="A473" s="1" t="s">
        <v>665</v>
      </c>
      <c r="B473" s="5">
        <v>45320</v>
      </c>
      <c r="C473" s="1" t="s">
        <v>159</v>
      </c>
      <c r="D473" s="1">
        <v>4</v>
      </c>
      <c r="E473" s="1" t="str">
        <f t="shared" si="7"/>
        <v>Positive</v>
      </c>
    </row>
    <row r="474" spans="1:5" x14ac:dyDescent="0.2">
      <c r="A474" s="1" t="s">
        <v>666</v>
      </c>
      <c r="B474" s="5">
        <v>45375</v>
      </c>
      <c r="C474" s="1" t="s">
        <v>161</v>
      </c>
      <c r="D474" s="1">
        <v>4</v>
      </c>
      <c r="E474" s="1" t="str">
        <f t="shared" si="7"/>
        <v>Positive</v>
      </c>
    </row>
    <row r="475" spans="1:5" x14ac:dyDescent="0.2">
      <c r="A475" s="1" t="s">
        <v>667</v>
      </c>
      <c r="B475" s="5">
        <v>45295</v>
      </c>
      <c r="C475" s="1" t="s">
        <v>175</v>
      </c>
      <c r="D475" s="1">
        <v>2</v>
      </c>
      <c r="E475" s="1" t="str">
        <f t="shared" si="7"/>
        <v>Negative</v>
      </c>
    </row>
    <row r="476" spans="1:5" x14ac:dyDescent="0.2">
      <c r="A476" s="1" t="s">
        <v>668</v>
      </c>
      <c r="B476" s="5">
        <v>45319</v>
      </c>
      <c r="C476" s="1" t="s">
        <v>141</v>
      </c>
      <c r="D476" s="1">
        <v>3</v>
      </c>
      <c r="E476" s="1" t="str">
        <f t="shared" si="7"/>
        <v>Neutral</v>
      </c>
    </row>
    <row r="477" spans="1:5" x14ac:dyDescent="0.2">
      <c r="A477" s="1" t="s">
        <v>669</v>
      </c>
      <c r="B477" s="5">
        <v>45340</v>
      </c>
      <c r="C477" s="1" t="s">
        <v>183</v>
      </c>
      <c r="D477" s="1">
        <v>1</v>
      </c>
      <c r="E477" s="1" t="str">
        <f t="shared" si="7"/>
        <v>Negative</v>
      </c>
    </row>
    <row r="478" spans="1:5" x14ac:dyDescent="0.2">
      <c r="A478" s="1" t="s">
        <v>670</v>
      </c>
      <c r="B478" s="5">
        <v>45378</v>
      </c>
      <c r="C478" s="1" t="s">
        <v>159</v>
      </c>
      <c r="D478" s="1">
        <v>4</v>
      </c>
      <c r="E478" s="1" t="str">
        <f t="shared" si="7"/>
        <v>Positive</v>
      </c>
    </row>
    <row r="479" spans="1:5" x14ac:dyDescent="0.2">
      <c r="A479" s="1" t="s">
        <v>671</v>
      </c>
      <c r="B479" s="5">
        <v>45326</v>
      </c>
      <c r="C479" s="1" t="s">
        <v>150</v>
      </c>
      <c r="D479" s="1">
        <v>5</v>
      </c>
      <c r="E479" s="1" t="str">
        <f t="shared" si="7"/>
        <v>Positive</v>
      </c>
    </row>
    <row r="480" spans="1:5" x14ac:dyDescent="0.2">
      <c r="A480" s="1" t="s">
        <v>672</v>
      </c>
      <c r="B480" s="5">
        <v>45312</v>
      </c>
      <c r="C480" s="1" t="s">
        <v>161</v>
      </c>
      <c r="D480" s="1">
        <v>4</v>
      </c>
      <c r="E480" s="1" t="str">
        <f t="shared" si="7"/>
        <v>Positive</v>
      </c>
    </row>
    <row r="481" spans="1:5" x14ac:dyDescent="0.2">
      <c r="A481" s="1" t="s">
        <v>673</v>
      </c>
      <c r="B481" s="5">
        <v>45338</v>
      </c>
      <c r="C481" s="1" t="s">
        <v>148</v>
      </c>
      <c r="D481" s="1">
        <v>1</v>
      </c>
      <c r="E481" s="1" t="str">
        <f t="shared" si="7"/>
        <v>Negative</v>
      </c>
    </row>
    <row r="482" spans="1:5" x14ac:dyDescent="0.2">
      <c r="A482" s="1" t="s">
        <v>674</v>
      </c>
      <c r="B482" s="5">
        <v>45378</v>
      </c>
      <c r="C482" s="1" t="s">
        <v>175</v>
      </c>
      <c r="D482" s="1">
        <v>2</v>
      </c>
      <c r="E482" s="1" t="str">
        <f t="shared" si="7"/>
        <v>Negative</v>
      </c>
    </row>
    <row r="483" spans="1:5" x14ac:dyDescent="0.2">
      <c r="A483" s="1" t="s">
        <v>675</v>
      </c>
      <c r="B483" s="5">
        <v>45312</v>
      </c>
      <c r="C483" s="1" t="s">
        <v>163</v>
      </c>
      <c r="D483" s="1">
        <v>3</v>
      </c>
      <c r="E483" s="1" t="str">
        <f t="shared" si="7"/>
        <v>Neutral</v>
      </c>
    </row>
    <row r="484" spans="1:5" x14ac:dyDescent="0.2">
      <c r="A484" s="1" t="s">
        <v>676</v>
      </c>
      <c r="B484" s="5">
        <v>45330</v>
      </c>
      <c r="C484" s="1" t="s">
        <v>148</v>
      </c>
      <c r="D484" s="1">
        <v>2</v>
      </c>
      <c r="E484" s="1" t="str">
        <f t="shared" si="7"/>
        <v>Negative</v>
      </c>
    </row>
    <row r="485" spans="1:5" x14ac:dyDescent="0.2">
      <c r="A485" s="1" t="s">
        <v>677</v>
      </c>
      <c r="B485" s="5">
        <v>45325</v>
      </c>
      <c r="C485" s="1" t="s">
        <v>175</v>
      </c>
      <c r="D485" s="1">
        <v>1</v>
      </c>
      <c r="E485" s="1" t="str">
        <f t="shared" si="7"/>
        <v>Negative</v>
      </c>
    </row>
    <row r="486" spans="1:5" x14ac:dyDescent="0.2">
      <c r="A486" s="1" t="s">
        <v>678</v>
      </c>
      <c r="B486" s="5">
        <v>45304</v>
      </c>
      <c r="C486" s="1" t="s">
        <v>187</v>
      </c>
      <c r="D486" s="1">
        <v>3</v>
      </c>
      <c r="E486" s="1" t="str">
        <f t="shared" si="7"/>
        <v>Neutral</v>
      </c>
    </row>
    <row r="487" spans="1:5" x14ac:dyDescent="0.2">
      <c r="A487" s="1" t="s">
        <v>679</v>
      </c>
      <c r="B487" s="5">
        <v>45374</v>
      </c>
      <c r="C487" s="1" t="s">
        <v>157</v>
      </c>
      <c r="D487" s="1">
        <v>4</v>
      </c>
      <c r="E487" s="1" t="str">
        <f t="shared" si="7"/>
        <v>Positive</v>
      </c>
    </row>
    <row r="488" spans="1:5" x14ac:dyDescent="0.2">
      <c r="A488" s="1" t="s">
        <v>680</v>
      </c>
      <c r="B488" s="5">
        <v>45380</v>
      </c>
      <c r="C488" s="1" t="s">
        <v>169</v>
      </c>
      <c r="D488" s="1">
        <v>5</v>
      </c>
      <c r="E488" s="1" t="str">
        <f t="shared" si="7"/>
        <v>Positive</v>
      </c>
    </row>
    <row r="489" spans="1:5" x14ac:dyDescent="0.2">
      <c r="A489" s="1" t="s">
        <v>681</v>
      </c>
      <c r="B489" s="5">
        <v>45331</v>
      </c>
      <c r="C489" s="1" t="s">
        <v>173</v>
      </c>
      <c r="D489" s="1">
        <v>3</v>
      </c>
      <c r="E489" s="1" t="str">
        <f t="shared" si="7"/>
        <v>Neutral</v>
      </c>
    </row>
    <row r="490" spans="1:5" x14ac:dyDescent="0.2">
      <c r="A490" s="1" t="s">
        <v>682</v>
      </c>
      <c r="B490" s="5">
        <v>45364</v>
      </c>
      <c r="C490" s="1" t="s">
        <v>153</v>
      </c>
      <c r="D490" s="1">
        <v>5</v>
      </c>
      <c r="E490" s="1" t="str">
        <f t="shared" si="7"/>
        <v>Positive</v>
      </c>
    </row>
    <row r="491" spans="1:5" x14ac:dyDescent="0.2">
      <c r="A491" s="1" t="s">
        <v>683</v>
      </c>
      <c r="B491" s="5">
        <v>45360</v>
      </c>
      <c r="C491" s="1" t="s">
        <v>148</v>
      </c>
      <c r="D491" s="1">
        <v>4</v>
      </c>
      <c r="E491" s="1" t="str">
        <f t="shared" si="7"/>
        <v>Positive</v>
      </c>
    </row>
    <row r="492" spans="1:5" x14ac:dyDescent="0.2">
      <c r="A492" s="1" t="s">
        <v>684</v>
      </c>
      <c r="B492" s="5">
        <v>45360</v>
      </c>
      <c r="C492" s="1" t="s">
        <v>153</v>
      </c>
      <c r="D492" s="1">
        <v>4</v>
      </c>
      <c r="E492" s="1" t="str">
        <f t="shared" si="7"/>
        <v>Positive</v>
      </c>
    </row>
    <row r="493" spans="1:5" x14ac:dyDescent="0.2">
      <c r="A493" s="1" t="s">
        <v>685</v>
      </c>
      <c r="B493" s="5">
        <v>45364</v>
      </c>
      <c r="C493" s="1" t="s">
        <v>187</v>
      </c>
      <c r="D493" s="1">
        <v>5</v>
      </c>
      <c r="E493" s="1" t="str">
        <f t="shared" si="7"/>
        <v>Positive</v>
      </c>
    </row>
    <row r="494" spans="1:5" x14ac:dyDescent="0.2">
      <c r="A494" s="1" t="s">
        <v>686</v>
      </c>
      <c r="B494" s="5">
        <v>45341</v>
      </c>
      <c r="C494" s="1" t="s">
        <v>155</v>
      </c>
      <c r="D494" s="1">
        <v>2</v>
      </c>
      <c r="E494" s="1" t="str">
        <f t="shared" si="7"/>
        <v>Negative</v>
      </c>
    </row>
    <row r="495" spans="1:5" x14ac:dyDescent="0.2">
      <c r="A495" s="1" t="s">
        <v>687</v>
      </c>
      <c r="B495" s="5">
        <v>45354</v>
      </c>
      <c r="C495" s="1" t="s">
        <v>148</v>
      </c>
      <c r="D495" s="1">
        <v>2</v>
      </c>
      <c r="E495" s="1" t="str">
        <f t="shared" si="7"/>
        <v>Negative</v>
      </c>
    </row>
    <row r="496" spans="1:5" x14ac:dyDescent="0.2">
      <c r="A496" s="1" t="s">
        <v>688</v>
      </c>
      <c r="B496" s="5">
        <v>45369</v>
      </c>
      <c r="C496" s="1" t="s">
        <v>155</v>
      </c>
      <c r="D496" s="1">
        <v>5</v>
      </c>
      <c r="E496" s="1" t="str">
        <f t="shared" si="7"/>
        <v>Positive</v>
      </c>
    </row>
    <row r="497" spans="1:5" x14ac:dyDescent="0.2">
      <c r="A497" s="1" t="s">
        <v>689</v>
      </c>
      <c r="B497" s="5">
        <v>45296</v>
      </c>
      <c r="C497" s="1" t="s">
        <v>153</v>
      </c>
      <c r="D497" s="1">
        <v>5</v>
      </c>
      <c r="E497" s="1" t="str">
        <f t="shared" si="7"/>
        <v>Positive</v>
      </c>
    </row>
    <row r="498" spans="1:5" x14ac:dyDescent="0.2">
      <c r="A498" s="1" t="s">
        <v>690</v>
      </c>
      <c r="B498" s="5">
        <v>45344</v>
      </c>
      <c r="C498" s="1" t="s">
        <v>181</v>
      </c>
      <c r="D498" s="1">
        <v>4</v>
      </c>
      <c r="E498" s="1" t="str">
        <f t="shared" si="7"/>
        <v>Positive</v>
      </c>
    </row>
    <row r="499" spans="1:5" x14ac:dyDescent="0.2">
      <c r="A499" s="1" t="s">
        <v>691</v>
      </c>
      <c r="B499" s="5">
        <v>45293</v>
      </c>
      <c r="C499" s="1" t="s">
        <v>163</v>
      </c>
      <c r="D499" s="1">
        <v>4</v>
      </c>
      <c r="E499" s="1" t="str">
        <f t="shared" si="7"/>
        <v>Positive</v>
      </c>
    </row>
    <row r="500" spans="1:5" x14ac:dyDescent="0.2">
      <c r="A500" s="1" t="s">
        <v>692</v>
      </c>
      <c r="B500" s="5">
        <v>45307</v>
      </c>
      <c r="C500" s="1" t="s">
        <v>187</v>
      </c>
      <c r="D500" s="1">
        <v>3</v>
      </c>
      <c r="E500" s="1" t="str">
        <f t="shared" si="7"/>
        <v>Neutral</v>
      </c>
    </row>
    <row r="501" spans="1:5" x14ac:dyDescent="0.2">
      <c r="A501" s="1" t="s">
        <v>693</v>
      </c>
      <c r="B501" s="5">
        <v>45313</v>
      </c>
      <c r="C501" s="1" t="s">
        <v>143</v>
      </c>
      <c r="D501" s="1">
        <v>2</v>
      </c>
      <c r="E501" s="1" t="str">
        <f t="shared" si="7"/>
        <v>Negative</v>
      </c>
    </row>
    <row r="502" spans="1:5" x14ac:dyDescent="0.2">
      <c r="A502" s="1" t="s">
        <v>694</v>
      </c>
      <c r="B502" s="5">
        <v>45328</v>
      </c>
      <c r="C502" s="1" t="s">
        <v>161</v>
      </c>
      <c r="D502" s="1">
        <v>5</v>
      </c>
      <c r="E502" s="1" t="str">
        <f t="shared" si="7"/>
        <v>Positive</v>
      </c>
    </row>
    <row r="503" spans="1:5" x14ac:dyDescent="0.2">
      <c r="A503" s="1" t="s">
        <v>695</v>
      </c>
      <c r="B503" s="5">
        <v>45292</v>
      </c>
      <c r="C503" s="1" t="s">
        <v>167</v>
      </c>
      <c r="D503" s="1">
        <v>1</v>
      </c>
      <c r="E503" s="1" t="str">
        <f t="shared" si="7"/>
        <v>Negative</v>
      </c>
    </row>
    <row r="504" spans="1:5" x14ac:dyDescent="0.2">
      <c r="A504" s="1" t="s">
        <v>696</v>
      </c>
      <c r="B504" s="5">
        <v>45351</v>
      </c>
      <c r="C504" s="1" t="s">
        <v>167</v>
      </c>
      <c r="D504" s="1">
        <v>5</v>
      </c>
      <c r="E504" s="1" t="str">
        <f t="shared" si="7"/>
        <v>Positive</v>
      </c>
    </row>
    <row r="505" spans="1:5" x14ac:dyDescent="0.2">
      <c r="A505" s="1" t="s">
        <v>697</v>
      </c>
      <c r="B505" s="5">
        <v>45344</v>
      </c>
      <c r="C505" s="1" t="s">
        <v>169</v>
      </c>
      <c r="D505" s="1">
        <v>5</v>
      </c>
      <c r="E505" s="1" t="str">
        <f t="shared" si="7"/>
        <v>Positive</v>
      </c>
    </row>
    <row r="506" spans="1:5" x14ac:dyDescent="0.2">
      <c r="A506" s="1" t="s">
        <v>698</v>
      </c>
      <c r="B506" s="5">
        <v>45360</v>
      </c>
      <c r="C506" s="1" t="s">
        <v>185</v>
      </c>
      <c r="D506" s="1">
        <v>4</v>
      </c>
      <c r="E506" s="1" t="str">
        <f t="shared" si="7"/>
        <v>Positive</v>
      </c>
    </row>
    <row r="507" spans="1:5" x14ac:dyDescent="0.2">
      <c r="A507" s="1" t="s">
        <v>699</v>
      </c>
      <c r="B507" s="5">
        <v>45336</v>
      </c>
      <c r="C507" s="1" t="s">
        <v>175</v>
      </c>
      <c r="D507" s="1">
        <v>2</v>
      </c>
      <c r="E507" s="1" t="str">
        <f t="shared" si="7"/>
        <v>Negative</v>
      </c>
    </row>
    <row r="508" spans="1:5" x14ac:dyDescent="0.2">
      <c r="A508" s="1" t="s">
        <v>700</v>
      </c>
      <c r="B508" s="5">
        <v>45377</v>
      </c>
      <c r="C508" s="1" t="s">
        <v>169</v>
      </c>
      <c r="D508" s="1">
        <v>2</v>
      </c>
      <c r="E508" s="1" t="str">
        <f t="shared" si="7"/>
        <v>Negative</v>
      </c>
    </row>
    <row r="509" spans="1:5" x14ac:dyDescent="0.2">
      <c r="A509" s="1" t="s">
        <v>701</v>
      </c>
      <c r="B509" s="5">
        <v>45374</v>
      </c>
      <c r="C509" s="1" t="s">
        <v>183</v>
      </c>
      <c r="D509" s="1">
        <v>5</v>
      </c>
      <c r="E509" s="1" t="str">
        <f t="shared" si="7"/>
        <v>Positive</v>
      </c>
    </row>
    <row r="510" spans="1:5" x14ac:dyDescent="0.2">
      <c r="A510" s="1" t="s">
        <v>702</v>
      </c>
      <c r="B510" s="5">
        <v>45330</v>
      </c>
      <c r="C510" s="1" t="s">
        <v>143</v>
      </c>
      <c r="D510" s="1">
        <v>2</v>
      </c>
      <c r="E510" s="1" t="str">
        <f t="shared" si="7"/>
        <v>Negative</v>
      </c>
    </row>
    <row r="511" spans="1:5" x14ac:dyDescent="0.2">
      <c r="A511" s="1" t="s">
        <v>703</v>
      </c>
      <c r="B511" s="5">
        <v>45326</v>
      </c>
      <c r="C511" s="1" t="s">
        <v>150</v>
      </c>
      <c r="D511" s="1">
        <v>5</v>
      </c>
      <c r="E511" s="1" t="str">
        <f t="shared" si="7"/>
        <v>Positive</v>
      </c>
    </row>
    <row r="512" spans="1:5" x14ac:dyDescent="0.2">
      <c r="A512" s="1" t="s">
        <v>704</v>
      </c>
      <c r="B512" s="5">
        <v>45357</v>
      </c>
      <c r="C512" s="1" t="s">
        <v>189</v>
      </c>
      <c r="D512" s="1">
        <v>4</v>
      </c>
      <c r="E512" s="1" t="str">
        <f t="shared" si="7"/>
        <v>Positive</v>
      </c>
    </row>
    <row r="513" spans="1:5" x14ac:dyDescent="0.2">
      <c r="A513" s="1" t="s">
        <v>705</v>
      </c>
      <c r="B513" s="5">
        <v>45365</v>
      </c>
      <c r="C513" s="1" t="s">
        <v>187</v>
      </c>
      <c r="D513" s="1">
        <v>5</v>
      </c>
      <c r="E513" s="1" t="str">
        <f t="shared" si="7"/>
        <v>Positive</v>
      </c>
    </row>
    <row r="514" spans="1:5" x14ac:dyDescent="0.2">
      <c r="A514" s="1" t="s">
        <v>706</v>
      </c>
      <c r="B514" s="5">
        <v>45318</v>
      </c>
      <c r="C514" s="1" t="s">
        <v>169</v>
      </c>
      <c r="D514" s="1">
        <v>2</v>
      </c>
      <c r="E514" s="1" t="str">
        <f t="shared" si="7"/>
        <v>Negative</v>
      </c>
    </row>
    <row r="515" spans="1:5" x14ac:dyDescent="0.2">
      <c r="A515" s="1" t="s">
        <v>707</v>
      </c>
      <c r="B515" s="5">
        <v>45348</v>
      </c>
      <c r="C515" s="1" t="s">
        <v>173</v>
      </c>
      <c r="D515" s="1">
        <v>4</v>
      </c>
      <c r="E515" s="1" t="str">
        <f t="shared" ref="E515:E519" si="8">IF(D515=1,"Negative",IF(D515=2,"Negative",IF(D515=3,"Neutral",IF(D515=4,"Positive","Positive"))))</f>
        <v>Positive</v>
      </c>
    </row>
    <row r="516" spans="1:5" x14ac:dyDescent="0.2">
      <c r="A516" s="1" t="s">
        <v>708</v>
      </c>
      <c r="B516" s="5">
        <v>45374</v>
      </c>
      <c r="C516" s="1" t="s">
        <v>179</v>
      </c>
      <c r="D516" s="1">
        <v>2</v>
      </c>
      <c r="E516" s="1" t="str">
        <f t="shared" si="8"/>
        <v>Negative</v>
      </c>
    </row>
    <row r="517" spans="1:5" x14ac:dyDescent="0.2">
      <c r="A517" s="1" t="s">
        <v>709</v>
      </c>
      <c r="B517" s="5">
        <v>45358</v>
      </c>
      <c r="C517" s="1" t="s">
        <v>157</v>
      </c>
      <c r="D517" s="1">
        <v>1</v>
      </c>
      <c r="E517" s="1" t="str">
        <f t="shared" si="8"/>
        <v>Negative</v>
      </c>
    </row>
    <row r="518" spans="1:5" x14ac:dyDescent="0.2">
      <c r="A518" s="1" t="s">
        <v>710</v>
      </c>
      <c r="B518" s="5">
        <v>45360</v>
      </c>
      <c r="C518" s="1" t="s">
        <v>169</v>
      </c>
      <c r="D518" s="1">
        <v>5</v>
      </c>
      <c r="E518" s="1" t="str">
        <f t="shared" si="8"/>
        <v>Positive</v>
      </c>
    </row>
    <row r="519" spans="1:5" x14ac:dyDescent="0.2">
      <c r="A519" s="1" t="s">
        <v>711</v>
      </c>
      <c r="B519" s="5">
        <v>45324</v>
      </c>
      <c r="C519" s="1" t="s">
        <v>175</v>
      </c>
      <c r="D519" s="1">
        <v>2</v>
      </c>
      <c r="E519" s="1" t="str">
        <f t="shared" si="8"/>
        <v>Negative</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917A-BEDA-438E-A943-138E27CDEDFA}">
  <dimension ref="A1:V58"/>
  <sheetViews>
    <sheetView workbookViewId="0">
      <selection activeCell="G23" sqref="G23"/>
    </sheetView>
  </sheetViews>
  <sheetFormatPr baseColWidth="10" defaultColWidth="8.83203125" defaultRowHeight="15" x14ac:dyDescent="0.2"/>
  <sheetData>
    <row r="1" spans="1:21" x14ac:dyDescent="0.2">
      <c r="A1" s="34" t="s">
        <v>724</v>
      </c>
      <c r="B1" s="34"/>
      <c r="C1" s="34"/>
      <c r="D1" s="34"/>
      <c r="E1" s="34"/>
      <c r="F1" s="34"/>
      <c r="G1" s="34"/>
      <c r="H1" s="34"/>
      <c r="I1" s="34"/>
      <c r="J1" s="34"/>
      <c r="K1" s="34"/>
      <c r="L1" s="34"/>
      <c r="M1" s="34"/>
      <c r="N1" s="34" t="s">
        <v>725</v>
      </c>
      <c r="O1" s="34"/>
      <c r="P1" s="34"/>
      <c r="Q1" s="34"/>
      <c r="R1" s="34"/>
      <c r="S1" s="34"/>
      <c r="T1" s="34"/>
      <c r="U1" s="34"/>
    </row>
    <row r="2" spans="1:21" x14ac:dyDescent="0.2">
      <c r="P2" t="s">
        <v>725</v>
      </c>
    </row>
    <row r="27" spans="2:22" x14ac:dyDescent="0.2">
      <c r="B27" s="34" t="s">
        <v>727</v>
      </c>
      <c r="C27" s="34"/>
      <c r="D27" s="34"/>
      <c r="E27" s="34"/>
      <c r="F27" s="34"/>
      <c r="G27" s="34"/>
      <c r="H27" s="34"/>
      <c r="I27" s="34"/>
      <c r="J27" s="34"/>
      <c r="K27" s="34"/>
      <c r="L27" s="34"/>
      <c r="M27" s="34"/>
      <c r="R27" s="34" t="s">
        <v>728</v>
      </c>
      <c r="S27" s="34"/>
      <c r="T27" s="34"/>
      <c r="U27" s="34"/>
      <c r="V27" s="34"/>
    </row>
    <row r="28" spans="2:22" x14ac:dyDescent="0.2">
      <c r="B28" s="2"/>
    </row>
    <row r="57" spans="2:14" x14ac:dyDescent="0.2">
      <c r="B57" s="34" t="s">
        <v>736</v>
      </c>
      <c r="C57" s="34"/>
      <c r="D57" s="34"/>
      <c r="E57" s="34"/>
    </row>
    <row r="58" spans="2:14" x14ac:dyDescent="0.2">
      <c r="K58" s="33" t="s">
        <v>726</v>
      </c>
      <c r="L58" s="33"/>
      <c r="M58" s="33"/>
      <c r="N58" s="33"/>
    </row>
  </sheetData>
  <mergeCells count="6">
    <mergeCell ref="K58:N58"/>
    <mergeCell ref="A1:M1"/>
    <mergeCell ref="B27:M27"/>
    <mergeCell ref="N1:U1"/>
    <mergeCell ref="R27:V27"/>
    <mergeCell ref="B57:E5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Sales</vt:lpstr>
      <vt:lpstr>Employee</vt:lpstr>
      <vt:lpstr>DepartmentPerformance</vt:lpstr>
      <vt:lpstr>BudgetMonitoring </vt:lpstr>
      <vt:lpstr>InventoryManagement </vt:lpstr>
      <vt:lpstr>Feedback</vt:lpstr>
      <vt:lpstr>AnswerSamples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Mohammed</dc:creator>
  <cp:lastModifiedBy>Gavin Ide</cp:lastModifiedBy>
  <dcterms:created xsi:type="dcterms:W3CDTF">2024-03-31T19:05:18Z</dcterms:created>
  <dcterms:modified xsi:type="dcterms:W3CDTF">2025-02-02T03:32:20Z</dcterms:modified>
</cp:coreProperties>
</file>