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na\src\charisma\pynanomapper\src\pynanomapper\resource\nmparser\"/>
    </mc:Choice>
  </mc:AlternateContent>
  <bookViews>
    <workbookView xWindow="0" yWindow="0" windowWidth="23040" windowHeight="8328" activeTab="2"/>
  </bookViews>
  <sheets>
    <sheet name="plate_metadata" sheetId="1" r:id="rId1"/>
    <sheet name="plate_readout" sheetId="2" r:id="rId2"/>
    <sheet name="plate_materials" sheetId="4" r:id="rId3"/>
    <sheet name="plate_tab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H96" i="3" s="1"/>
  <c r="K9" i="1"/>
  <c r="J9" i="1"/>
  <c r="I9" i="1"/>
  <c r="H9" i="1"/>
  <c r="G9" i="1"/>
  <c r="H91" i="3" s="1"/>
  <c r="F9" i="1"/>
  <c r="H90" i="3" s="1"/>
  <c r="E9" i="1"/>
  <c r="D9" i="1"/>
  <c r="H88" i="3" s="1"/>
  <c r="C9" i="1"/>
  <c r="H87" i="3" s="1"/>
  <c r="B9" i="1"/>
  <c r="H86" i="3" s="1"/>
  <c r="M8" i="1"/>
  <c r="L8" i="1"/>
  <c r="K8" i="1"/>
  <c r="J8" i="1"/>
  <c r="I8" i="1"/>
  <c r="H8" i="1"/>
  <c r="H80" i="3" s="1"/>
  <c r="G8" i="1"/>
  <c r="F8" i="1"/>
  <c r="H78" i="3" s="1"/>
  <c r="E8" i="1"/>
  <c r="D8" i="1"/>
  <c r="H76" i="3" s="1"/>
  <c r="C8" i="1"/>
  <c r="H75" i="3" s="1"/>
  <c r="B8" i="1"/>
  <c r="H74" i="3" s="1"/>
  <c r="M7" i="1"/>
  <c r="L7" i="1"/>
  <c r="H72" i="3" s="1"/>
  <c r="K7" i="1"/>
  <c r="J7" i="1"/>
  <c r="I7" i="1"/>
  <c r="H7" i="1"/>
  <c r="G7" i="1"/>
  <c r="F7" i="1"/>
  <c r="H66" i="3" s="1"/>
  <c r="E7" i="1"/>
  <c r="H65" i="3" s="1"/>
  <c r="D7" i="1"/>
  <c r="H64" i="3" s="1"/>
  <c r="C7" i="1"/>
  <c r="H63" i="3" s="1"/>
  <c r="B7" i="1"/>
  <c r="H62" i="3" s="1"/>
  <c r="M6" i="1"/>
  <c r="L6" i="1"/>
  <c r="K6" i="1"/>
  <c r="J6" i="1"/>
  <c r="I6" i="1"/>
  <c r="H6" i="1"/>
  <c r="G6" i="1"/>
  <c r="F6" i="1"/>
  <c r="H54" i="3" s="1"/>
  <c r="E6" i="1"/>
  <c r="H53" i="3" s="1"/>
  <c r="D6" i="1"/>
  <c r="H52" i="3" s="1"/>
  <c r="C6" i="1"/>
  <c r="H51" i="3" s="1"/>
  <c r="B6" i="1"/>
  <c r="H50" i="3" s="1"/>
  <c r="M5" i="1"/>
  <c r="L5" i="1"/>
  <c r="H48" i="3" s="1"/>
  <c r="K5" i="1"/>
  <c r="J5" i="1"/>
  <c r="I5" i="1"/>
  <c r="H5" i="1"/>
  <c r="G5" i="1"/>
  <c r="H43" i="3" s="1"/>
  <c r="F5" i="1"/>
  <c r="H42" i="3" s="1"/>
  <c r="E5" i="1"/>
  <c r="H41" i="3" s="1"/>
  <c r="D5" i="1"/>
  <c r="H40" i="3" s="1"/>
  <c r="C5" i="1"/>
  <c r="H39" i="3" s="1"/>
  <c r="B5" i="1"/>
  <c r="H38" i="3" s="1"/>
  <c r="M4" i="1"/>
  <c r="L4" i="1"/>
  <c r="K4" i="1"/>
  <c r="J4" i="1"/>
  <c r="I4" i="1"/>
  <c r="H4" i="1"/>
  <c r="G4" i="1"/>
  <c r="H31" i="3" s="1"/>
  <c r="F4" i="1"/>
  <c r="H30" i="3" s="1"/>
  <c r="E4" i="1"/>
  <c r="H29" i="3" s="1"/>
  <c r="D4" i="1"/>
  <c r="H28" i="3" s="1"/>
  <c r="C4" i="1"/>
  <c r="H27" i="3" s="1"/>
  <c r="B4" i="1"/>
  <c r="H26" i="3" s="1"/>
  <c r="M3" i="1"/>
  <c r="L3" i="1"/>
  <c r="K3" i="1"/>
  <c r="J3" i="1"/>
  <c r="I3" i="1"/>
  <c r="H3" i="1"/>
  <c r="G3" i="1"/>
  <c r="H19" i="3" s="1"/>
  <c r="F3" i="1"/>
  <c r="H18" i="3" s="1"/>
  <c r="E3" i="1"/>
  <c r="H17" i="3" s="1"/>
  <c r="D3" i="1"/>
  <c r="H16" i="3" s="1"/>
  <c r="C3" i="1"/>
  <c r="H15" i="3" s="1"/>
  <c r="B3" i="1"/>
  <c r="H14" i="3" s="1"/>
  <c r="M2" i="1"/>
  <c r="H13" i="3" s="1"/>
  <c r="L2" i="1"/>
  <c r="K2" i="1"/>
  <c r="J2" i="1"/>
  <c r="I2" i="1"/>
  <c r="H2" i="1"/>
  <c r="H8" i="3" s="1"/>
  <c r="G2" i="1"/>
  <c r="H7" i="3" s="1"/>
  <c r="F2" i="1"/>
  <c r="H6" i="3" s="1"/>
  <c r="E2" i="1"/>
  <c r="H5" i="3" s="1"/>
  <c r="D2" i="1"/>
  <c r="H4" i="3" s="1"/>
  <c r="C2" i="1"/>
  <c r="H3" i="3" s="1"/>
  <c r="B2" i="1"/>
  <c r="H2" i="3" s="1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E2" i="3"/>
  <c r="G2" i="3"/>
  <c r="F97" i="3"/>
  <c r="L9" i="2"/>
  <c r="F96" i="3" s="1"/>
  <c r="K9" i="2"/>
  <c r="F95" i="3" s="1"/>
  <c r="J9" i="2"/>
  <c r="F94" i="3" s="1"/>
  <c r="I9" i="2"/>
  <c r="F93" i="3" s="1"/>
  <c r="H9" i="2"/>
  <c r="F92" i="3" s="1"/>
  <c r="G9" i="2"/>
  <c r="F91" i="3" s="1"/>
  <c r="F9" i="2"/>
  <c r="F90" i="3" s="1"/>
  <c r="E9" i="2"/>
  <c r="F89" i="3" s="1"/>
  <c r="D9" i="2"/>
  <c r="F88" i="3" s="1"/>
  <c r="C9" i="2"/>
  <c r="F87" i="3" s="1"/>
  <c r="B9" i="2"/>
  <c r="F86" i="3" s="1"/>
  <c r="M8" i="2"/>
  <c r="F85" i="3" s="1"/>
  <c r="L8" i="2"/>
  <c r="F84" i="3" s="1"/>
  <c r="K8" i="2"/>
  <c r="F83" i="3" s="1"/>
  <c r="J8" i="2"/>
  <c r="F82" i="3" s="1"/>
  <c r="I8" i="2"/>
  <c r="F81" i="3" s="1"/>
  <c r="H8" i="2"/>
  <c r="F80" i="3" s="1"/>
  <c r="G8" i="2"/>
  <c r="F79" i="3" s="1"/>
  <c r="F8" i="2"/>
  <c r="F78" i="3" s="1"/>
  <c r="E8" i="2"/>
  <c r="F77" i="3" s="1"/>
  <c r="D8" i="2"/>
  <c r="F76" i="3" s="1"/>
  <c r="C8" i="2"/>
  <c r="F75" i="3" s="1"/>
  <c r="B8" i="2"/>
  <c r="F74" i="3" s="1"/>
  <c r="M7" i="2"/>
  <c r="F73" i="3" s="1"/>
  <c r="L7" i="2"/>
  <c r="F72" i="3" s="1"/>
  <c r="K7" i="2"/>
  <c r="F71" i="3" s="1"/>
  <c r="J7" i="2"/>
  <c r="F70" i="3" s="1"/>
  <c r="I7" i="2"/>
  <c r="F69" i="3" s="1"/>
  <c r="H7" i="2"/>
  <c r="F68" i="3" s="1"/>
  <c r="G7" i="2"/>
  <c r="F67" i="3" s="1"/>
  <c r="F7" i="2"/>
  <c r="F66" i="3" s="1"/>
  <c r="E7" i="2"/>
  <c r="F65" i="3" s="1"/>
  <c r="D7" i="2"/>
  <c r="F64" i="3" s="1"/>
  <c r="C7" i="2"/>
  <c r="F63" i="3" s="1"/>
  <c r="B7" i="2"/>
  <c r="F62" i="3" s="1"/>
  <c r="M6" i="2"/>
  <c r="F61" i="3" s="1"/>
  <c r="L6" i="2"/>
  <c r="F60" i="3" s="1"/>
  <c r="K6" i="2"/>
  <c r="F59" i="3" s="1"/>
  <c r="J6" i="2"/>
  <c r="F58" i="3" s="1"/>
  <c r="I6" i="2"/>
  <c r="F57" i="3" s="1"/>
  <c r="H6" i="2"/>
  <c r="F56" i="3" s="1"/>
  <c r="G6" i="2"/>
  <c r="F55" i="3" s="1"/>
  <c r="F6" i="2"/>
  <c r="F54" i="3" s="1"/>
  <c r="E6" i="2"/>
  <c r="F53" i="3" s="1"/>
  <c r="D6" i="2"/>
  <c r="F52" i="3" s="1"/>
  <c r="C6" i="2"/>
  <c r="F51" i="3" s="1"/>
  <c r="B6" i="2"/>
  <c r="F50" i="3" s="1"/>
  <c r="F49" i="3"/>
  <c r="F48" i="3"/>
  <c r="F47" i="3"/>
  <c r="F46" i="3"/>
  <c r="F45" i="3"/>
  <c r="F44" i="3"/>
  <c r="F43" i="3"/>
  <c r="F42" i="3"/>
  <c r="F41" i="3"/>
  <c r="F40" i="3"/>
  <c r="F39" i="3"/>
  <c r="F38" i="3"/>
  <c r="M4" i="2"/>
  <c r="F37" i="3" s="1"/>
  <c r="L4" i="2"/>
  <c r="F36" i="3" s="1"/>
  <c r="K4" i="2"/>
  <c r="F35" i="3" s="1"/>
  <c r="J4" i="2"/>
  <c r="F34" i="3" s="1"/>
  <c r="I4" i="2"/>
  <c r="F33" i="3" s="1"/>
  <c r="H4" i="2"/>
  <c r="F32" i="3" s="1"/>
  <c r="G4" i="2"/>
  <c r="F31" i="3" s="1"/>
  <c r="F4" i="2"/>
  <c r="F30" i="3" s="1"/>
  <c r="E4" i="2"/>
  <c r="F29" i="3" s="1"/>
  <c r="D4" i="2"/>
  <c r="F28" i="3" s="1"/>
  <c r="C4" i="2"/>
  <c r="F27" i="3" s="1"/>
  <c r="B4" i="2"/>
  <c r="F26" i="3" s="1"/>
  <c r="M3" i="2"/>
  <c r="F25" i="3" s="1"/>
  <c r="L3" i="2"/>
  <c r="F24" i="3" s="1"/>
  <c r="K3" i="2"/>
  <c r="F23" i="3" s="1"/>
  <c r="J3" i="2"/>
  <c r="F22" i="3" s="1"/>
  <c r="I3" i="2"/>
  <c r="F21" i="3" s="1"/>
  <c r="H3" i="2"/>
  <c r="F20" i="3" s="1"/>
  <c r="G3" i="2"/>
  <c r="F19" i="3" s="1"/>
  <c r="F3" i="2"/>
  <c r="F18" i="3" s="1"/>
  <c r="E3" i="2"/>
  <c r="F17" i="3" s="1"/>
  <c r="D3" i="2"/>
  <c r="F16" i="3" s="1"/>
  <c r="C3" i="2"/>
  <c r="F15" i="3" s="1"/>
  <c r="B3" i="2"/>
  <c r="F14" i="3" s="1"/>
  <c r="F13" i="3"/>
  <c r="F12" i="3"/>
  <c r="F11" i="3"/>
  <c r="F10" i="3"/>
  <c r="F9" i="3"/>
  <c r="F8" i="3"/>
  <c r="F7" i="3"/>
  <c r="F6" i="3"/>
  <c r="F5" i="3"/>
  <c r="F4" i="3"/>
  <c r="F3" i="3"/>
  <c r="F2" i="3"/>
  <c r="H81" i="3"/>
  <c r="H95" i="3"/>
  <c r="H83" i="3"/>
  <c r="H46" i="3"/>
  <c r="H35" i="3"/>
  <c r="H11" i="3"/>
  <c r="H92" i="3"/>
  <c r="H55" i="3"/>
  <c r="H69" i="3"/>
  <c r="H20" i="3"/>
  <c r="H68" i="3"/>
  <c r="H84" i="3"/>
  <c r="H33" i="3"/>
  <c r="H23" i="3"/>
  <c r="H32" i="3"/>
  <c r="H93" i="3"/>
  <c r="H44" i="3"/>
  <c r="H79" i="3"/>
  <c r="H71" i="3"/>
  <c r="H73" i="3"/>
  <c r="H85" i="3"/>
  <c r="H89" i="3"/>
  <c r="H12" i="3"/>
  <c r="H36" i="3"/>
  <c r="H57" i="3"/>
  <c r="H9" i="3"/>
  <c r="H45" i="3"/>
  <c r="H21" i="3"/>
  <c r="H56" i="3"/>
  <c r="H82" i="3"/>
  <c r="H25" i="3"/>
  <c r="H77" i="3"/>
  <c r="H10" i="3"/>
  <c r="H60" i="3"/>
  <c r="H47" i="3"/>
  <c r="H97" i="3"/>
  <c r="H59" i="3"/>
  <c r="H37" i="3"/>
  <c r="H49" i="3"/>
  <c r="H24" i="3"/>
  <c r="H22" i="3"/>
  <c r="H61" i="3"/>
  <c r="H94" i="3"/>
  <c r="H67" i="3"/>
  <c r="H34" i="3"/>
  <c r="H58" i="3"/>
  <c r="H70" i="3"/>
</calcChain>
</file>

<file path=xl/comments1.xml><?xml version="1.0" encoding="utf-8"?>
<comments xmlns="http://schemas.openxmlformats.org/spreadsheetml/2006/main">
  <authors>
    <author>Nina Jeliazkova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Example values.  Replace with yours. Don't change the layout</t>
        </r>
      </text>
    </comment>
  </commentList>
</comments>
</file>

<file path=xl/comments2.xml><?xml version="1.0" encoding="utf-8"?>
<comments xmlns="http://schemas.openxmlformats.org/spreadsheetml/2006/main">
  <authors>
    <author>Nina Jeliazkova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These are example values, replace with your plate readout!</t>
        </r>
      </text>
    </comment>
  </commentList>
</comments>
</file>

<file path=xl/comments3.xml><?xml version="1.0" encoding="utf-8"?>
<comments xmlns="http://schemas.openxmlformats.org/spreadsheetml/2006/main">
  <authors>
    <author>Nina Jeliazkova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These are example materials, replace with your materials.   Will be integrated with Materials sheet lookup in next release</t>
        </r>
      </text>
    </comment>
  </commentList>
</comments>
</file>

<file path=xl/comments4.xml><?xml version="1.0" encoding="utf-8"?>
<comments xmlns="http://schemas.openxmlformats.org/spreadsheetml/2006/main">
  <authors>
    <author>Nina Jeliazkova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Nina Jeliazkova:</t>
        </r>
        <r>
          <rPr>
            <sz val="9"/>
            <color indexed="81"/>
            <rFont val="Tahoma"/>
            <charset val="1"/>
          </rPr>
          <t xml:space="preserve">
The readout,metadata and materials are automatically retrieved from the plate_* sheets</t>
        </r>
      </text>
    </comment>
  </commentList>
</comments>
</file>

<file path=xl/sharedStrings.xml><?xml version="1.0" encoding="utf-8"?>
<sst xmlns="http://schemas.openxmlformats.org/spreadsheetml/2006/main" count="154" uniqueCount="52">
  <si>
    <t>A</t>
  </si>
  <si>
    <t>B</t>
  </si>
  <si>
    <t>C</t>
  </si>
  <si>
    <t>concentration</t>
  </si>
  <si>
    <t>readout</t>
  </si>
  <si>
    <t>row</t>
  </si>
  <si>
    <t xml:space="preserve">col </t>
  </si>
  <si>
    <t>value</t>
  </si>
  <si>
    <t>materials</t>
  </si>
  <si>
    <t>M1</t>
  </si>
  <si>
    <t>M2</t>
  </si>
  <si>
    <t>M3</t>
  </si>
  <si>
    <t>M4</t>
  </si>
  <si>
    <t>M5</t>
  </si>
  <si>
    <t>M6</t>
  </si>
  <si>
    <t>D</t>
  </si>
  <si>
    <t>E</t>
  </si>
  <si>
    <t>F</t>
  </si>
  <si>
    <t>G</t>
  </si>
  <si>
    <t>H</t>
  </si>
  <si>
    <t>M7</t>
  </si>
  <si>
    <t>M8</t>
  </si>
  <si>
    <t>M9</t>
  </si>
  <si>
    <t>M10</t>
  </si>
  <si>
    <t>M11</t>
  </si>
  <si>
    <t>M12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</si>
  <si>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</si>
  <si>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</si>
  <si>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</si>
  <si>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</si>
  <si>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</si>
  <si>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</si>
  <si>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</si>
  <si>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</si>
  <si>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</si>
  <si>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</si>
  <si>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</si>
  <si>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</si>
  <si>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h12</t>
  </si>
  <si>
    <t>d1</t>
  </si>
  <si>
    <t>d2</t>
  </si>
  <si>
    <t>d3</t>
  </si>
  <si>
    <t>d4</t>
  </si>
  <si>
    <t>d5</t>
  </si>
  <si>
    <t>d6</t>
  </si>
  <si>
    <t>d7</t>
  </si>
  <si>
    <t>d8</t>
  </si>
  <si>
    <t>d10</t>
  </si>
  <si>
    <t>d11</t>
  </si>
  <si>
    <t>d12</t>
  </si>
  <si>
    <t>d9</t>
  </si>
  <si>
    <t>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</si>
</sst>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4.4" x14ac:dyDescent="0.3"/>
  <sheetData>
    <row r="1" spans="1:13" x14ac:dyDescent="0.3">
      <c r="A1" s="22" t="s">
        <v>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3">
      <c r="A2" s="3" t="s">
        <v>0</v>
      </c>
      <c r="B2" s="2">
        <f ca="1">B$1+RAND()</f>
        <v>1.37555458225496</v>
      </c>
      <c r="C2" s="2">
        <f t="shared" ref="C2:M9" ca="1" si="0">C$1+RAND()</f>
        <v>2.7451868919277138</v>
      </c>
      <c r="D2" s="2">
        <f t="shared" ca="1" si="0"/>
        <v>3.0334780283512388</v>
      </c>
      <c r="E2" s="2">
        <f t="shared" ca="1" si="0"/>
        <v>4.1129153461020387</v>
      </c>
      <c r="F2" s="2">
        <f t="shared" ca="1" si="0"/>
        <v>5.1942879865238325</v>
      </c>
      <c r="G2" s="2">
        <f t="shared" ca="1" si="0"/>
        <v>6.6098991960952516</v>
      </c>
      <c r="H2" s="2">
        <f t="shared" ca="1" si="0"/>
        <v>7.6840857267325093</v>
      </c>
      <c r="I2" s="2">
        <f t="shared" ca="1" si="0"/>
        <v>8.2810619268409447</v>
      </c>
      <c r="J2" s="2">
        <f t="shared" ca="1" si="0"/>
        <v>9.3218663431220161</v>
      </c>
      <c r="K2" s="2">
        <f t="shared" ca="1" si="0"/>
        <v>10.322048907246538</v>
      </c>
      <c r="L2" s="2">
        <f t="shared" ca="1" si="0"/>
        <v>11.768264930266687</v>
      </c>
      <c r="M2" s="2">
        <f t="shared" ca="1" si="0"/>
        <v>12.729664263100871</v>
      </c>
    </row>
    <row r="3" spans="1:13" x14ac:dyDescent="0.3">
      <c r="A3" s="3" t="s">
        <v>1</v>
      </c>
      <c r="B3" s="2">
        <f t="shared" ref="B3:B9" ca="1" si="1">B$1+RAND()</f>
        <v>1.6181656472845787</v>
      </c>
      <c r="C3" s="2">
        <f t="shared" ca="1" si="0"/>
        <v>2.9053517548659817</v>
      </c>
      <c r="D3" s="2">
        <f t="shared" ca="1" si="0"/>
        <v>3.9196097212193406</v>
      </c>
      <c r="E3" s="2">
        <f t="shared" ca="1" si="0"/>
        <v>4.1381549046157904</v>
      </c>
      <c r="F3" s="2">
        <f t="shared" ca="1" si="0"/>
        <v>5.3243758521379636</v>
      </c>
      <c r="G3" s="2">
        <f t="shared" ca="1" si="0"/>
        <v>6.5534052152322655</v>
      </c>
      <c r="H3" s="2">
        <f t="shared" ca="1" si="0"/>
        <v>7.6384026744712425</v>
      </c>
      <c r="I3" s="2">
        <f t="shared" ca="1" si="0"/>
        <v>8.3518539469534794</v>
      </c>
      <c r="J3" s="2">
        <f t="shared" ca="1" si="0"/>
        <v>9.8853254998664148</v>
      </c>
      <c r="K3" s="2">
        <f t="shared" ca="1" si="0"/>
        <v>10.600986950373869</v>
      </c>
      <c r="L3" s="2">
        <f t="shared" ca="1" si="0"/>
        <v>11.802166842546264</v>
      </c>
      <c r="M3" s="2">
        <f t="shared" ca="1" si="0"/>
        <v>12.191846799849998</v>
      </c>
    </row>
    <row r="4" spans="1:13" x14ac:dyDescent="0.3">
      <c r="A4" s="3" t="s">
        <v>2</v>
      </c>
      <c r="B4" s="2">
        <f t="shared" ca="1" si="1"/>
        <v>1.826316739209592</v>
      </c>
      <c r="C4" s="2">
        <f t="shared" ca="1" si="0"/>
        <v>2.2091837471995834</v>
      </c>
      <c r="D4" s="2">
        <f t="shared" ca="1" si="0"/>
        <v>3.9668787528244693</v>
      </c>
      <c r="E4" s="2">
        <f t="shared" ca="1" si="0"/>
        <v>4.2160127077178569</v>
      </c>
      <c r="F4" s="2">
        <f t="shared" ca="1" si="0"/>
        <v>5.13940817045758</v>
      </c>
      <c r="G4" s="2">
        <f t="shared" ca="1" si="0"/>
        <v>6.4734511068691756</v>
      </c>
      <c r="H4" s="2">
        <f t="shared" ca="1" si="0"/>
        <v>7.9449558452054143</v>
      </c>
      <c r="I4" s="2">
        <f t="shared" ca="1" si="0"/>
        <v>8.8102411402336234</v>
      </c>
      <c r="J4" s="2">
        <f t="shared" ca="1" si="0"/>
        <v>9.7816574735466677</v>
      </c>
      <c r="K4" s="2">
        <f t="shared" ca="1" si="0"/>
        <v>10.117119277701143</v>
      </c>
      <c r="L4" s="2">
        <f t="shared" ca="1" si="0"/>
        <v>11.628642497906458</v>
      </c>
      <c r="M4" s="2">
        <f t="shared" ca="1" si="0"/>
        <v>12.416701312438864</v>
      </c>
    </row>
    <row r="5" spans="1:13" x14ac:dyDescent="0.3">
      <c r="A5" s="3" t="s">
        <v>15</v>
      </c>
      <c r="B5" s="2">
        <f t="shared" ca="1" si="1"/>
        <v>1.1489069929051228</v>
      </c>
      <c r="C5" s="2">
        <f t="shared" ca="1" si="0"/>
        <v>2.2910627524082523</v>
      </c>
      <c r="D5" s="2">
        <f t="shared" ca="1" si="0"/>
        <v>3.6127743110170276</v>
      </c>
      <c r="E5" s="2">
        <f t="shared" ca="1" si="0"/>
        <v>4.5239194506583242</v>
      </c>
      <c r="F5" s="2">
        <f t="shared" ca="1" si="0"/>
        <v>5.2082963143201608</v>
      </c>
      <c r="G5" s="2">
        <f t="shared" ca="1" si="0"/>
        <v>6.7698354172263775</v>
      </c>
      <c r="H5" s="2">
        <f t="shared" ca="1" si="0"/>
        <v>7.716560941845291</v>
      </c>
      <c r="I5" s="2">
        <f t="shared" ca="1" si="0"/>
        <v>8.7620390566511546</v>
      </c>
      <c r="J5" s="2">
        <f t="shared" ca="1" si="0"/>
        <v>9.4761608725154591</v>
      </c>
      <c r="K5" s="2">
        <f t="shared" ca="1" si="0"/>
        <v>10.785352653836123</v>
      </c>
      <c r="L5" s="2">
        <f t="shared" ca="1" si="0"/>
        <v>11.8612319723787</v>
      </c>
      <c r="M5" s="2">
        <f t="shared" ca="1" si="0"/>
        <v>12.97198008528045</v>
      </c>
    </row>
    <row r="6" spans="1:13" x14ac:dyDescent="0.3">
      <c r="A6" s="3" t="s">
        <v>16</v>
      </c>
      <c r="B6" s="2">
        <f t="shared" ca="1" si="1"/>
        <v>1.7992150350772125</v>
      </c>
      <c r="C6" s="2">
        <f t="shared" ca="1" si="0"/>
        <v>2.1573061059014194</v>
      </c>
      <c r="D6" s="2">
        <f t="shared" ca="1" si="0"/>
        <v>3.4227644017023935</v>
      </c>
      <c r="E6" s="2">
        <f t="shared" ca="1" si="0"/>
        <v>4.8972271360870678</v>
      </c>
      <c r="F6" s="2">
        <f t="shared" ca="1" si="0"/>
        <v>5.8227914745155669</v>
      </c>
      <c r="G6" s="2">
        <f t="shared" ca="1" si="0"/>
        <v>6.717361453241991</v>
      </c>
      <c r="H6" s="2">
        <f t="shared" ca="1" si="0"/>
        <v>7.5941265822088688</v>
      </c>
      <c r="I6" s="2">
        <f t="shared" ca="1" si="0"/>
        <v>8.6326081368124168</v>
      </c>
      <c r="J6" s="2">
        <f t="shared" ca="1" si="0"/>
        <v>9.6101374481786355</v>
      </c>
      <c r="K6" s="2">
        <f t="shared" ca="1" si="0"/>
        <v>10.413761455812057</v>
      </c>
      <c r="L6" s="2">
        <f t="shared" ca="1" si="0"/>
        <v>11.22019910781537</v>
      </c>
      <c r="M6" s="2">
        <f t="shared" ca="1" si="0"/>
        <v>12.181531843284141</v>
      </c>
    </row>
    <row r="7" spans="1:13" x14ac:dyDescent="0.3">
      <c r="A7" s="3" t="s">
        <v>17</v>
      </c>
      <c r="B7" s="2">
        <f t="shared" ca="1" si="1"/>
        <v>1.9504325975171801</v>
      </c>
      <c r="C7" s="2">
        <f t="shared" ca="1" si="0"/>
        <v>2.4164189770936413</v>
      </c>
      <c r="D7" s="2">
        <f t="shared" ca="1" si="0"/>
        <v>3.0982830367770564</v>
      </c>
      <c r="E7" s="2">
        <f t="shared" ca="1" si="0"/>
        <v>4.5505721965841586</v>
      </c>
      <c r="F7" s="2">
        <f t="shared" ca="1" si="0"/>
        <v>5.7343098297172306</v>
      </c>
      <c r="G7" s="2">
        <f t="shared" ca="1" si="0"/>
        <v>6.5973768179550252</v>
      </c>
      <c r="H7" s="2">
        <f t="shared" ca="1" si="0"/>
        <v>7.6725187422932111</v>
      </c>
      <c r="I7" s="2">
        <f t="shared" ca="1" si="0"/>
        <v>8.4273346244926319</v>
      </c>
      <c r="J7" s="2">
        <f t="shared" ca="1" si="0"/>
        <v>9.9174438310782591</v>
      </c>
      <c r="K7" s="2">
        <f t="shared" ca="1" si="0"/>
        <v>10.499521001599376</v>
      </c>
      <c r="L7" s="2">
        <f t="shared" ca="1" si="0"/>
        <v>11.664357593888493</v>
      </c>
      <c r="M7" s="2">
        <f t="shared" ca="1" si="0"/>
        <v>12.999193486558347</v>
      </c>
    </row>
    <row r="8" spans="1:13" x14ac:dyDescent="0.3">
      <c r="A8" s="3" t="s">
        <v>18</v>
      </c>
      <c r="B8" s="2">
        <f t="shared" ca="1" si="1"/>
        <v>1.8354175880300274</v>
      </c>
      <c r="C8" s="2">
        <f t="shared" ca="1" si="0"/>
        <v>2.7140833696336149</v>
      </c>
      <c r="D8" s="2">
        <f t="shared" ca="1" si="0"/>
        <v>3.580947633016839</v>
      </c>
      <c r="E8" s="2">
        <f t="shared" ca="1" si="0"/>
        <v>4.9099820523808546</v>
      </c>
      <c r="F8" s="2">
        <f t="shared" ca="1" si="0"/>
        <v>5.2074022934522777</v>
      </c>
      <c r="G8" s="2">
        <f t="shared" ca="1" si="0"/>
        <v>6.0272124920398165</v>
      </c>
      <c r="H8" s="2">
        <f t="shared" ca="1" si="0"/>
        <v>7.8346098108801279</v>
      </c>
      <c r="I8" s="2">
        <f t="shared" ca="1" si="0"/>
        <v>8.3582828063736461</v>
      </c>
      <c r="J8" s="2">
        <f t="shared" ca="1" si="0"/>
        <v>9.1178509077520928</v>
      </c>
      <c r="K8" s="2">
        <f t="shared" ca="1" si="0"/>
        <v>10.736081293198309</v>
      </c>
      <c r="L8" s="2">
        <f t="shared" ca="1" si="0"/>
        <v>11.970064350796179</v>
      </c>
      <c r="M8" s="2">
        <f t="shared" ca="1" si="0"/>
        <v>12.322284397019212</v>
      </c>
    </row>
    <row r="9" spans="1:13" x14ac:dyDescent="0.3">
      <c r="A9" s="3" t="s">
        <v>19</v>
      </c>
      <c r="B9" s="2">
        <f t="shared" ca="1" si="1"/>
        <v>1.8946979125194163</v>
      </c>
      <c r="C9" s="2">
        <f t="shared" ca="1" si="0"/>
        <v>2.9689980978466854</v>
      </c>
      <c r="D9" s="2">
        <f t="shared" ca="1" si="0"/>
        <v>3.0593758268749842</v>
      </c>
      <c r="E9" s="2">
        <f t="shared" ca="1" si="0"/>
        <v>4.5432390559870015</v>
      </c>
      <c r="F9" s="2">
        <f t="shared" ca="1" si="0"/>
        <v>5.7642839564951407</v>
      </c>
      <c r="G9" s="2">
        <f t="shared" ca="1" si="0"/>
        <v>6.824781149060775</v>
      </c>
      <c r="H9" s="2">
        <f t="shared" ca="1" si="0"/>
        <v>7.3170913447227495</v>
      </c>
      <c r="I9" s="2">
        <f t="shared" ca="1" si="0"/>
        <v>8.656748965610376</v>
      </c>
      <c r="J9" s="2">
        <f t="shared" ca="1" si="0"/>
        <v>9.0781396196518056</v>
      </c>
      <c r="K9" s="2">
        <f t="shared" ca="1" si="0"/>
        <v>10.360562399055674</v>
      </c>
      <c r="L9" s="2">
        <f t="shared" ca="1" si="0"/>
        <v>11.429086957770377</v>
      </c>
      <c r="M9" s="2">
        <f t="shared" ca="1" si="0"/>
        <v>12.314053694211987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RowHeight="14.4" x14ac:dyDescent="0.3"/>
  <sheetData>
    <row r="1" spans="1:13" x14ac:dyDescent="0.3">
      <c r="A1" s="22" t="s">
        <v>4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3">
      <c r="A2" s="3" t="s">
        <v>0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</row>
    <row r="3" spans="1:13" x14ac:dyDescent="0.3">
      <c r="A3" s="3" t="s">
        <v>1</v>
      </c>
      <c r="B3" s="2">
        <f t="shared" ref="B3:B9" ca="1" si="0">B$1+RAND()</f>
        <v>1.4499479212503101</v>
      </c>
      <c r="C3" s="2">
        <f t="shared" ref="C3:M9" ca="1" si="1">C$1+RAND()</f>
        <v>2.7889219916310664</v>
      </c>
      <c r="D3" s="2">
        <f t="shared" ca="1" si="1"/>
        <v>3.2352719664591381</v>
      </c>
      <c r="E3" s="2">
        <f t="shared" ca="1" si="1"/>
        <v>4.0820791095994169</v>
      </c>
      <c r="F3" s="2">
        <f t="shared" ca="1" si="1"/>
        <v>5.8584155298979983</v>
      </c>
      <c r="G3" s="2">
        <f t="shared" ca="1" si="1"/>
        <v>6.8786930392697183</v>
      </c>
      <c r="H3" s="2">
        <f t="shared" ca="1" si="1"/>
        <v>7.7421501531616732</v>
      </c>
      <c r="I3" s="2">
        <f t="shared" ca="1" si="1"/>
        <v>8.7889061614086206</v>
      </c>
      <c r="J3" s="2">
        <f t="shared" ca="1" si="1"/>
        <v>9.0604135082419006</v>
      </c>
      <c r="K3" s="2">
        <f t="shared" ca="1" si="1"/>
        <v>10.775678920025349</v>
      </c>
      <c r="L3" s="2">
        <f t="shared" ca="1" si="1"/>
        <v>11.512478773196527</v>
      </c>
      <c r="M3" s="2">
        <f t="shared" ca="1" si="1"/>
        <v>12.097163936775585</v>
      </c>
    </row>
    <row r="4" spans="1:13" x14ac:dyDescent="0.3">
      <c r="A4" s="3" t="s">
        <v>2</v>
      </c>
      <c r="B4" s="2">
        <f t="shared" ca="1" si="0"/>
        <v>1.3485625939344132</v>
      </c>
      <c r="C4" s="2">
        <f t="shared" ca="1" si="1"/>
        <v>2.644396444773661</v>
      </c>
      <c r="D4" s="2">
        <f t="shared" ca="1" si="1"/>
        <v>3.7269735421089778</v>
      </c>
      <c r="E4" s="2">
        <f t="shared" ca="1" si="1"/>
        <v>4.4006651456071832</v>
      </c>
      <c r="F4" s="2">
        <f t="shared" ca="1" si="1"/>
        <v>5.3430151841396727</v>
      </c>
      <c r="G4" s="2">
        <f t="shared" ca="1" si="1"/>
        <v>6.4962009487535557</v>
      </c>
      <c r="H4" s="2">
        <f t="shared" ca="1" si="1"/>
        <v>7.2172821535111087</v>
      </c>
      <c r="I4" s="2">
        <f t="shared" ca="1" si="1"/>
        <v>8.7611002744250435</v>
      </c>
      <c r="J4" s="2">
        <f t="shared" ca="1" si="1"/>
        <v>9.9376345491840095</v>
      </c>
      <c r="K4" s="2">
        <f t="shared" ca="1" si="1"/>
        <v>10.260587945172613</v>
      </c>
      <c r="L4" s="2">
        <f t="shared" ca="1" si="1"/>
        <v>11.247175299458352</v>
      </c>
      <c r="M4" s="2">
        <f t="shared" ca="1" si="1"/>
        <v>12.497617573885382</v>
      </c>
    </row>
    <row r="5" spans="1:13" x14ac:dyDescent="0.3">
      <c r="A5" s="3" t="s">
        <v>15</v>
      </c>
      <c r="B5" s="2" t="s">
        <v>39</v>
      </c>
      <c r="C5" s="2" t="s">
        <v>40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  <c r="I5" s="2" t="s">
        <v>46</v>
      </c>
      <c r="J5" s="2" t="s">
        <v>50</v>
      </c>
      <c r="K5" s="2" t="s">
        <v>47</v>
      </c>
      <c r="L5" s="2" t="s">
        <v>48</v>
      </c>
      <c r="M5" s="2" t="s">
        <v>49</v>
      </c>
    </row>
    <row r="6" spans="1:13" x14ac:dyDescent="0.3">
      <c r="A6" s="3" t="s">
        <v>16</v>
      </c>
      <c r="B6" s="2">
        <f t="shared" ca="1" si="0"/>
        <v>1.1206825487053569</v>
      </c>
      <c r="C6" s="2">
        <f t="shared" ca="1" si="1"/>
        <v>2.9611274560898013</v>
      </c>
      <c r="D6" s="2">
        <f t="shared" ca="1" si="1"/>
        <v>3.261504572469514</v>
      </c>
      <c r="E6" s="2">
        <f t="shared" ca="1" si="1"/>
        <v>4.6561583220273244</v>
      </c>
      <c r="F6" s="2">
        <f t="shared" ca="1" si="1"/>
        <v>5.5110505707741275</v>
      </c>
      <c r="G6" s="2">
        <f t="shared" ca="1" si="1"/>
        <v>6.8502035146477267</v>
      </c>
      <c r="H6" s="2">
        <f t="shared" ca="1" si="1"/>
        <v>7.7530579690922972</v>
      </c>
      <c r="I6" s="2">
        <f t="shared" ca="1" si="1"/>
        <v>8.9754955783434109</v>
      </c>
      <c r="J6" s="2">
        <f t="shared" ca="1" si="1"/>
        <v>9.2206866380315784</v>
      </c>
      <c r="K6" s="2">
        <f t="shared" ca="1" si="1"/>
        <v>10.715407997585814</v>
      </c>
      <c r="L6" s="2">
        <f t="shared" ca="1" si="1"/>
        <v>11.336141067458286</v>
      </c>
      <c r="M6" s="2">
        <f t="shared" ca="1" si="1"/>
        <v>12.088621823215185</v>
      </c>
    </row>
    <row r="7" spans="1:13" x14ac:dyDescent="0.3">
      <c r="A7" s="3" t="s">
        <v>17</v>
      </c>
      <c r="B7" s="2">
        <f t="shared" ca="1" si="0"/>
        <v>1.3368411777341591</v>
      </c>
      <c r="C7" s="2">
        <f t="shared" ca="1" si="1"/>
        <v>2.3112881467579616</v>
      </c>
      <c r="D7" s="2">
        <f t="shared" ca="1" si="1"/>
        <v>3.8109340113079133</v>
      </c>
      <c r="E7" s="2">
        <f t="shared" ca="1" si="1"/>
        <v>4.0815213359324272</v>
      </c>
      <c r="F7" s="2">
        <f t="shared" ca="1" si="1"/>
        <v>5.880465931182747</v>
      </c>
      <c r="G7" s="2">
        <f t="shared" ca="1" si="1"/>
        <v>6.701664741533512</v>
      </c>
      <c r="H7" s="2">
        <f t="shared" ca="1" si="1"/>
        <v>7.7391537065391702</v>
      </c>
      <c r="I7" s="2">
        <f t="shared" ca="1" si="1"/>
        <v>8.8192752157787737</v>
      </c>
      <c r="J7" s="2">
        <f t="shared" ca="1" si="1"/>
        <v>9.6915877661466965</v>
      </c>
      <c r="K7" s="2">
        <f t="shared" ca="1" si="1"/>
        <v>10.749393811793826</v>
      </c>
      <c r="L7" s="2">
        <f t="shared" ca="1" si="1"/>
        <v>11.880839416353666</v>
      </c>
      <c r="M7" s="2">
        <f t="shared" ca="1" si="1"/>
        <v>12.22364754346313</v>
      </c>
    </row>
    <row r="8" spans="1:13" x14ac:dyDescent="0.3">
      <c r="A8" s="3" t="s">
        <v>18</v>
      </c>
      <c r="B8" s="2">
        <f t="shared" ca="1" si="0"/>
        <v>1.4735065849993052</v>
      </c>
      <c r="C8" s="2">
        <f t="shared" ca="1" si="1"/>
        <v>2.7315265396895403</v>
      </c>
      <c r="D8" s="2">
        <f t="shared" ca="1" si="1"/>
        <v>3.7216918768620744</v>
      </c>
      <c r="E8" s="2">
        <f t="shared" ca="1" si="1"/>
        <v>4.4059031856112938</v>
      </c>
      <c r="F8" s="2">
        <f t="shared" ca="1" si="1"/>
        <v>5.2822560266737213</v>
      </c>
      <c r="G8" s="2">
        <f t="shared" ca="1" si="1"/>
        <v>6.823391317951069</v>
      </c>
      <c r="H8" s="2">
        <f t="shared" ca="1" si="1"/>
        <v>7.7769907044389148</v>
      </c>
      <c r="I8" s="2">
        <f t="shared" ca="1" si="1"/>
        <v>8.8319521470447704</v>
      </c>
      <c r="J8" s="2">
        <f t="shared" ca="1" si="1"/>
        <v>9.8114026215654739</v>
      </c>
      <c r="K8" s="2">
        <f t="shared" ca="1" si="1"/>
        <v>10.110693204032716</v>
      </c>
      <c r="L8" s="2">
        <f t="shared" ca="1" si="1"/>
        <v>11.340280728023931</v>
      </c>
      <c r="M8" s="2">
        <f t="shared" ca="1" si="1"/>
        <v>12.377228961143974</v>
      </c>
    </row>
    <row r="9" spans="1:13" x14ac:dyDescent="0.3">
      <c r="A9" s="3" t="s">
        <v>19</v>
      </c>
      <c r="B9" s="2">
        <f t="shared" ca="1" si="0"/>
        <v>1.3224742752218623</v>
      </c>
      <c r="C9" s="2">
        <f t="shared" ca="1" si="1"/>
        <v>2.2635324752884758</v>
      </c>
      <c r="D9" s="2">
        <f t="shared" ca="1" si="1"/>
        <v>3.7594129188900247</v>
      </c>
      <c r="E9" s="2">
        <f t="shared" ca="1" si="1"/>
        <v>4.1603134604577789</v>
      </c>
      <c r="F9" s="2">
        <f t="shared" ca="1" si="1"/>
        <v>5.913969064742302</v>
      </c>
      <c r="G9" s="2">
        <f t="shared" ca="1" si="1"/>
        <v>6.1406941165137949</v>
      </c>
      <c r="H9" s="2">
        <f t="shared" ca="1" si="1"/>
        <v>7.1710127724421486</v>
      </c>
      <c r="I9" s="2">
        <f t="shared" ca="1" si="1"/>
        <v>8.5984609086124451</v>
      </c>
      <c r="J9" s="2">
        <f t="shared" ca="1" si="1"/>
        <v>9.8573946964659793</v>
      </c>
      <c r="K9" s="2">
        <f t="shared" ca="1" si="1"/>
        <v>10.487363946516796</v>
      </c>
      <c r="L9" s="2">
        <f t="shared" ca="1" si="1"/>
        <v>11.073357896477351</v>
      </c>
      <c r="M9" s="2" t="s">
        <v>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tabSelected="1" workbookViewId="0"/>
  </sheetViews>
  <sheetFormatPr defaultRowHeight="14.4" x14ac:dyDescent="0.3"/>
  <sheetData>
    <row r="1" spans="1:13" ht="15" thickBot="1" x14ac:dyDescent="0.35">
      <c r="A1" s="23" t="s">
        <v>4</v>
      </c>
      <c r="B1" s="7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6">
        <v>12</v>
      </c>
    </row>
    <row r="2" spans="1:13" x14ac:dyDescent="0.3">
      <c r="A2" s="10" t="s">
        <v>0</v>
      </c>
      <c r="B2" s="8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13" t="s">
        <v>25</v>
      </c>
    </row>
    <row r="3" spans="1:13" x14ac:dyDescent="0.3">
      <c r="A3" s="11" t="s">
        <v>1</v>
      </c>
      <c r="B3" s="9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14" t="s">
        <v>25</v>
      </c>
    </row>
    <row r="4" spans="1:13" x14ac:dyDescent="0.3">
      <c r="A4" s="11" t="s">
        <v>2</v>
      </c>
      <c r="B4" s="9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14" t="s">
        <v>25</v>
      </c>
    </row>
    <row r="5" spans="1:13" x14ac:dyDescent="0.3">
      <c r="A5" s="11" t="s">
        <v>15</v>
      </c>
      <c r="B5" s="9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14" t="s">
        <v>25</v>
      </c>
    </row>
    <row r="6" spans="1:13" x14ac:dyDescent="0.3">
      <c r="A6" s="11" t="s">
        <v>16</v>
      </c>
      <c r="B6" s="9" t="s">
        <v>9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20</v>
      </c>
      <c r="I6" s="2" t="s">
        <v>21</v>
      </c>
      <c r="J6" s="2" t="s">
        <v>22</v>
      </c>
      <c r="K6" s="2" t="s">
        <v>23</v>
      </c>
      <c r="L6" s="2" t="s">
        <v>24</v>
      </c>
      <c r="M6" s="14" t="s">
        <v>25</v>
      </c>
    </row>
    <row r="7" spans="1:13" x14ac:dyDescent="0.3">
      <c r="A7" s="11" t="s">
        <v>17</v>
      </c>
      <c r="B7" s="9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20</v>
      </c>
      <c r="I7" s="2" t="s">
        <v>21</v>
      </c>
      <c r="J7" s="2" t="s">
        <v>22</v>
      </c>
      <c r="K7" s="2" t="s">
        <v>23</v>
      </c>
      <c r="L7" s="2" t="s">
        <v>24</v>
      </c>
      <c r="M7" s="14" t="s">
        <v>25</v>
      </c>
    </row>
    <row r="8" spans="1:13" x14ac:dyDescent="0.3">
      <c r="A8" s="11" t="s">
        <v>18</v>
      </c>
      <c r="B8" s="9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20</v>
      </c>
      <c r="I8" s="2" t="s">
        <v>21</v>
      </c>
      <c r="J8" s="2" t="s">
        <v>22</v>
      </c>
      <c r="K8" s="2" t="s">
        <v>23</v>
      </c>
      <c r="L8" s="2" t="s">
        <v>24</v>
      </c>
      <c r="M8" s="14" t="s">
        <v>25</v>
      </c>
    </row>
    <row r="9" spans="1:13" ht="15" thickBot="1" x14ac:dyDescent="0.35">
      <c r="A9" s="12" t="s">
        <v>19</v>
      </c>
      <c r="B9" s="15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20</v>
      </c>
      <c r="I9" s="16" t="s">
        <v>21</v>
      </c>
      <c r="J9" s="16" t="s">
        <v>22</v>
      </c>
      <c r="K9" s="16" t="s">
        <v>23</v>
      </c>
      <c r="L9" s="16" t="s">
        <v>24</v>
      </c>
      <c r="M9" s="17" t="s">
        <v>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7"/>
  <sheetViews>
    <sheetView workbookViewId="0">
      <selection activeCell="A2" sqref="A2"/>
    </sheetView>
  </sheetViews>
  <sheetFormatPr defaultRowHeight="14.4" x14ac:dyDescent="0.3"/>
  <sheetData>
    <row r="1" spans="1:8" ht="15" thickBot="1" x14ac:dyDescent="0.35">
      <c r="A1" s="21" t="s">
        <v>51</v>
      </c>
      <c r="D1" s="18" t="s">
        <v>5</v>
      </c>
      <c r="E1" s="19" t="s">
        <v>6</v>
      </c>
      <c r="F1" s="19" t="s">
        <v>7</v>
      </c>
      <c r="G1" s="19" t="s">
        <v>8</v>
      </c>
      <c r="H1" s="20" t="s">
        <v>3</v>
      </c>
    </row>
    <row r="2" spans="1:8" x14ac:dyDescent="0.3">
      <c r="B2" s="1"/>
      <c r="D2" s="4" t="str">
        <f>INDEX(plate_readout!$A$2:$A$9, INT((ROW()-2)/(COLUMNS(plate_readout!$B$2:$M$9)))+1)</f>
        <v>A</v>
      </c>
      <c r="E2" s="4">
        <f>INDEX(plate_readout!$B$1:$M$1,MOD(ROW()-2,COLUMNS(plate_readout!$B$2:$M$9))+1)</f>
        <v>1</v>
      </c>
      <c r="F2" s="4" t="str">
        <f>INDEX(plate_readout!$B$2:$M$9, INT((ROW()-2)/COLUMNS(plate_readout!$B$2:$M$9))+1, MOD(ROW()-2, COLUMNS(plate_readout!$B$2:$M$9))+1)</f>
        <v>a1</v>
      </c>
      <c r="G2" s="4" t="str">
        <f>INDEX(plate_materials!$B$2:$M$9, INT((ROW()-2)/COLUMNS(plate_materials!$B$2:$M$9))+1, MOD(ROW()-2, COLUMNS(plate_materials!$B$2:$M$9))+1)</f>
        <v>M1</v>
      </c>
      <c r="H2" s="4">
        <f ca="1">INDEX(plate_metadata!$B$2:$M$9, INT((ROW()-2)/COLUMNS(plate_metadata!$B$2:$M$9))+1, MOD(ROW()-2, COLUMNS(plate_metadata!$B$2:$M$9))+1)</f>
        <v>1.37555458225496</v>
      </c>
    </row>
    <row r="3" spans="1:8" x14ac:dyDescent="0.3">
      <c r="D3" s="2" t="str">
        <f>INDEX(plate_readout!$A$2:$A$9, INT((ROW()-2)/(COLUMNS(plate_readout!$B$2:$M$9)))+1)</f>
        <v>A</v>
      </c>
      <c r="E3" s="2">
        <f>INDEX(plate_readout!$B$1:$M$1,MOD(ROW()-2,COLUMNS(plate_readout!$B$2:$M$9))+1)</f>
        <v>2</v>
      </c>
      <c r="F3" s="2" t="str">
        <f>INDEX(plate_readout!$B$2:$M$9, INT((ROW()-2)/COLUMNS(plate_readout!$B$2:$M$9))+1, MOD(ROW()-2, COLUMNS(plate_readout!$B$2:$M$9))+1)</f>
        <v>a2</v>
      </c>
      <c r="G3" s="2" t="str">
        <f>INDEX(plate_materials!$B$2:$M$9, INT((ROW()-2)/COLUMNS(plate_materials!$B$2:$M$9))+1, MOD(ROW()-2, COLUMNS(plate_materials!$B$2:$M$9))+1)</f>
        <v>M2</v>
      </c>
      <c r="H3" s="2">
        <f ca="1">INDEX(plate_metadata!$B$2:$M$9, INT((ROW()-2)/COLUMNS(plate_metadata!$B$2:$M$9))+1, MOD(ROW()-2, COLUMNS(plate_metadata!$B$2:$M$9))+1)</f>
        <v>2.7451868919277138</v>
      </c>
    </row>
    <row r="4" spans="1:8" x14ac:dyDescent="0.3">
      <c r="D4" s="2" t="str">
        <f>INDEX(plate_readout!$A$2:$A$9, INT((ROW()-2)/(COLUMNS(plate_readout!$B$2:$M$9)))+1)</f>
        <v>A</v>
      </c>
      <c r="E4" s="2">
        <f>INDEX(plate_readout!$B$1:$M$1,MOD(ROW()-2,COLUMNS(plate_readout!$B$2:$M$9))+1)</f>
        <v>3</v>
      </c>
      <c r="F4" s="2" t="str">
        <f>INDEX(plate_readout!$B$2:$M$9, INT((ROW()-2)/COLUMNS(plate_readout!$B$2:$M$9))+1, MOD(ROW()-2, COLUMNS(plate_readout!$B$2:$M$9))+1)</f>
        <v>a3</v>
      </c>
      <c r="G4" s="2" t="str">
        <f>INDEX(plate_materials!$B$2:$M$9, INT((ROW()-2)/COLUMNS(plate_materials!$B$2:$M$9))+1, MOD(ROW()-2, COLUMNS(plate_materials!$B$2:$M$9))+1)</f>
        <v>M3</v>
      </c>
      <c r="H4" s="2">
        <f ca="1">INDEX(plate_metadata!$B$2:$M$9, INT((ROW()-2)/COLUMNS(plate_metadata!$B$2:$M$9))+1, MOD(ROW()-2, COLUMNS(plate_metadata!$B$2:$M$9))+1)</f>
        <v>3.0334780283512388</v>
      </c>
    </row>
    <row r="5" spans="1:8" x14ac:dyDescent="0.3">
      <c r="D5" s="2" t="str">
        <f>INDEX(plate_readout!$A$2:$A$9, INT((ROW()-2)/(COLUMNS(plate_readout!$B$2:$M$9)))+1)</f>
        <v>A</v>
      </c>
      <c r="E5" s="2">
        <f>INDEX(plate_readout!$B$1:$M$1,MOD(ROW()-2,COLUMNS(plate_readout!$B$2:$M$9))+1)</f>
        <v>4</v>
      </c>
      <c r="F5" s="2" t="str">
        <f>INDEX(plate_readout!$B$2:$M$9, INT((ROW()-2)/COLUMNS(plate_readout!$B$2:$M$9))+1, MOD(ROW()-2, COLUMNS(plate_readout!$B$2:$M$9))+1)</f>
        <v>a4</v>
      </c>
      <c r="G5" s="2" t="str">
        <f>INDEX(plate_materials!$B$2:$M$9, INT((ROW()-2)/COLUMNS(plate_materials!$B$2:$M$9))+1, MOD(ROW()-2, COLUMNS(plate_materials!$B$2:$M$9))+1)</f>
        <v>M4</v>
      </c>
      <c r="H5" s="2">
        <f ca="1">INDEX(plate_metadata!$B$2:$M$9, INT((ROW()-2)/COLUMNS(plate_metadata!$B$2:$M$9))+1, MOD(ROW()-2, COLUMNS(plate_metadata!$B$2:$M$9))+1)</f>
        <v>4.1129153461020387</v>
      </c>
    </row>
    <row r="6" spans="1:8" x14ac:dyDescent="0.3">
      <c r="D6" s="2" t="str">
        <f>INDEX(plate_readout!$A$2:$A$9, INT((ROW()-2)/(COLUMNS(plate_readout!$B$2:$M$9)))+1)</f>
        <v>A</v>
      </c>
      <c r="E6" s="2">
        <f>INDEX(plate_readout!$B$1:$M$1,MOD(ROW()-2,COLUMNS(plate_readout!$B$2:$M$9))+1)</f>
        <v>5</v>
      </c>
      <c r="F6" s="2" t="str">
        <f>INDEX(plate_readout!$B$2:$M$9, INT((ROW()-2)/COLUMNS(plate_readout!$B$2:$M$9))+1, MOD(ROW()-2, COLUMNS(plate_readout!$B$2:$M$9))+1)</f>
        <v>a5</v>
      </c>
      <c r="G6" s="2" t="str">
        <f>INDEX(plate_materials!$B$2:$M$9, INT((ROW()-2)/COLUMNS(plate_materials!$B$2:$M$9))+1, MOD(ROW()-2, COLUMNS(plate_materials!$B$2:$M$9))+1)</f>
        <v>M5</v>
      </c>
      <c r="H6" s="2">
        <f ca="1">INDEX(plate_metadata!$B$2:$M$9, INT((ROW()-2)/COLUMNS(plate_metadata!$B$2:$M$9))+1, MOD(ROW()-2, COLUMNS(plate_metadata!$B$2:$M$9))+1)</f>
        <v>5.1942879865238325</v>
      </c>
    </row>
    <row r="7" spans="1:8" x14ac:dyDescent="0.3">
      <c r="D7" s="2" t="str">
        <f>INDEX(plate_readout!$A$2:$A$9, INT((ROW()-2)/(COLUMNS(plate_readout!$B$2:$M$9)))+1)</f>
        <v>A</v>
      </c>
      <c r="E7" s="2">
        <f>INDEX(plate_readout!$B$1:$M$1,MOD(ROW()-2,COLUMNS(plate_readout!$B$2:$M$9))+1)</f>
        <v>6</v>
      </c>
      <c r="F7" s="2" t="str">
        <f>INDEX(plate_readout!$B$2:$M$9, INT((ROW()-2)/COLUMNS(plate_readout!$B$2:$M$9))+1, MOD(ROW()-2, COLUMNS(plate_readout!$B$2:$M$9))+1)</f>
        <v>a6</v>
      </c>
      <c r="G7" s="2" t="str">
        <f>INDEX(plate_materials!$B$2:$M$9, INT((ROW()-2)/COLUMNS(plate_materials!$B$2:$M$9))+1, MOD(ROW()-2, COLUMNS(plate_materials!$B$2:$M$9))+1)</f>
        <v>M6</v>
      </c>
      <c r="H7" s="2">
        <f ca="1">INDEX(plate_metadata!$B$2:$M$9, INT((ROW()-2)/COLUMNS(plate_metadata!$B$2:$M$9))+1, MOD(ROW()-2, COLUMNS(plate_metadata!$B$2:$M$9))+1)</f>
        <v>6.6098991960952516</v>
      </c>
    </row>
    <row r="8" spans="1:8" x14ac:dyDescent="0.3">
      <c r="D8" s="2" t="str">
        <f>INDEX(plate_readout!$A$2:$A$9, INT((ROW()-2)/(COLUMNS(plate_readout!$B$2:$M$9)))+1)</f>
        <v>A</v>
      </c>
      <c r="E8" s="2">
        <f>INDEX(plate_readout!$B$1:$M$1,MOD(ROW()-2,COLUMNS(plate_readout!$B$2:$M$9))+1)</f>
        <v>7</v>
      </c>
      <c r="F8" s="2" t="str">
        <f>INDEX(plate_readout!$B$2:$M$9, INT((ROW()-2)/COLUMNS(plate_readout!$B$2:$M$9))+1, MOD(ROW()-2, COLUMNS(plate_readout!$B$2:$M$9))+1)</f>
        <v>a7</v>
      </c>
      <c r="G8" s="2" t="str">
        <f>INDEX(plate_materials!$B$2:$M$9, INT((ROW()-2)/COLUMNS(plate_materials!$B$2:$M$9))+1, MOD(ROW()-2, COLUMNS(plate_materials!$B$2:$M$9))+1)</f>
        <v>M7</v>
      </c>
      <c r="H8" s="2">
        <f ca="1">INDEX(plate_metadata!$B$2:$M$9, INT((ROW()-2)/COLUMNS(plate_metadata!$B$2:$M$9))+1, MOD(ROW()-2, COLUMNS(plate_metadata!$B$2:$M$9))+1)</f>
        <v>7.6840857267325093</v>
      </c>
    </row>
    <row r="9" spans="1:8" x14ac:dyDescent="0.3">
      <c r="D9" s="2" t="str">
        <f>INDEX(plate_readout!$A$2:$A$9, INT((ROW()-2)/(COLUMNS(plate_readout!$B$2:$M$9)))+1)</f>
        <v>A</v>
      </c>
      <c r="E9" s="2">
        <f>INDEX(plate_readout!$B$1:$M$1,MOD(ROW()-2,COLUMNS(plate_readout!$B$2:$M$9))+1)</f>
        <v>8</v>
      </c>
      <c r="F9" s="2" t="str">
        <f>INDEX(plate_readout!$B$2:$M$9, INT((ROW()-2)/COLUMNS(plate_readout!$B$2:$M$9))+1, MOD(ROW()-2, COLUMNS(plate_readout!$B$2:$M$9))+1)</f>
        <v>a8</v>
      </c>
      <c r="G9" s="2" t="str">
        <f>INDEX(plate_materials!$B$2:$M$9, INT((ROW()-2)/COLUMNS(plate_materials!$B$2:$M$9))+1, MOD(ROW()-2, COLUMNS(plate_materials!$B$2:$M$9))+1)</f>
        <v>M8</v>
      </c>
      <c r="H9" s="2">
        <f ca="1">INDEX(plate_metadata!$B$2:$M$9, INT((ROW()-2)/COLUMNS(plate_metadata!$B$2:$M$9))+1, MOD(ROW()-2, COLUMNS(plate_metadata!$B$2:$M$9))+1)</f>
        <v>8.2810619268409447</v>
      </c>
    </row>
    <row r="10" spans="1:8" x14ac:dyDescent="0.3">
      <c r="D10" s="2" t="str">
        <f>INDEX(plate_readout!$A$2:$A$9, INT((ROW()-2)/(COLUMNS(plate_readout!$B$2:$M$9)))+1)</f>
        <v>A</v>
      </c>
      <c r="E10" s="2">
        <f>INDEX(plate_readout!$B$1:$M$1,MOD(ROW()-2,COLUMNS(plate_readout!$B$2:$M$9))+1)</f>
        <v>9</v>
      </c>
      <c r="F10" s="2" t="str">
        <f>INDEX(plate_readout!$B$2:$M$9, INT((ROW()-2)/COLUMNS(plate_readout!$B$2:$M$9))+1, MOD(ROW()-2, COLUMNS(plate_readout!$B$2:$M$9))+1)</f>
        <v>a9</v>
      </c>
      <c r="G10" s="2" t="str">
        <f>INDEX(plate_materials!$B$2:$M$9, INT((ROW()-2)/COLUMNS(plate_materials!$B$2:$M$9))+1, MOD(ROW()-2, COLUMNS(plate_materials!$B$2:$M$9))+1)</f>
        <v>M9</v>
      </c>
      <c r="H10" s="2">
        <f ca="1">INDEX(plate_metadata!$B$2:$M$9, INT((ROW()-2)/COLUMNS(plate_metadata!$B$2:$M$9))+1, MOD(ROW()-2, COLUMNS(plate_metadata!$B$2:$M$9))+1)</f>
        <v>9.3218663431220161</v>
      </c>
    </row>
    <row r="11" spans="1:8" x14ac:dyDescent="0.3">
      <c r="D11" s="2" t="str">
        <f>INDEX(plate_readout!$A$2:$A$9, INT((ROW()-2)/(COLUMNS(plate_readout!$B$2:$M$9)))+1)</f>
        <v>A</v>
      </c>
      <c r="E11" s="2">
        <f>INDEX(plate_readout!$B$1:$M$1,MOD(ROW()-2,COLUMNS(plate_readout!$B$2:$M$9))+1)</f>
        <v>10</v>
      </c>
      <c r="F11" s="2" t="str">
        <f>INDEX(plate_readout!$B$2:$M$9, INT((ROW()-2)/COLUMNS(plate_readout!$B$2:$M$9))+1, MOD(ROW()-2, COLUMNS(plate_readout!$B$2:$M$9))+1)</f>
        <v>a10</v>
      </c>
      <c r="G11" s="2" t="str">
        <f>INDEX(plate_materials!$B$2:$M$9, INT((ROW()-2)/COLUMNS(plate_materials!$B$2:$M$9))+1, MOD(ROW()-2, COLUMNS(plate_materials!$B$2:$M$9))+1)</f>
        <v>M10</v>
      </c>
      <c r="H11" s="2">
        <f ca="1">INDEX(plate_metadata!$B$2:$M$9, INT((ROW()-2)/COLUMNS(plate_metadata!$B$2:$M$9))+1, MOD(ROW()-2, COLUMNS(plate_metadata!$B$2:$M$9))+1)</f>
        <v>10.322048907246538</v>
      </c>
    </row>
    <row r="12" spans="1:8" x14ac:dyDescent="0.3">
      <c r="D12" s="2" t="str">
        <f>INDEX(plate_readout!$A$2:$A$9, INT((ROW()-2)/(COLUMNS(plate_readout!$B$2:$M$9)))+1)</f>
        <v>A</v>
      </c>
      <c r="E12" s="2">
        <f>INDEX(plate_readout!$B$1:$M$1,MOD(ROW()-2,COLUMNS(plate_readout!$B$2:$M$9))+1)</f>
        <v>11</v>
      </c>
      <c r="F12" s="2" t="str">
        <f>INDEX(plate_readout!$B$2:$M$9, INT((ROW()-2)/COLUMNS(plate_readout!$B$2:$M$9))+1, MOD(ROW()-2, COLUMNS(plate_readout!$B$2:$M$9))+1)</f>
        <v>a11</v>
      </c>
      <c r="G12" s="2" t="str">
        <f>INDEX(plate_materials!$B$2:$M$9, INT((ROW()-2)/COLUMNS(plate_materials!$B$2:$M$9))+1, MOD(ROW()-2, COLUMNS(plate_materials!$B$2:$M$9))+1)</f>
        <v>M11</v>
      </c>
      <c r="H12" s="2">
        <f ca="1">INDEX(plate_metadata!$B$2:$M$9, INT((ROW()-2)/COLUMNS(plate_metadata!$B$2:$M$9))+1, MOD(ROW()-2, COLUMNS(plate_metadata!$B$2:$M$9))+1)</f>
        <v>11.768264930266687</v>
      </c>
    </row>
    <row r="13" spans="1:8" x14ac:dyDescent="0.3">
      <c r="D13" s="2" t="str">
        <f>INDEX(plate_readout!$A$2:$A$9, INT((ROW()-2)/(COLUMNS(plate_readout!$B$2:$M$9)))+1)</f>
        <v>A</v>
      </c>
      <c r="E13" s="2">
        <f>INDEX(plate_readout!$B$1:$M$1,MOD(ROW()-2,COLUMNS(plate_readout!$B$2:$M$9))+1)</f>
        <v>12</v>
      </c>
      <c r="F13" s="2" t="str">
        <f>INDEX(plate_readout!$B$2:$M$9, INT((ROW()-2)/COLUMNS(plate_readout!$B$2:$M$9))+1, MOD(ROW()-2, COLUMNS(plate_readout!$B$2:$M$9))+1)</f>
        <v>a12</v>
      </c>
      <c r="G13" s="2" t="str">
        <f>INDEX(plate_materials!$B$2:$M$9, INT((ROW()-2)/COLUMNS(plate_materials!$B$2:$M$9))+1, MOD(ROW()-2, COLUMNS(plate_materials!$B$2:$M$9))+1)</f>
        <v>M12</v>
      </c>
      <c r="H13" s="2">
        <f ca="1">INDEX(plate_metadata!$B$2:$M$9, INT((ROW()-2)/COLUMNS(plate_metadata!$B$2:$M$9))+1, MOD(ROW()-2, COLUMNS(plate_metadata!$B$2:$M$9))+1)</f>
        <v>12.729664263100871</v>
      </c>
    </row>
    <row r="14" spans="1:8" x14ac:dyDescent="0.3">
      <c r="D14" s="2" t="str">
        <f>INDEX(plate_readout!$A$2:$A$9, INT((ROW()-2)/(COLUMNS(plate_readout!$B$2:$M$9)))+1)</f>
        <v>B</v>
      </c>
      <c r="E14" s="2">
        <f>INDEX(plate_readout!$B$1:$M$1,MOD(ROW()-2,COLUMNS(plate_readout!$B$2:$M$9))+1)</f>
        <v>1</v>
      </c>
      <c r="F14" s="2">
        <f ca="1">INDEX(plate_readout!$B$2:$M$9, INT((ROW()-2)/COLUMNS(plate_readout!$B$2:$M$9))+1, MOD(ROW()-2, COLUMNS(plate_readout!$B$2:$M$9))+1)</f>
        <v>1.4499479212503101</v>
      </c>
      <c r="G14" s="2" t="str">
        <f>INDEX(plate_materials!$B$2:$M$9, INT((ROW()-2)/COLUMNS(plate_materials!$B$2:$M$9))+1, MOD(ROW()-2, COLUMNS(plate_materials!$B$2:$M$9))+1)</f>
        <v>M1</v>
      </c>
      <c r="H14" s="2">
        <f ca="1">INDEX(plate_metadata!$B$2:$M$9, INT((ROW()-2)/COLUMNS(plate_metadata!$B$2:$M$9))+1, MOD(ROW()-2, COLUMNS(plate_metadata!$B$2:$M$9))+1)</f>
        <v>1.6181656472845787</v>
      </c>
    </row>
    <row r="15" spans="1:8" x14ac:dyDescent="0.3">
      <c r="D15" s="2" t="str">
        <f>INDEX(plate_readout!$A$2:$A$9, INT((ROW()-2)/(COLUMNS(plate_readout!$B$2:$M$9)))+1)</f>
        <v>B</v>
      </c>
      <c r="E15" s="2">
        <f>INDEX(plate_readout!$B$1:$M$1,MOD(ROW()-2,COLUMNS(plate_readout!$B$2:$M$9))+1)</f>
        <v>2</v>
      </c>
      <c r="F15" s="2">
        <f ca="1">INDEX(plate_readout!$B$2:$M$9, INT((ROW()-2)/COLUMNS(plate_readout!$B$2:$M$9))+1, MOD(ROW()-2, COLUMNS(plate_readout!$B$2:$M$9))+1)</f>
        <v>2.7889219916310664</v>
      </c>
      <c r="G15" s="2" t="str">
        <f>INDEX(plate_materials!$B$2:$M$9, INT((ROW()-2)/COLUMNS(plate_materials!$B$2:$M$9))+1, MOD(ROW()-2, COLUMNS(plate_materials!$B$2:$M$9))+1)</f>
        <v>M2</v>
      </c>
      <c r="H15" s="2">
        <f ca="1">INDEX(plate_metadata!$B$2:$M$9, INT((ROW()-2)/COLUMNS(plate_metadata!$B$2:$M$9))+1, MOD(ROW()-2, COLUMNS(plate_metadata!$B$2:$M$9))+1)</f>
        <v>2.9053517548659817</v>
      </c>
    </row>
    <row r="16" spans="1:8" x14ac:dyDescent="0.3">
      <c r="D16" s="2" t="str">
        <f>INDEX(plate_readout!$A$2:$A$9, INT((ROW()-2)/(COLUMNS(plate_readout!$B$2:$M$9)))+1)</f>
        <v>B</v>
      </c>
      <c r="E16" s="2">
        <f>INDEX(plate_readout!$B$1:$M$1,MOD(ROW()-2,COLUMNS(plate_readout!$B$2:$M$9))+1)</f>
        <v>3</v>
      </c>
      <c r="F16" s="2">
        <f ca="1">INDEX(plate_readout!$B$2:$M$9, INT((ROW()-2)/COLUMNS(plate_readout!$B$2:$M$9))+1, MOD(ROW()-2, COLUMNS(plate_readout!$B$2:$M$9))+1)</f>
        <v>3.2352719664591381</v>
      </c>
      <c r="G16" s="2" t="str">
        <f>INDEX(plate_materials!$B$2:$M$9, INT((ROW()-2)/COLUMNS(plate_materials!$B$2:$M$9))+1, MOD(ROW()-2, COLUMNS(plate_materials!$B$2:$M$9))+1)</f>
        <v>M3</v>
      </c>
      <c r="H16" s="2">
        <f ca="1">INDEX(plate_metadata!$B$2:$M$9, INT((ROW()-2)/COLUMNS(plate_metadata!$B$2:$M$9))+1, MOD(ROW()-2, COLUMNS(plate_metadata!$B$2:$M$9))+1)</f>
        <v>3.9196097212193406</v>
      </c>
    </row>
    <row r="17" spans="4:8" x14ac:dyDescent="0.3">
      <c r="D17" s="2" t="str">
        <f>INDEX(plate_readout!$A$2:$A$9, INT((ROW()-2)/(COLUMNS(plate_readout!$B$2:$M$9)))+1)</f>
        <v>B</v>
      </c>
      <c r="E17" s="2">
        <f>INDEX(plate_readout!$B$1:$M$1,MOD(ROW()-2,COLUMNS(plate_readout!$B$2:$M$9))+1)</f>
        <v>4</v>
      </c>
      <c r="F17" s="2">
        <f ca="1">INDEX(plate_readout!$B$2:$M$9, INT((ROW()-2)/COLUMNS(plate_readout!$B$2:$M$9))+1, MOD(ROW()-2, COLUMNS(plate_readout!$B$2:$M$9))+1)</f>
        <v>4.0820791095994169</v>
      </c>
      <c r="G17" s="2" t="str">
        <f>INDEX(plate_materials!$B$2:$M$9, INT((ROW()-2)/COLUMNS(plate_materials!$B$2:$M$9))+1, MOD(ROW()-2, COLUMNS(plate_materials!$B$2:$M$9))+1)</f>
        <v>M4</v>
      </c>
      <c r="H17" s="2">
        <f ca="1">INDEX(plate_metadata!$B$2:$M$9, INT((ROW()-2)/COLUMNS(plate_metadata!$B$2:$M$9))+1, MOD(ROW()-2, COLUMNS(plate_metadata!$B$2:$M$9))+1)</f>
        <v>4.1381549046157904</v>
      </c>
    </row>
    <row r="18" spans="4:8" x14ac:dyDescent="0.3">
      <c r="D18" s="2" t="str">
        <f>INDEX(plate_readout!$A$2:$A$9, INT((ROW()-2)/(COLUMNS(plate_readout!$B$2:$M$9)))+1)</f>
        <v>B</v>
      </c>
      <c r="E18" s="2">
        <f>INDEX(plate_readout!$B$1:$M$1,MOD(ROW()-2,COLUMNS(plate_readout!$B$2:$M$9))+1)</f>
        <v>5</v>
      </c>
      <c r="F18" s="2">
        <f ca="1">INDEX(plate_readout!$B$2:$M$9, INT((ROW()-2)/COLUMNS(plate_readout!$B$2:$M$9))+1, MOD(ROW()-2, COLUMNS(plate_readout!$B$2:$M$9))+1)</f>
        <v>5.8584155298979983</v>
      </c>
      <c r="G18" s="2" t="str">
        <f>INDEX(plate_materials!$B$2:$M$9, INT((ROW()-2)/COLUMNS(plate_materials!$B$2:$M$9))+1, MOD(ROW()-2, COLUMNS(plate_materials!$B$2:$M$9))+1)</f>
        <v>M5</v>
      </c>
      <c r="H18" s="2">
        <f ca="1">INDEX(plate_metadata!$B$2:$M$9, INT((ROW()-2)/COLUMNS(plate_metadata!$B$2:$M$9))+1, MOD(ROW()-2, COLUMNS(plate_metadata!$B$2:$M$9))+1)</f>
        <v>5.3243758521379636</v>
      </c>
    </row>
    <row r="19" spans="4:8" x14ac:dyDescent="0.3">
      <c r="D19" s="2" t="str">
        <f>INDEX(plate_readout!$A$2:$A$9, INT((ROW()-2)/(COLUMNS(plate_readout!$B$2:$M$9)))+1)</f>
        <v>B</v>
      </c>
      <c r="E19" s="2">
        <f>INDEX(plate_readout!$B$1:$M$1,MOD(ROW()-2,COLUMNS(plate_readout!$B$2:$M$9))+1)</f>
        <v>6</v>
      </c>
      <c r="F19" s="2">
        <f ca="1">INDEX(plate_readout!$B$2:$M$9, INT((ROW()-2)/COLUMNS(plate_readout!$B$2:$M$9))+1, MOD(ROW()-2, COLUMNS(plate_readout!$B$2:$M$9))+1)</f>
        <v>6.8786930392697183</v>
      </c>
      <c r="G19" s="2" t="str">
        <f>INDEX(plate_materials!$B$2:$M$9, INT((ROW()-2)/COLUMNS(plate_materials!$B$2:$M$9))+1, MOD(ROW()-2, COLUMNS(plate_materials!$B$2:$M$9))+1)</f>
        <v>M6</v>
      </c>
      <c r="H19" s="2">
        <f ca="1">INDEX(plate_metadata!$B$2:$M$9, INT((ROW()-2)/COLUMNS(plate_metadata!$B$2:$M$9))+1, MOD(ROW()-2, COLUMNS(plate_metadata!$B$2:$M$9))+1)</f>
        <v>6.5534052152322655</v>
      </c>
    </row>
    <row r="20" spans="4:8" x14ac:dyDescent="0.3">
      <c r="D20" s="2" t="str">
        <f>INDEX(plate_readout!$A$2:$A$9, INT((ROW()-2)/(COLUMNS(plate_readout!$B$2:$M$9)))+1)</f>
        <v>B</v>
      </c>
      <c r="E20" s="2">
        <f>INDEX(plate_readout!$B$1:$M$1,MOD(ROW()-2,COLUMNS(plate_readout!$B$2:$M$9))+1)</f>
        <v>7</v>
      </c>
      <c r="F20" s="2">
        <f ca="1">INDEX(plate_readout!$B$2:$M$9, INT((ROW()-2)/COLUMNS(plate_readout!$B$2:$M$9))+1, MOD(ROW()-2, COLUMNS(plate_readout!$B$2:$M$9))+1)</f>
        <v>7.7421501531616732</v>
      </c>
      <c r="G20" s="2" t="str">
        <f>INDEX(plate_materials!$B$2:$M$9, INT((ROW()-2)/COLUMNS(plate_materials!$B$2:$M$9))+1, MOD(ROW()-2, COLUMNS(plate_materials!$B$2:$M$9))+1)</f>
        <v>M7</v>
      </c>
      <c r="H20" s="2">
        <f ca="1">INDEX(plate_metadata!$B$2:$M$9, INT((ROW()-2)/COLUMNS(plate_metadata!$B$2:$M$9))+1, MOD(ROW()-2, COLUMNS(plate_metadata!$B$2:$M$9))+1)</f>
        <v>7.6384026744712425</v>
      </c>
    </row>
    <row r="21" spans="4:8" x14ac:dyDescent="0.3">
      <c r="D21" s="2" t="str">
        <f>INDEX(plate_readout!$A$2:$A$9, INT((ROW()-2)/(COLUMNS(plate_readout!$B$2:$M$9)))+1)</f>
        <v>B</v>
      </c>
      <c r="E21" s="2">
        <f>INDEX(plate_readout!$B$1:$M$1,MOD(ROW()-2,COLUMNS(plate_readout!$B$2:$M$9))+1)</f>
        <v>8</v>
      </c>
      <c r="F21" s="2">
        <f ca="1">INDEX(plate_readout!$B$2:$M$9, INT((ROW()-2)/COLUMNS(plate_readout!$B$2:$M$9))+1, MOD(ROW()-2, COLUMNS(plate_readout!$B$2:$M$9))+1)</f>
        <v>8.7889061614086206</v>
      </c>
      <c r="G21" s="2" t="str">
        <f>INDEX(plate_materials!$B$2:$M$9, INT((ROW()-2)/COLUMNS(plate_materials!$B$2:$M$9))+1, MOD(ROW()-2, COLUMNS(plate_materials!$B$2:$M$9))+1)</f>
        <v>M8</v>
      </c>
      <c r="H21" s="2">
        <f ca="1">INDEX(plate_metadata!$B$2:$M$9, INT((ROW()-2)/COLUMNS(plate_metadata!$B$2:$M$9))+1, MOD(ROW()-2, COLUMNS(plate_metadata!$B$2:$M$9))+1)</f>
        <v>8.3518539469534794</v>
      </c>
    </row>
    <row r="22" spans="4:8" x14ac:dyDescent="0.3">
      <c r="D22" s="2" t="str">
        <f>INDEX(plate_readout!$A$2:$A$9, INT((ROW()-2)/(COLUMNS(plate_readout!$B$2:$M$9)))+1)</f>
        <v>B</v>
      </c>
      <c r="E22" s="2">
        <f>INDEX(plate_readout!$B$1:$M$1,MOD(ROW()-2,COLUMNS(plate_readout!$B$2:$M$9))+1)</f>
        <v>9</v>
      </c>
      <c r="F22" s="2">
        <f ca="1">INDEX(plate_readout!$B$2:$M$9, INT((ROW()-2)/COLUMNS(plate_readout!$B$2:$M$9))+1, MOD(ROW()-2, COLUMNS(plate_readout!$B$2:$M$9))+1)</f>
        <v>9.0604135082419006</v>
      </c>
      <c r="G22" s="2" t="str">
        <f>INDEX(plate_materials!$B$2:$M$9, INT((ROW()-2)/COLUMNS(plate_materials!$B$2:$M$9))+1, MOD(ROW()-2, COLUMNS(plate_materials!$B$2:$M$9))+1)</f>
        <v>M9</v>
      </c>
      <c r="H22" s="2">
        <f ca="1">INDEX(plate_metadata!$B$2:$M$9, INT((ROW()-2)/COLUMNS(plate_metadata!$B$2:$M$9))+1, MOD(ROW()-2, COLUMNS(plate_metadata!$B$2:$M$9))+1)</f>
        <v>9.8853254998664148</v>
      </c>
    </row>
    <row r="23" spans="4:8" x14ac:dyDescent="0.3">
      <c r="D23" s="2" t="str">
        <f>INDEX(plate_readout!$A$2:$A$9, INT((ROW()-2)/(COLUMNS(plate_readout!$B$2:$M$9)))+1)</f>
        <v>B</v>
      </c>
      <c r="E23" s="2">
        <f>INDEX(plate_readout!$B$1:$M$1,MOD(ROW()-2,COLUMNS(plate_readout!$B$2:$M$9))+1)</f>
        <v>10</v>
      </c>
      <c r="F23" s="2">
        <f ca="1">INDEX(plate_readout!$B$2:$M$9, INT((ROW()-2)/COLUMNS(plate_readout!$B$2:$M$9))+1, MOD(ROW()-2, COLUMNS(plate_readout!$B$2:$M$9))+1)</f>
        <v>10.775678920025349</v>
      </c>
      <c r="G23" s="2" t="str">
        <f>INDEX(plate_materials!$B$2:$M$9, INT((ROW()-2)/COLUMNS(plate_materials!$B$2:$M$9))+1, MOD(ROW()-2, COLUMNS(plate_materials!$B$2:$M$9))+1)</f>
        <v>M10</v>
      </c>
      <c r="H23" s="2">
        <f ca="1">INDEX(plate_metadata!$B$2:$M$9, INT((ROW()-2)/COLUMNS(plate_metadata!$B$2:$M$9))+1, MOD(ROW()-2, COLUMNS(plate_metadata!$B$2:$M$9))+1)</f>
        <v>10.600986950373869</v>
      </c>
    </row>
    <row r="24" spans="4:8" x14ac:dyDescent="0.3">
      <c r="D24" s="2" t="str">
        <f>INDEX(plate_readout!$A$2:$A$9, INT((ROW()-2)/(COLUMNS(plate_readout!$B$2:$M$9)))+1)</f>
        <v>B</v>
      </c>
      <c r="E24" s="2">
        <f>INDEX(plate_readout!$B$1:$M$1,MOD(ROW()-2,COLUMNS(plate_readout!$B$2:$M$9))+1)</f>
        <v>11</v>
      </c>
      <c r="F24" s="2">
        <f ca="1">INDEX(plate_readout!$B$2:$M$9, INT((ROW()-2)/COLUMNS(plate_readout!$B$2:$M$9))+1, MOD(ROW()-2, COLUMNS(plate_readout!$B$2:$M$9))+1)</f>
        <v>11.512478773196527</v>
      </c>
      <c r="G24" s="2" t="str">
        <f>INDEX(plate_materials!$B$2:$M$9, INT((ROW()-2)/COLUMNS(plate_materials!$B$2:$M$9))+1, MOD(ROW()-2, COLUMNS(plate_materials!$B$2:$M$9))+1)</f>
        <v>M11</v>
      </c>
      <c r="H24" s="2">
        <f ca="1">INDEX(plate_metadata!$B$2:$M$9, INT((ROW()-2)/COLUMNS(plate_metadata!$B$2:$M$9))+1, MOD(ROW()-2, COLUMNS(plate_metadata!$B$2:$M$9))+1)</f>
        <v>11.802166842546264</v>
      </c>
    </row>
    <row r="25" spans="4:8" x14ac:dyDescent="0.3">
      <c r="D25" s="2" t="str">
        <f>INDEX(plate_readout!$A$2:$A$9, INT((ROW()-2)/(COLUMNS(plate_readout!$B$2:$M$9)))+1)</f>
        <v>B</v>
      </c>
      <c r="E25" s="2">
        <f>INDEX(plate_readout!$B$1:$M$1,MOD(ROW()-2,COLUMNS(plate_readout!$B$2:$M$9))+1)</f>
        <v>12</v>
      </c>
      <c r="F25" s="2">
        <f ca="1">INDEX(plate_readout!$B$2:$M$9, INT((ROW()-2)/COLUMNS(plate_readout!$B$2:$M$9))+1, MOD(ROW()-2, COLUMNS(plate_readout!$B$2:$M$9))+1)</f>
        <v>12.097163936775585</v>
      </c>
      <c r="G25" s="2" t="str">
        <f>INDEX(plate_materials!$B$2:$M$9, INT((ROW()-2)/COLUMNS(plate_materials!$B$2:$M$9))+1, MOD(ROW()-2, COLUMNS(plate_materials!$B$2:$M$9))+1)</f>
        <v>M12</v>
      </c>
      <c r="H25" s="2">
        <f ca="1">INDEX(plate_metadata!$B$2:$M$9, INT((ROW()-2)/COLUMNS(plate_metadata!$B$2:$M$9))+1, MOD(ROW()-2, COLUMNS(plate_metadata!$B$2:$M$9))+1)</f>
        <v>12.191846799849998</v>
      </c>
    </row>
    <row r="26" spans="4:8" x14ac:dyDescent="0.3">
      <c r="D26" s="2" t="str">
        <f>INDEX(plate_readout!$A$2:$A$9, INT((ROW()-2)/(COLUMNS(plate_readout!$B$2:$M$9)))+1)</f>
        <v>C</v>
      </c>
      <c r="E26" s="2">
        <f>INDEX(plate_readout!$B$1:$M$1,MOD(ROW()-2,COLUMNS(plate_readout!$B$2:$M$9))+1)</f>
        <v>1</v>
      </c>
      <c r="F26" s="2">
        <f ca="1">INDEX(plate_readout!$B$2:$M$9, INT((ROW()-2)/COLUMNS(plate_readout!$B$2:$M$9))+1, MOD(ROW()-2, COLUMNS(plate_readout!$B$2:$M$9))+1)</f>
        <v>1.3485625939344132</v>
      </c>
      <c r="G26" s="2" t="str">
        <f>INDEX(plate_materials!$B$2:$M$9, INT((ROW()-2)/COLUMNS(plate_materials!$B$2:$M$9))+1, MOD(ROW()-2, COLUMNS(plate_materials!$B$2:$M$9))+1)</f>
        <v>M1</v>
      </c>
      <c r="H26" s="2">
        <f ca="1">INDEX(plate_metadata!$B$2:$M$9, INT((ROW()-2)/COLUMNS(plate_metadata!$B$2:$M$9))+1, MOD(ROW()-2, COLUMNS(plate_metadata!$B$2:$M$9))+1)</f>
        <v>1.826316739209592</v>
      </c>
    </row>
    <row r="27" spans="4:8" x14ac:dyDescent="0.3">
      <c r="D27" s="2" t="str">
        <f>INDEX(plate_readout!$A$2:$A$9, INT((ROW()-2)/(COLUMNS(plate_readout!$B$2:$M$9)))+1)</f>
        <v>C</v>
      </c>
      <c r="E27" s="2">
        <f>INDEX(plate_readout!$B$1:$M$1,MOD(ROW()-2,COLUMNS(plate_readout!$B$2:$M$9))+1)</f>
        <v>2</v>
      </c>
      <c r="F27" s="2">
        <f ca="1">INDEX(plate_readout!$B$2:$M$9, INT((ROW()-2)/COLUMNS(plate_readout!$B$2:$M$9))+1, MOD(ROW()-2, COLUMNS(plate_readout!$B$2:$M$9))+1)</f>
        <v>2.644396444773661</v>
      </c>
      <c r="G27" s="2" t="str">
        <f>INDEX(plate_materials!$B$2:$M$9, INT((ROW()-2)/COLUMNS(plate_materials!$B$2:$M$9))+1, MOD(ROW()-2, COLUMNS(plate_materials!$B$2:$M$9))+1)</f>
        <v>M2</v>
      </c>
      <c r="H27" s="2">
        <f ca="1">INDEX(plate_metadata!$B$2:$M$9, INT((ROW()-2)/COLUMNS(plate_metadata!$B$2:$M$9))+1, MOD(ROW()-2, COLUMNS(plate_metadata!$B$2:$M$9))+1)</f>
        <v>2.2091837471995834</v>
      </c>
    </row>
    <row r="28" spans="4:8" x14ac:dyDescent="0.3">
      <c r="D28" s="2" t="str">
        <f>INDEX(plate_readout!$A$2:$A$9, INT((ROW()-2)/(COLUMNS(plate_readout!$B$2:$M$9)))+1)</f>
        <v>C</v>
      </c>
      <c r="E28" s="2">
        <f>INDEX(plate_readout!$B$1:$M$1,MOD(ROW()-2,COLUMNS(plate_readout!$B$2:$M$9))+1)</f>
        <v>3</v>
      </c>
      <c r="F28" s="2">
        <f ca="1">INDEX(plate_readout!$B$2:$M$9, INT((ROW()-2)/COLUMNS(plate_readout!$B$2:$M$9))+1, MOD(ROW()-2, COLUMNS(plate_readout!$B$2:$M$9))+1)</f>
        <v>3.7269735421089778</v>
      </c>
      <c r="G28" s="2" t="str">
        <f>INDEX(plate_materials!$B$2:$M$9, INT((ROW()-2)/COLUMNS(plate_materials!$B$2:$M$9))+1, MOD(ROW()-2, COLUMNS(plate_materials!$B$2:$M$9))+1)</f>
        <v>M3</v>
      </c>
      <c r="H28" s="2">
        <f ca="1">INDEX(plate_metadata!$B$2:$M$9, INT((ROW()-2)/COLUMNS(plate_metadata!$B$2:$M$9))+1, MOD(ROW()-2, COLUMNS(plate_metadata!$B$2:$M$9))+1)</f>
        <v>3.9668787528244693</v>
      </c>
    </row>
    <row r="29" spans="4:8" x14ac:dyDescent="0.3">
      <c r="D29" s="2" t="str">
        <f>INDEX(plate_readout!$A$2:$A$9, INT((ROW()-2)/(COLUMNS(plate_readout!$B$2:$M$9)))+1)</f>
        <v>C</v>
      </c>
      <c r="E29" s="2">
        <f>INDEX(plate_readout!$B$1:$M$1,MOD(ROW()-2,COLUMNS(plate_readout!$B$2:$M$9))+1)</f>
        <v>4</v>
      </c>
      <c r="F29" s="2">
        <f ca="1">INDEX(plate_readout!$B$2:$M$9, INT((ROW()-2)/COLUMNS(plate_readout!$B$2:$M$9))+1, MOD(ROW()-2, COLUMNS(plate_readout!$B$2:$M$9))+1)</f>
        <v>4.4006651456071832</v>
      </c>
      <c r="G29" s="2" t="str">
        <f>INDEX(plate_materials!$B$2:$M$9, INT((ROW()-2)/COLUMNS(plate_materials!$B$2:$M$9))+1, MOD(ROW()-2, COLUMNS(plate_materials!$B$2:$M$9))+1)</f>
        <v>M4</v>
      </c>
      <c r="H29" s="2">
        <f ca="1">INDEX(plate_metadata!$B$2:$M$9, INT((ROW()-2)/COLUMNS(plate_metadata!$B$2:$M$9))+1, MOD(ROW()-2, COLUMNS(plate_metadata!$B$2:$M$9))+1)</f>
        <v>4.2160127077178569</v>
      </c>
    </row>
    <row r="30" spans="4:8" x14ac:dyDescent="0.3">
      <c r="D30" s="2" t="str">
        <f>INDEX(plate_readout!$A$2:$A$9, INT((ROW()-2)/(COLUMNS(plate_readout!$B$2:$M$9)))+1)</f>
        <v>C</v>
      </c>
      <c r="E30" s="2">
        <f>INDEX(plate_readout!$B$1:$M$1,MOD(ROW()-2,COLUMNS(plate_readout!$B$2:$M$9))+1)</f>
        <v>5</v>
      </c>
      <c r="F30" s="2">
        <f ca="1">INDEX(plate_readout!$B$2:$M$9, INT((ROW()-2)/COLUMNS(plate_readout!$B$2:$M$9))+1, MOD(ROW()-2, COLUMNS(plate_readout!$B$2:$M$9))+1)</f>
        <v>5.3430151841396727</v>
      </c>
      <c r="G30" s="2" t="str">
        <f>INDEX(plate_materials!$B$2:$M$9, INT((ROW()-2)/COLUMNS(plate_materials!$B$2:$M$9))+1, MOD(ROW()-2, COLUMNS(plate_materials!$B$2:$M$9))+1)</f>
        <v>M5</v>
      </c>
      <c r="H30" s="2">
        <f ca="1">INDEX(plate_metadata!$B$2:$M$9, INT((ROW()-2)/COLUMNS(plate_metadata!$B$2:$M$9))+1, MOD(ROW()-2, COLUMNS(plate_metadata!$B$2:$M$9))+1)</f>
        <v>5.13940817045758</v>
      </c>
    </row>
    <row r="31" spans="4:8" x14ac:dyDescent="0.3">
      <c r="D31" s="2" t="str">
        <f>INDEX(plate_readout!$A$2:$A$9, INT((ROW()-2)/(COLUMNS(plate_readout!$B$2:$M$9)))+1)</f>
        <v>C</v>
      </c>
      <c r="E31" s="2">
        <f>INDEX(plate_readout!$B$1:$M$1,MOD(ROW()-2,COLUMNS(plate_readout!$B$2:$M$9))+1)</f>
        <v>6</v>
      </c>
      <c r="F31" s="2">
        <f ca="1">INDEX(plate_readout!$B$2:$M$9, INT((ROW()-2)/COLUMNS(plate_readout!$B$2:$M$9))+1, MOD(ROW()-2, COLUMNS(plate_readout!$B$2:$M$9))+1)</f>
        <v>6.4962009487535557</v>
      </c>
      <c r="G31" s="2" t="str">
        <f>INDEX(plate_materials!$B$2:$M$9, INT((ROW()-2)/COLUMNS(plate_materials!$B$2:$M$9))+1, MOD(ROW()-2, COLUMNS(plate_materials!$B$2:$M$9))+1)</f>
        <v>M6</v>
      </c>
      <c r="H31" s="2">
        <f ca="1">INDEX(plate_metadata!$B$2:$M$9, INT((ROW()-2)/COLUMNS(plate_metadata!$B$2:$M$9))+1, MOD(ROW()-2, COLUMNS(plate_metadata!$B$2:$M$9))+1)</f>
        <v>6.4734511068691756</v>
      </c>
    </row>
    <row r="32" spans="4:8" x14ac:dyDescent="0.3">
      <c r="D32" s="2" t="str">
        <f>INDEX(plate_readout!$A$2:$A$9, INT((ROW()-2)/(COLUMNS(plate_readout!$B$2:$M$9)))+1)</f>
        <v>C</v>
      </c>
      <c r="E32" s="2">
        <f>INDEX(plate_readout!$B$1:$M$1,MOD(ROW()-2,COLUMNS(plate_readout!$B$2:$M$9))+1)</f>
        <v>7</v>
      </c>
      <c r="F32" s="2">
        <f ca="1">INDEX(plate_readout!$B$2:$M$9, INT((ROW()-2)/COLUMNS(plate_readout!$B$2:$M$9))+1, MOD(ROW()-2, COLUMNS(plate_readout!$B$2:$M$9))+1)</f>
        <v>7.2172821535111087</v>
      </c>
      <c r="G32" s="2" t="str">
        <f>INDEX(plate_materials!$B$2:$M$9, INT((ROW()-2)/COLUMNS(plate_materials!$B$2:$M$9))+1, MOD(ROW()-2, COLUMNS(plate_materials!$B$2:$M$9))+1)</f>
        <v>M7</v>
      </c>
      <c r="H32" s="2">
        <f ca="1">INDEX(plate_metadata!$B$2:$M$9, INT((ROW()-2)/COLUMNS(plate_metadata!$B$2:$M$9))+1, MOD(ROW()-2, COLUMNS(plate_metadata!$B$2:$M$9))+1)</f>
        <v>7.9449558452054143</v>
      </c>
    </row>
    <row r="33" spans="4:8" x14ac:dyDescent="0.3">
      <c r="D33" s="2" t="str">
        <f>INDEX(plate_readout!$A$2:$A$9, INT((ROW()-2)/(COLUMNS(plate_readout!$B$2:$M$9)))+1)</f>
        <v>C</v>
      </c>
      <c r="E33" s="2">
        <f>INDEX(plate_readout!$B$1:$M$1,MOD(ROW()-2,COLUMNS(plate_readout!$B$2:$M$9))+1)</f>
        <v>8</v>
      </c>
      <c r="F33" s="2">
        <f ca="1">INDEX(plate_readout!$B$2:$M$9, INT((ROW()-2)/COLUMNS(plate_readout!$B$2:$M$9))+1, MOD(ROW()-2, COLUMNS(plate_readout!$B$2:$M$9))+1)</f>
        <v>8.7611002744250435</v>
      </c>
      <c r="G33" s="2" t="str">
        <f>INDEX(plate_materials!$B$2:$M$9, INT((ROW()-2)/COLUMNS(plate_materials!$B$2:$M$9))+1, MOD(ROW()-2, COLUMNS(plate_materials!$B$2:$M$9))+1)</f>
        <v>M8</v>
      </c>
      <c r="H33" s="2">
        <f ca="1">INDEX(plate_metadata!$B$2:$M$9, INT((ROW()-2)/COLUMNS(plate_metadata!$B$2:$M$9))+1, MOD(ROW()-2, COLUMNS(plate_metadata!$B$2:$M$9))+1)</f>
        <v>8.8102411402336234</v>
      </c>
    </row>
    <row r="34" spans="4:8" x14ac:dyDescent="0.3">
      <c r="D34" s="2" t="str">
        <f>INDEX(plate_readout!$A$2:$A$9, INT((ROW()-2)/(COLUMNS(plate_readout!$B$2:$M$9)))+1)</f>
        <v>C</v>
      </c>
      <c r="E34" s="2">
        <f>INDEX(plate_readout!$B$1:$M$1,MOD(ROW()-2,COLUMNS(plate_readout!$B$2:$M$9))+1)</f>
        <v>9</v>
      </c>
      <c r="F34" s="2">
        <f ca="1">INDEX(plate_readout!$B$2:$M$9, INT((ROW()-2)/COLUMNS(plate_readout!$B$2:$M$9))+1, MOD(ROW()-2, COLUMNS(plate_readout!$B$2:$M$9))+1)</f>
        <v>9.9376345491840095</v>
      </c>
      <c r="G34" s="2" t="str">
        <f>INDEX(plate_materials!$B$2:$M$9, INT((ROW()-2)/COLUMNS(plate_materials!$B$2:$M$9))+1, MOD(ROW()-2, COLUMNS(plate_materials!$B$2:$M$9))+1)</f>
        <v>M9</v>
      </c>
      <c r="H34" s="2">
        <f ca="1">INDEX(plate_metadata!$B$2:$M$9, INT((ROW()-2)/COLUMNS(plate_metadata!$B$2:$M$9))+1, MOD(ROW()-2, COLUMNS(plate_metadata!$B$2:$M$9))+1)</f>
        <v>9.7816574735466677</v>
      </c>
    </row>
    <row r="35" spans="4:8" x14ac:dyDescent="0.3">
      <c r="D35" s="2" t="str">
        <f>INDEX(plate_readout!$A$2:$A$9, INT((ROW()-2)/(COLUMNS(plate_readout!$B$2:$M$9)))+1)</f>
        <v>C</v>
      </c>
      <c r="E35" s="2">
        <f>INDEX(plate_readout!$B$1:$M$1,MOD(ROW()-2,COLUMNS(plate_readout!$B$2:$M$9))+1)</f>
        <v>10</v>
      </c>
      <c r="F35" s="2">
        <f ca="1">INDEX(plate_readout!$B$2:$M$9, INT((ROW()-2)/COLUMNS(plate_readout!$B$2:$M$9))+1, MOD(ROW()-2, COLUMNS(plate_readout!$B$2:$M$9))+1)</f>
        <v>10.260587945172613</v>
      </c>
      <c r="G35" s="2" t="str">
        <f>INDEX(plate_materials!$B$2:$M$9, INT((ROW()-2)/COLUMNS(plate_materials!$B$2:$M$9))+1, MOD(ROW()-2, COLUMNS(plate_materials!$B$2:$M$9))+1)</f>
        <v>M10</v>
      </c>
      <c r="H35" s="2">
        <f ca="1">INDEX(plate_metadata!$B$2:$M$9, INT((ROW()-2)/COLUMNS(plate_metadata!$B$2:$M$9))+1, MOD(ROW()-2, COLUMNS(plate_metadata!$B$2:$M$9))+1)</f>
        <v>10.117119277701143</v>
      </c>
    </row>
    <row r="36" spans="4:8" x14ac:dyDescent="0.3">
      <c r="D36" s="2" t="str">
        <f>INDEX(plate_readout!$A$2:$A$9, INT((ROW()-2)/(COLUMNS(plate_readout!$B$2:$M$9)))+1)</f>
        <v>C</v>
      </c>
      <c r="E36" s="2">
        <f>INDEX(plate_readout!$B$1:$M$1,MOD(ROW()-2,COLUMNS(plate_readout!$B$2:$M$9))+1)</f>
        <v>11</v>
      </c>
      <c r="F36" s="2">
        <f ca="1">INDEX(plate_readout!$B$2:$M$9, INT((ROW()-2)/COLUMNS(plate_readout!$B$2:$M$9))+1, MOD(ROW()-2, COLUMNS(plate_readout!$B$2:$M$9))+1)</f>
        <v>11.247175299458352</v>
      </c>
      <c r="G36" s="2" t="str">
        <f>INDEX(plate_materials!$B$2:$M$9, INT((ROW()-2)/COLUMNS(plate_materials!$B$2:$M$9))+1, MOD(ROW()-2, COLUMNS(plate_materials!$B$2:$M$9))+1)</f>
        <v>M11</v>
      </c>
      <c r="H36" s="2">
        <f ca="1">INDEX(plate_metadata!$B$2:$M$9, INT((ROW()-2)/COLUMNS(plate_metadata!$B$2:$M$9))+1, MOD(ROW()-2, COLUMNS(plate_metadata!$B$2:$M$9))+1)</f>
        <v>11.628642497906458</v>
      </c>
    </row>
    <row r="37" spans="4:8" x14ac:dyDescent="0.3">
      <c r="D37" s="2" t="str">
        <f>INDEX(plate_readout!$A$2:$A$9, INT((ROW()-2)/(COLUMNS(plate_readout!$B$2:$M$9)))+1)</f>
        <v>C</v>
      </c>
      <c r="E37" s="2">
        <f>INDEX(plate_readout!$B$1:$M$1,MOD(ROW()-2,COLUMNS(plate_readout!$B$2:$M$9))+1)</f>
        <v>12</v>
      </c>
      <c r="F37" s="2">
        <f ca="1">INDEX(plate_readout!$B$2:$M$9, INT((ROW()-2)/COLUMNS(plate_readout!$B$2:$M$9))+1, MOD(ROW()-2, COLUMNS(plate_readout!$B$2:$M$9))+1)</f>
        <v>12.497617573885382</v>
      </c>
      <c r="G37" s="2" t="str">
        <f>INDEX(plate_materials!$B$2:$M$9, INT((ROW()-2)/COLUMNS(plate_materials!$B$2:$M$9))+1, MOD(ROW()-2, COLUMNS(plate_materials!$B$2:$M$9))+1)</f>
        <v>M12</v>
      </c>
      <c r="H37" s="2">
        <f ca="1">INDEX(plate_metadata!$B$2:$M$9, INT((ROW()-2)/COLUMNS(plate_metadata!$B$2:$M$9))+1, MOD(ROW()-2, COLUMNS(plate_metadata!$B$2:$M$9))+1)</f>
        <v>12.416701312438864</v>
      </c>
    </row>
    <row r="38" spans="4:8" x14ac:dyDescent="0.3">
      <c r="D38" s="2" t="str">
        <f>INDEX(plate_readout!$A$2:$A$9, INT((ROW()-2)/(COLUMNS(plate_readout!$B$2:$M$9)))+1)</f>
        <v>D</v>
      </c>
      <c r="E38" s="2">
        <f>INDEX(plate_readout!$B$1:$M$1,MOD(ROW()-2,COLUMNS(plate_readout!$B$2:$M$9))+1)</f>
        <v>1</v>
      </c>
      <c r="F38" s="2" t="str">
        <f>INDEX(plate_readout!$B$2:$M$9, INT((ROW()-2)/COLUMNS(plate_readout!$B$2:$M$9))+1, MOD(ROW()-2, COLUMNS(plate_readout!$B$2:$M$9))+1)</f>
        <v>d1</v>
      </c>
      <c r="G38" s="2" t="str">
        <f>INDEX(plate_materials!$B$2:$M$9, INT((ROW()-2)/COLUMNS(plate_materials!$B$2:$M$9))+1, MOD(ROW()-2, COLUMNS(plate_materials!$B$2:$M$9))+1)</f>
        <v>M1</v>
      </c>
      <c r="H38" s="2">
        <f ca="1">INDEX(plate_metadata!$B$2:$M$9, INT((ROW()-2)/COLUMNS(plate_metadata!$B$2:$M$9))+1, MOD(ROW()-2, COLUMNS(plate_metadata!$B$2:$M$9))+1)</f>
        <v>1.1489069929051228</v>
      </c>
    </row>
    <row r="39" spans="4:8" x14ac:dyDescent="0.3">
      <c r="D39" s="2" t="str">
        <f>INDEX(plate_readout!$A$2:$A$9, INT((ROW()-2)/(COLUMNS(plate_readout!$B$2:$M$9)))+1)</f>
        <v>D</v>
      </c>
      <c r="E39" s="2">
        <f>INDEX(plate_readout!$B$1:$M$1,MOD(ROW()-2,COLUMNS(plate_readout!$B$2:$M$9))+1)</f>
        <v>2</v>
      </c>
      <c r="F39" s="2" t="str">
        <f>INDEX(plate_readout!$B$2:$M$9, INT((ROW()-2)/COLUMNS(plate_readout!$B$2:$M$9))+1, MOD(ROW()-2, COLUMNS(plate_readout!$B$2:$M$9))+1)</f>
        <v>d2</v>
      </c>
      <c r="G39" s="2" t="str">
        <f>INDEX(plate_materials!$B$2:$M$9, INT((ROW()-2)/COLUMNS(plate_materials!$B$2:$M$9))+1, MOD(ROW()-2, COLUMNS(plate_materials!$B$2:$M$9))+1)</f>
        <v>M2</v>
      </c>
      <c r="H39" s="2">
        <f ca="1">INDEX(plate_metadata!$B$2:$M$9, INT((ROW()-2)/COLUMNS(plate_metadata!$B$2:$M$9))+1, MOD(ROW()-2, COLUMNS(plate_metadata!$B$2:$M$9))+1)</f>
        <v>2.2910627524082523</v>
      </c>
    </row>
    <row r="40" spans="4:8" x14ac:dyDescent="0.3">
      <c r="D40" s="2" t="str">
        <f>INDEX(plate_readout!$A$2:$A$9, INT((ROW()-2)/(COLUMNS(plate_readout!$B$2:$M$9)))+1)</f>
        <v>D</v>
      </c>
      <c r="E40" s="2">
        <f>INDEX(plate_readout!$B$1:$M$1,MOD(ROW()-2,COLUMNS(plate_readout!$B$2:$M$9))+1)</f>
        <v>3</v>
      </c>
      <c r="F40" s="2" t="str">
        <f>INDEX(plate_readout!$B$2:$M$9, INT((ROW()-2)/COLUMNS(plate_readout!$B$2:$M$9))+1, MOD(ROW()-2, COLUMNS(plate_readout!$B$2:$M$9))+1)</f>
        <v>d3</v>
      </c>
      <c r="G40" s="2" t="str">
        <f>INDEX(plate_materials!$B$2:$M$9, INT((ROW()-2)/COLUMNS(plate_materials!$B$2:$M$9))+1, MOD(ROW()-2, COLUMNS(plate_materials!$B$2:$M$9))+1)</f>
        <v>M3</v>
      </c>
      <c r="H40" s="2">
        <f ca="1">INDEX(plate_metadata!$B$2:$M$9, INT((ROW()-2)/COLUMNS(plate_metadata!$B$2:$M$9))+1, MOD(ROW()-2, COLUMNS(plate_metadata!$B$2:$M$9))+1)</f>
        <v>3.6127743110170276</v>
      </c>
    </row>
    <row r="41" spans="4:8" x14ac:dyDescent="0.3">
      <c r="D41" s="2" t="str">
        <f>INDEX(plate_readout!$A$2:$A$9, INT((ROW()-2)/(COLUMNS(plate_readout!$B$2:$M$9)))+1)</f>
        <v>D</v>
      </c>
      <c r="E41" s="2">
        <f>INDEX(plate_readout!$B$1:$M$1,MOD(ROW()-2,COLUMNS(plate_readout!$B$2:$M$9))+1)</f>
        <v>4</v>
      </c>
      <c r="F41" s="2" t="str">
        <f>INDEX(plate_readout!$B$2:$M$9, INT((ROW()-2)/COLUMNS(plate_readout!$B$2:$M$9))+1, MOD(ROW()-2, COLUMNS(plate_readout!$B$2:$M$9))+1)</f>
        <v>d4</v>
      </c>
      <c r="G41" s="2" t="str">
        <f>INDEX(plate_materials!$B$2:$M$9, INT((ROW()-2)/COLUMNS(plate_materials!$B$2:$M$9))+1, MOD(ROW()-2, COLUMNS(plate_materials!$B$2:$M$9))+1)</f>
        <v>M4</v>
      </c>
      <c r="H41" s="2">
        <f ca="1">INDEX(plate_metadata!$B$2:$M$9, INT((ROW()-2)/COLUMNS(plate_metadata!$B$2:$M$9))+1, MOD(ROW()-2, COLUMNS(plate_metadata!$B$2:$M$9))+1)</f>
        <v>4.5239194506583242</v>
      </c>
    </row>
    <row r="42" spans="4:8" x14ac:dyDescent="0.3">
      <c r="D42" s="2" t="str">
        <f>INDEX(plate_readout!$A$2:$A$9, INT((ROW()-2)/(COLUMNS(plate_readout!$B$2:$M$9)))+1)</f>
        <v>D</v>
      </c>
      <c r="E42" s="2">
        <f>INDEX(plate_readout!$B$1:$M$1,MOD(ROW()-2,COLUMNS(plate_readout!$B$2:$M$9))+1)</f>
        <v>5</v>
      </c>
      <c r="F42" s="2" t="str">
        <f>INDEX(plate_readout!$B$2:$M$9, INT((ROW()-2)/COLUMNS(plate_readout!$B$2:$M$9))+1, MOD(ROW()-2, COLUMNS(plate_readout!$B$2:$M$9))+1)</f>
        <v>d5</v>
      </c>
      <c r="G42" s="2" t="str">
        <f>INDEX(plate_materials!$B$2:$M$9, INT((ROW()-2)/COLUMNS(plate_materials!$B$2:$M$9))+1, MOD(ROW()-2, COLUMNS(plate_materials!$B$2:$M$9))+1)</f>
        <v>M5</v>
      </c>
      <c r="H42" s="2">
        <f ca="1">INDEX(plate_metadata!$B$2:$M$9, INT((ROW()-2)/COLUMNS(plate_metadata!$B$2:$M$9))+1, MOD(ROW()-2, COLUMNS(plate_metadata!$B$2:$M$9))+1)</f>
        <v>5.2082963143201608</v>
      </c>
    </row>
    <row r="43" spans="4:8" x14ac:dyDescent="0.3">
      <c r="D43" s="2" t="str">
        <f>INDEX(plate_readout!$A$2:$A$9, INT((ROW()-2)/(COLUMNS(plate_readout!$B$2:$M$9)))+1)</f>
        <v>D</v>
      </c>
      <c r="E43" s="2">
        <f>INDEX(plate_readout!$B$1:$M$1,MOD(ROW()-2,COLUMNS(plate_readout!$B$2:$M$9))+1)</f>
        <v>6</v>
      </c>
      <c r="F43" s="2" t="str">
        <f>INDEX(plate_readout!$B$2:$M$9, INT((ROW()-2)/COLUMNS(plate_readout!$B$2:$M$9))+1, MOD(ROW()-2, COLUMNS(plate_readout!$B$2:$M$9))+1)</f>
        <v>d6</v>
      </c>
      <c r="G43" s="2" t="str">
        <f>INDEX(plate_materials!$B$2:$M$9, INT((ROW()-2)/COLUMNS(plate_materials!$B$2:$M$9))+1, MOD(ROW()-2, COLUMNS(plate_materials!$B$2:$M$9))+1)</f>
        <v>M6</v>
      </c>
      <c r="H43" s="2">
        <f ca="1">INDEX(plate_metadata!$B$2:$M$9, INT((ROW()-2)/COLUMNS(plate_metadata!$B$2:$M$9))+1, MOD(ROW()-2, COLUMNS(plate_metadata!$B$2:$M$9))+1)</f>
        <v>6.7698354172263775</v>
      </c>
    </row>
    <row r="44" spans="4:8" x14ac:dyDescent="0.3">
      <c r="D44" s="2" t="str">
        <f>INDEX(plate_readout!$A$2:$A$9, INT((ROW()-2)/(COLUMNS(plate_readout!$B$2:$M$9)))+1)</f>
        <v>D</v>
      </c>
      <c r="E44" s="2">
        <f>INDEX(plate_readout!$B$1:$M$1,MOD(ROW()-2,COLUMNS(plate_readout!$B$2:$M$9))+1)</f>
        <v>7</v>
      </c>
      <c r="F44" s="2" t="str">
        <f>INDEX(plate_readout!$B$2:$M$9, INT((ROW()-2)/COLUMNS(plate_readout!$B$2:$M$9))+1, MOD(ROW()-2, COLUMNS(plate_readout!$B$2:$M$9))+1)</f>
        <v>d7</v>
      </c>
      <c r="G44" s="2" t="str">
        <f>INDEX(plate_materials!$B$2:$M$9, INT((ROW()-2)/COLUMNS(plate_materials!$B$2:$M$9))+1, MOD(ROW()-2, COLUMNS(plate_materials!$B$2:$M$9))+1)</f>
        <v>M7</v>
      </c>
      <c r="H44" s="2">
        <f ca="1">INDEX(plate_metadata!$B$2:$M$9, INT((ROW()-2)/COLUMNS(plate_metadata!$B$2:$M$9))+1, MOD(ROW()-2, COLUMNS(plate_metadata!$B$2:$M$9))+1)</f>
        <v>7.716560941845291</v>
      </c>
    </row>
    <row r="45" spans="4:8" x14ac:dyDescent="0.3">
      <c r="D45" s="2" t="str">
        <f>INDEX(plate_readout!$A$2:$A$9, INT((ROW()-2)/(COLUMNS(plate_readout!$B$2:$M$9)))+1)</f>
        <v>D</v>
      </c>
      <c r="E45" s="2">
        <f>INDEX(plate_readout!$B$1:$M$1,MOD(ROW()-2,COLUMNS(plate_readout!$B$2:$M$9))+1)</f>
        <v>8</v>
      </c>
      <c r="F45" s="2" t="str">
        <f>INDEX(plate_readout!$B$2:$M$9, INT((ROW()-2)/COLUMNS(plate_readout!$B$2:$M$9))+1, MOD(ROW()-2, COLUMNS(plate_readout!$B$2:$M$9))+1)</f>
        <v>d8</v>
      </c>
      <c r="G45" s="2" t="str">
        <f>INDEX(plate_materials!$B$2:$M$9, INT((ROW()-2)/COLUMNS(plate_materials!$B$2:$M$9))+1, MOD(ROW()-2, COLUMNS(plate_materials!$B$2:$M$9))+1)</f>
        <v>M8</v>
      </c>
      <c r="H45" s="2">
        <f ca="1">INDEX(plate_metadata!$B$2:$M$9, INT((ROW()-2)/COLUMNS(plate_metadata!$B$2:$M$9))+1, MOD(ROW()-2, COLUMNS(plate_metadata!$B$2:$M$9))+1)</f>
        <v>8.7620390566511546</v>
      </c>
    </row>
    <row r="46" spans="4:8" x14ac:dyDescent="0.3">
      <c r="D46" s="2" t="str">
        <f>INDEX(plate_readout!$A$2:$A$9, INT((ROW()-2)/(COLUMNS(plate_readout!$B$2:$M$9)))+1)</f>
        <v>D</v>
      </c>
      <c r="E46" s="2">
        <f>INDEX(plate_readout!$B$1:$M$1,MOD(ROW()-2,COLUMNS(plate_readout!$B$2:$M$9))+1)</f>
        <v>9</v>
      </c>
      <c r="F46" s="2" t="str">
        <f>INDEX(plate_readout!$B$2:$M$9, INT((ROW()-2)/COLUMNS(plate_readout!$B$2:$M$9))+1, MOD(ROW()-2, COLUMNS(plate_readout!$B$2:$M$9))+1)</f>
        <v>d9</v>
      </c>
      <c r="G46" s="2" t="str">
        <f>INDEX(plate_materials!$B$2:$M$9, INT((ROW()-2)/COLUMNS(plate_materials!$B$2:$M$9))+1, MOD(ROW()-2, COLUMNS(plate_materials!$B$2:$M$9))+1)</f>
        <v>M9</v>
      </c>
      <c r="H46" s="2">
        <f ca="1">INDEX(plate_metadata!$B$2:$M$9, INT((ROW()-2)/COLUMNS(plate_metadata!$B$2:$M$9))+1, MOD(ROW()-2, COLUMNS(plate_metadata!$B$2:$M$9))+1)</f>
        <v>9.4761608725154591</v>
      </c>
    </row>
    <row r="47" spans="4:8" x14ac:dyDescent="0.3">
      <c r="D47" s="2" t="str">
        <f>INDEX(plate_readout!$A$2:$A$9, INT((ROW()-2)/(COLUMNS(plate_readout!$B$2:$M$9)))+1)</f>
        <v>D</v>
      </c>
      <c r="E47" s="2">
        <f>INDEX(plate_readout!$B$1:$M$1,MOD(ROW()-2,COLUMNS(plate_readout!$B$2:$M$9))+1)</f>
        <v>10</v>
      </c>
      <c r="F47" s="2" t="str">
        <f>INDEX(plate_readout!$B$2:$M$9, INT((ROW()-2)/COLUMNS(plate_readout!$B$2:$M$9))+1, MOD(ROW()-2, COLUMNS(plate_readout!$B$2:$M$9))+1)</f>
        <v>d10</v>
      </c>
      <c r="G47" s="2" t="str">
        <f>INDEX(plate_materials!$B$2:$M$9, INT((ROW()-2)/COLUMNS(plate_materials!$B$2:$M$9))+1, MOD(ROW()-2, COLUMNS(plate_materials!$B$2:$M$9))+1)</f>
        <v>M10</v>
      </c>
      <c r="H47" s="2">
        <f ca="1">INDEX(plate_metadata!$B$2:$M$9, INT((ROW()-2)/COLUMNS(plate_metadata!$B$2:$M$9))+1, MOD(ROW()-2, COLUMNS(plate_metadata!$B$2:$M$9))+1)</f>
        <v>10.785352653836123</v>
      </c>
    </row>
    <row r="48" spans="4:8" x14ac:dyDescent="0.3">
      <c r="D48" s="2" t="str">
        <f>INDEX(plate_readout!$A$2:$A$9, INT((ROW()-2)/(COLUMNS(plate_readout!$B$2:$M$9)))+1)</f>
        <v>D</v>
      </c>
      <c r="E48" s="2">
        <f>INDEX(plate_readout!$B$1:$M$1,MOD(ROW()-2,COLUMNS(plate_readout!$B$2:$M$9))+1)</f>
        <v>11</v>
      </c>
      <c r="F48" s="2" t="str">
        <f>INDEX(plate_readout!$B$2:$M$9, INT((ROW()-2)/COLUMNS(plate_readout!$B$2:$M$9))+1, MOD(ROW()-2, COLUMNS(plate_readout!$B$2:$M$9))+1)</f>
        <v>d11</v>
      </c>
      <c r="G48" s="2" t="str">
        <f>INDEX(plate_materials!$B$2:$M$9, INT((ROW()-2)/COLUMNS(plate_materials!$B$2:$M$9))+1, MOD(ROW()-2, COLUMNS(plate_materials!$B$2:$M$9))+1)</f>
        <v>M11</v>
      </c>
      <c r="H48" s="2">
        <f ca="1">INDEX(plate_metadata!$B$2:$M$9, INT((ROW()-2)/COLUMNS(plate_metadata!$B$2:$M$9))+1, MOD(ROW()-2, COLUMNS(plate_metadata!$B$2:$M$9))+1)</f>
        <v>11.8612319723787</v>
      </c>
    </row>
    <row r="49" spans="4:8" x14ac:dyDescent="0.3">
      <c r="D49" s="2" t="str">
        <f>INDEX(plate_readout!$A$2:$A$9, INT((ROW()-2)/(COLUMNS(plate_readout!$B$2:$M$9)))+1)</f>
        <v>D</v>
      </c>
      <c r="E49" s="2">
        <f>INDEX(plate_readout!$B$1:$M$1,MOD(ROW()-2,COLUMNS(plate_readout!$B$2:$M$9))+1)</f>
        <v>12</v>
      </c>
      <c r="F49" s="2" t="str">
        <f>INDEX(plate_readout!$B$2:$M$9, INT((ROW()-2)/COLUMNS(plate_readout!$B$2:$M$9))+1, MOD(ROW()-2, COLUMNS(plate_readout!$B$2:$M$9))+1)</f>
        <v>d12</v>
      </c>
      <c r="G49" s="2" t="str">
        <f>INDEX(plate_materials!$B$2:$M$9, INT((ROW()-2)/COLUMNS(plate_materials!$B$2:$M$9))+1, MOD(ROW()-2, COLUMNS(plate_materials!$B$2:$M$9))+1)</f>
        <v>M12</v>
      </c>
      <c r="H49" s="2">
        <f ca="1">INDEX(plate_metadata!$B$2:$M$9, INT((ROW()-2)/COLUMNS(plate_metadata!$B$2:$M$9))+1, MOD(ROW()-2, COLUMNS(plate_metadata!$B$2:$M$9))+1)</f>
        <v>12.97198008528045</v>
      </c>
    </row>
    <row r="50" spans="4:8" x14ac:dyDescent="0.3">
      <c r="D50" s="2" t="str">
        <f>INDEX(plate_readout!$A$2:$A$9, INT((ROW()-2)/(COLUMNS(plate_readout!$B$2:$M$9)))+1)</f>
        <v>E</v>
      </c>
      <c r="E50" s="2">
        <f>INDEX(plate_readout!$B$1:$M$1,MOD(ROW()-2,COLUMNS(plate_readout!$B$2:$M$9))+1)</f>
        <v>1</v>
      </c>
      <c r="F50" s="2">
        <f ca="1">INDEX(plate_readout!$B$2:$M$9, INT((ROW()-2)/COLUMNS(plate_readout!$B$2:$M$9))+1, MOD(ROW()-2, COLUMNS(plate_readout!$B$2:$M$9))+1)</f>
        <v>1.1206825487053569</v>
      </c>
      <c r="G50" s="2" t="str">
        <f>INDEX(plate_materials!$B$2:$M$9, INT((ROW()-2)/COLUMNS(plate_materials!$B$2:$M$9))+1, MOD(ROW()-2, COLUMNS(plate_materials!$B$2:$M$9))+1)</f>
        <v>M1</v>
      </c>
      <c r="H50" s="2">
        <f ca="1">INDEX(plate_metadata!$B$2:$M$9, INT((ROW()-2)/COLUMNS(plate_metadata!$B$2:$M$9))+1, MOD(ROW()-2, COLUMNS(plate_metadata!$B$2:$M$9))+1)</f>
        <v>1.7992150350772125</v>
      </c>
    </row>
    <row r="51" spans="4:8" x14ac:dyDescent="0.3">
      <c r="D51" s="2" t="str">
        <f>INDEX(plate_readout!$A$2:$A$9, INT((ROW()-2)/(COLUMNS(plate_readout!$B$2:$M$9)))+1)</f>
        <v>E</v>
      </c>
      <c r="E51" s="2">
        <f>INDEX(plate_readout!$B$1:$M$1,MOD(ROW()-2,COLUMNS(plate_readout!$B$2:$M$9))+1)</f>
        <v>2</v>
      </c>
      <c r="F51" s="2">
        <f ca="1">INDEX(plate_readout!$B$2:$M$9, INT((ROW()-2)/COLUMNS(plate_readout!$B$2:$M$9))+1, MOD(ROW()-2, COLUMNS(plate_readout!$B$2:$M$9))+1)</f>
        <v>2.9611274560898013</v>
      </c>
      <c r="G51" s="2" t="str">
        <f>INDEX(plate_materials!$B$2:$M$9, INT((ROW()-2)/COLUMNS(plate_materials!$B$2:$M$9))+1, MOD(ROW()-2, COLUMNS(plate_materials!$B$2:$M$9))+1)</f>
        <v>M2</v>
      </c>
      <c r="H51" s="2">
        <f ca="1">INDEX(plate_metadata!$B$2:$M$9, INT((ROW()-2)/COLUMNS(plate_metadata!$B$2:$M$9))+1, MOD(ROW()-2, COLUMNS(plate_metadata!$B$2:$M$9))+1)</f>
        <v>2.1573061059014194</v>
      </c>
    </row>
    <row r="52" spans="4:8" x14ac:dyDescent="0.3">
      <c r="D52" s="2" t="str">
        <f>INDEX(plate_readout!$A$2:$A$9, INT((ROW()-2)/(COLUMNS(plate_readout!$B$2:$M$9)))+1)</f>
        <v>E</v>
      </c>
      <c r="E52" s="2">
        <f>INDEX(plate_readout!$B$1:$M$1,MOD(ROW()-2,COLUMNS(plate_readout!$B$2:$M$9))+1)</f>
        <v>3</v>
      </c>
      <c r="F52" s="2">
        <f ca="1">INDEX(plate_readout!$B$2:$M$9, INT((ROW()-2)/COLUMNS(plate_readout!$B$2:$M$9))+1, MOD(ROW()-2, COLUMNS(plate_readout!$B$2:$M$9))+1)</f>
        <v>3.261504572469514</v>
      </c>
      <c r="G52" s="2" t="str">
        <f>INDEX(plate_materials!$B$2:$M$9, INT((ROW()-2)/COLUMNS(plate_materials!$B$2:$M$9))+1, MOD(ROW()-2, COLUMNS(plate_materials!$B$2:$M$9))+1)</f>
        <v>M3</v>
      </c>
      <c r="H52" s="2">
        <f ca="1">INDEX(plate_metadata!$B$2:$M$9, INT((ROW()-2)/COLUMNS(plate_metadata!$B$2:$M$9))+1, MOD(ROW()-2, COLUMNS(plate_metadata!$B$2:$M$9))+1)</f>
        <v>3.4227644017023935</v>
      </c>
    </row>
    <row r="53" spans="4:8" x14ac:dyDescent="0.3">
      <c r="D53" s="2" t="str">
        <f>INDEX(plate_readout!$A$2:$A$9, INT((ROW()-2)/(COLUMNS(plate_readout!$B$2:$M$9)))+1)</f>
        <v>E</v>
      </c>
      <c r="E53" s="2">
        <f>INDEX(plate_readout!$B$1:$M$1,MOD(ROW()-2,COLUMNS(plate_readout!$B$2:$M$9))+1)</f>
        <v>4</v>
      </c>
      <c r="F53" s="2">
        <f ca="1">INDEX(plate_readout!$B$2:$M$9, INT((ROW()-2)/COLUMNS(plate_readout!$B$2:$M$9))+1, MOD(ROW()-2, COLUMNS(plate_readout!$B$2:$M$9))+1)</f>
        <v>4.6561583220273244</v>
      </c>
      <c r="G53" s="2" t="str">
        <f>INDEX(plate_materials!$B$2:$M$9, INT((ROW()-2)/COLUMNS(plate_materials!$B$2:$M$9))+1, MOD(ROW()-2, COLUMNS(plate_materials!$B$2:$M$9))+1)</f>
        <v>M4</v>
      </c>
      <c r="H53" s="2">
        <f ca="1">INDEX(plate_metadata!$B$2:$M$9, INT((ROW()-2)/COLUMNS(plate_metadata!$B$2:$M$9))+1, MOD(ROW()-2, COLUMNS(plate_metadata!$B$2:$M$9))+1)</f>
        <v>4.8972271360870678</v>
      </c>
    </row>
    <row r="54" spans="4:8" x14ac:dyDescent="0.3">
      <c r="D54" s="2" t="str">
        <f>INDEX(plate_readout!$A$2:$A$9, INT((ROW()-2)/(COLUMNS(plate_readout!$B$2:$M$9)))+1)</f>
        <v>E</v>
      </c>
      <c r="E54" s="2">
        <f>INDEX(plate_readout!$B$1:$M$1,MOD(ROW()-2,COLUMNS(plate_readout!$B$2:$M$9))+1)</f>
        <v>5</v>
      </c>
      <c r="F54" s="2">
        <f ca="1">INDEX(plate_readout!$B$2:$M$9, INT((ROW()-2)/COLUMNS(plate_readout!$B$2:$M$9))+1, MOD(ROW()-2, COLUMNS(plate_readout!$B$2:$M$9))+1)</f>
        <v>5.5110505707741275</v>
      </c>
      <c r="G54" s="2" t="str">
        <f>INDEX(plate_materials!$B$2:$M$9, INT((ROW()-2)/COLUMNS(plate_materials!$B$2:$M$9))+1, MOD(ROW()-2, COLUMNS(plate_materials!$B$2:$M$9))+1)</f>
        <v>M5</v>
      </c>
      <c r="H54" s="2">
        <f ca="1">INDEX(plate_metadata!$B$2:$M$9, INT((ROW()-2)/COLUMNS(plate_metadata!$B$2:$M$9))+1, MOD(ROW()-2, COLUMNS(plate_metadata!$B$2:$M$9))+1)</f>
        <v>5.8227914745155669</v>
      </c>
    </row>
    <row r="55" spans="4:8" x14ac:dyDescent="0.3">
      <c r="D55" s="2" t="str">
        <f>INDEX(plate_readout!$A$2:$A$9, INT((ROW()-2)/(COLUMNS(plate_readout!$B$2:$M$9)))+1)</f>
        <v>E</v>
      </c>
      <c r="E55" s="2">
        <f>INDEX(plate_readout!$B$1:$M$1,MOD(ROW()-2,COLUMNS(plate_readout!$B$2:$M$9))+1)</f>
        <v>6</v>
      </c>
      <c r="F55" s="2">
        <f ca="1">INDEX(plate_readout!$B$2:$M$9, INT((ROW()-2)/COLUMNS(plate_readout!$B$2:$M$9))+1, MOD(ROW()-2, COLUMNS(plate_readout!$B$2:$M$9))+1)</f>
        <v>6.8502035146477267</v>
      </c>
      <c r="G55" s="2" t="str">
        <f>INDEX(plate_materials!$B$2:$M$9, INT((ROW()-2)/COLUMNS(plate_materials!$B$2:$M$9))+1, MOD(ROW()-2, COLUMNS(plate_materials!$B$2:$M$9))+1)</f>
        <v>M6</v>
      </c>
      <c r="H55" s="2">
        <f ca="1">INDEX(plate_metadata!$B$2:$M$9, INT((ROW()-2)/COLUMNS(plate_metadata!$B$2:$M$9))+1, MOD(ROW()-2, COLUMNS(plate_metadata!$B$2:$M$9))+1)</f>
        <v>6.717361453241991</v>
      </c>
    </row>
    <row r="56" spans="4:8" x14ac:dyDescent="0.3">
      <c r="D56" s="2" t="str">
        <f>INDEX(plate_readout!$A$2:$A$9, INT((ROW()-2)/(COLUMNS(plate_readout!$B$2:$M$9)))+1)</f>
        <v>E</v>
      </c>
      <c r="E56" s="2">
        <f>INDEX(plate_readout!$B$1:$M$1,MOD(ROW()-2,COLUMNS(plate_readout!$B$2:$M$9))+1)</f>
        <v>7</v>
      </c>
      <c r="F56" s="2">
        <f ca="1">INDEX(plate_readout!$B$2:$M$9, INT((ROW()-2)/COLUMNS(plate_readout!$B$2:$M$9))+1, MOD(ROW()-2, COLUMNS(plate_readout!$B$2:$M$9))+1)</f>
        <v>7.7530579690922972</v>
      </c>
      <c r="G56" s="2" t="str">
        <f>INDEX(plate_materials!$B$2:$M$9, INT((ROW()-2)/COLUMNS(plate_materials!$B$2:$M$9))+1, MOD(ROW()-2, COLUMNS(plate_materials!$B$2:$M$9))+1)</f>
        <v>M7</v>
      </c>
      <c r="H56" s="2">
        <f ca="1">INDEX(plate_metadata!$B$2:$M$9, INT((ROW()-2)/COLUMNS(plate_metadata!$B$2:$M$9))+1, MOD(ROW()-2, COLUMNS(plate_metadata!$B$2:$M$9))+1)</f>
        <v>7.5941265822088688</v>
      </c>
    </row>
    <row r="57" spans="4:8" x14ac:dyDescent="0.3">
      <c r="D57" s="2" t="str">
        <f>INDEX(plate_readout!$A$2:$A$9, INT((ROW()-2)/(COLUMNS(plate_readout!$B$2:$M$9)))+1)</f>
        <v>E</v>
      </c>
      <c r="E57" s="2">
        <f>INDEX(plate_readout!$B$1:$M$1,MOD(ROW()-2,COLUMNS(plate_readout!$B$2:$M$9))+1)</f>
        <v>8</v>
      </c>
      <c r="F57" s="2">
        <f ca="1">INDEX(plate_readout!$B$2:$M$9, INT((ROW()-2)/COLUMNS(plate_readout!$B$2:$M$9))+1, MOD(ROW()-2, COLUMNS(plate_readout!$B$2:$M$9))+1)</f>
        <v>8.9754955783434109</v>
      </c>
      <c r="G57" s="2" t="str">
        <f>INDEX(plate_materials!$B$2:$M$9, INT((ROW()-2)/COLUMNS(plate_materials!$B$2:$M$9))+1, MOD(ROW()-2, COLUMNS(plate_materials!$B$2:$M$9))+1)</f>
        <v>M8</v>
      </c>
      <c r="H57" s="2">
        <f ca="1">INDEX(plate_metadata!$B$2:$M$9, INT((ROW()-2)/COLUMNS(plate_metadata!$B$2:$M$9))+1, MOD(ROW()-2, COLUMNS(plate_metadata!$B$2:$M$9))+1)</f>
        <v>8.6326081368124168</v>
      </c>
    </row>
    <row r="58" spans="4:8" x14ac:dyDescent="0.3">
      <c r="D58" s="2" t="str">
        <f>INDEX(plate_readout!$A$2:$A$9, INT((ROW()-2)/(COLUMNS(plate_readout!$B$2:$M$9)))+1)</f>
        <v>E</v>
      </c>
      <c r="E58" s="2">
        <f>INDEX(plate_readout!$B$1:$M$1,MOD(ROW()-2,COLUMNS(plate_readout!$B$2:$M$9))+1)</f>
        <v>9</v>
      </c>
      <c r="F58" s="2">
        <f ca="1">INDEX(plate_readout!$B$2:$M$9, INT((ROW()-2)/COLUMNS(plate_readout!$B$2:$M$9))+1, MOD(ROW()-2, COLUMNS(plate_readout!$B$2:$M$9))+1)</f>
        <v>9.2206866380315784</v>
      </c>
      <c r="G58" s="2" t="str">
        <f>INDEX(plate_materials!$B$2:$M$9, INT((ROW()-2)/COLUMNS(plate_materials!$B$2:$M$9))+1, MOD(ROW()-2, COLUMNS(plate_materials!$B$2:$M$9))+1)</f>
        <v>M9</v>
      </c>
      <c r="H58" s="2">
        <f ca="1">INDEX(plate_metadata!$B$2:$M$9, INT((ROW()-2)/COLUMNS(plate_metadata!$B$2:$M$9))+1, MOD(ROW()-2, COLUMNS(plate_metadata!$B$2:$M$9))+1)</f>
        <v>9.6101374481786355</v>
      </c>
    </row>
    <row r="59" spans="4:8" x14ac:dyDescent="0.3">
      <c r="D59" s="2" t="str">
        <f>INDEX(plate_readout!$A$2:$A$9, INT((ROW()-2)/(COLUMNS(plate_readout!$B$2:$M$9)))+1)</f>
        <v>E</v>
      </c>
      <c r="E59" s="2">
        <f>INDEX(plate_readout!$B$1:$M$1,MOD(ROW()-2,COLUMNS(plate_readout!$B$2:$M$9))+1)</f>
        <v>10</v>
      </c>
      <c r="F59" s="2">
        <f ca="1">INDEX(plate_readout!$B$2:$M$9, INT((ROW()-2)/COLUMNS(plate_readout!$B$2:$M$9))+1, MOD(ROW()-2, COLUMNS(plate_readout!$B$2:$M$9))+1)</f>
        <v>10.715407997585814</v>
      </c>
      <c r="G59" s="2" t="str">
        <f>INDEX(plate_materials!$B$2:$M$9, INT((ROW()-2)/COLUMNS(plate_materials!$B$2:$M$9))+1, MOD(ROW()-2, COLUMNS(plate_materials!$B$2:$M$9))+1)</f>
        <v>M10</v>
      </c>
      <c r="H59" s="2">
        <f ca="1">INDEX(plate_metadata!$B$2:$M$9, INT((ROW()-2)/COLUMNS(plate_metadata!$B$2:$M$9))+1, MOD(ROW()-2, COLUMNS(plate_metadata!$B$2:$M$9))+1)</f>
        <v>10.413761455812057</v>
      </c>
    </row>
    <row r="60" spans="4:8" x14ac:dyDescent="0.3">
      <c r="D60" s="2" t="str">
        <f>INDEX(plate_readout!$A$2:$A$9, INT((ROW()-2)/(COLUMNS(plate_readout!$B$2:$M$9)))+1)</f>
        <v>E</v>
      </c>
      <c r="E60" s="2">
        <f>INDEX(plate_readout!$B$1:$M$1,MOD(ROW()-2,COLUMNS(plate_readout!$B$2:$M$9))+1)</f>
        <v>11</v>
      </c>
      <c r="F60" s="2">
        <f ca="1">INDEX(plate_readout!$B$2:$M$9, INT((ROW()-2)/COLUMNS(plate_readout!$B$2:$M$9))+1, MOD(ROW()-2, COLUMNS(plate_readout!$B$2:$M$9))+1)</f>
        <v>11.336141067458286</v>
      </c>
      <c r="G60" s="2" t="str">
        <f>INDEX(plate_materials!$B$2:$M$9, INT((ROW()-2)/COLUMNS(plate_materials!$B$2:$M$9))+1, MOD(ROW()-2, COLUMNS(plate_materials!$B$2:$M$9))+1)</f>
        <v>M11</v>
      </c>
      <c r="H60" s="2">
        <f ca="1">INDEX(plate_metadata!$B$2:$M$9, INT((ROW()-2)/COLUMNS(plate_metadata!$B$2:$M$9))+1, MOD(ROW()-2, COLUMNS(plate_metadata!$B$2:$M$9))+1)</f>
        <v>11.22019910781537</v>
      </c>
    </row>
    <row r="61" spans="4:8" x14ac:dyDescent="0.3">
      <c r="D61" s="2" t="str">
        <f>INDEX(plate_readout!$A$2:$A$9, INT((ROW()-2)/(COLUMNS(plate_readout!$B$2:$M$9)))+1)</f>
        <v>E</v>
      </c>
      <c r="E61" s="2">
        <f>INDEX(plate_readout!$B$1:$M$1,MOD(ROW()-2,COLUMNS(plate_readout!$B$2:$M$9))+1)</f>
        <v>12</v>
      </c>
      <c r="F61" s="2">
        <f ca="1">INDEX(plate_readout!$B$2:$M$9, INT((ROW()-2)/COLUMNS(plate_readout!$B$2:$M$9))+1, MOD(ROW()-2, COLUMNS(plate_readout!$B$2:$M$9))+1)</f>
        <v>12.088621823215185</v>
      </c>
      <c r="G61" s="2" t="str">
        <f>INDEX(plate_materials!$B$2:$M$9, INT((ROW()-2)/COLUMNS(plate_materials!$B$2:$M$9))+1, MOD(ROW()-2, COLUMNS(plate_materials!$B$2:$M$9))+1)</f>
        <v>M12</v>
      </c>
      <c r="H61" s="2">
        <f ca="1">INDEX(plate_metadata!$B$2:$M$9, INT((ROW()-2)/COLUMNS(plate_metadata!$B$2:$M$9))+1, MOD(ROW()-2, COLUMNS(plate_metadata!$B$2:$M$9))+1)</f>
        <v>12.181531843284141</v>
      </c>
    </row>
    <row r="62" spans="4:8" x14ac:dyDescent="0.3">
      <c r="D62" s="2" t="str">
        <f>INDEX(plate_readout!$A$2:$A$9, INT((ROW()-2)/(COLUMNS(plate_readout!$B$2:$M$9)))+1)</f>
        <v>F</v>
      </c>
      <c r="E62" s="2">
        <f>INDEX(plate_readout!$B$1:$M$1,MOD(ROW()-2,COLUMNS(plate_readout!$B$2:$M$9))+1)</f>
        <v>1</v>
      </c>
      <c r="F62" s="2">
        <f ca="1">INDEX(plate_readout!$B$2:$M$9, INT((ROW()-2)/COLUMNS(plate_readout!$B$2:$M$9))+1, MOD(ROW()-2, COLUMNS(plate_readout!$B$2:$M$9))+1)</f>
        <v>1.3368411777341591</v>
      </c>
      <c r="G62" s="2" t="str">
        <f>INDEX(plate_materials!$B$2:$M$9, INT((ROW()-2)/COLUMNS(plate_materials!$B$2:$M$9))+1, MOD(ROW()-2, COLUMNS(plate_materials!$B$2:$M$9))+1)</f>
        <v>M1</v>
      </c>
      <c r="H62" s="2">
        <f ca="1">INDEX(plate_metadata!$B$2:$M$9, INT((ROW()-2)/COLUMNS(plate_metadata!$B$2:$M$9))+1, MOD(ROW()-2, COLUMNS(plate_metadata!$B$2:$M$9))+1)</f>
        <v>1.9504325975171801</v>
      </c>
    </row>
    <row r="63" spans="4:8" x14ac:dyDescent="0.3">
      <c r="D63" s="2" t="str">
        <f>INDEX(plate_readout!$A$2:$A$9, INT((ROW()-2)/(COLUMNS(plate_readout!$B$2:$M$9)))+1)</f>
        <v>F</v>
      </c>
      <c r="E63" s="2">
        <f>INDEX(plate_readout!$B$1:$M$1,MOD(ROW()-2,COLUMNS(plate_readout!$B$2:$M$9))+1)</f>
        <v>2</v>
      </c>
      <c r="F63" s="2">
        <f ca="1">INDEX(plate_readout!$B$2:$M$9, INT((ROW()-2)/COLUMNS(plate_readout!$B$2:$M$9))+1, MOD(ROW()-2, COLUMNS(plate_readout!$B$2:$M$9))+1)</f>
        <v>2.3112881467579616</v>
      </c>
      <c r="G63" s="2" t="str">
        <f>INDEX(plate_materials!$B$2:$M$9, INT((ROW()-2)/COLUMNS(plate_materials!$B$2:$M$9))+1, MOD(ROW()-2, COLUMNS(plate_materials!$B$2:$M$9))+1)</f>
        <v>M2</v>
      </c>
      <c r="H63" s="2">
        <f ca="1">INDEX(plate_metadata!$B$2:$M$9, INT((ROW()-2)/COLUMNS(plate_metadata!$B$2:$M$9))+1, MOD(ROW()-2, COLUMNS(plate_metadata!$B$2:$M$9))+1)</f>
        <v>2.4164189770936413</v>
      </c>
    </row>
    <row r="64" spans="4:8" x14ac:dyDescent="0.3">
      <c r="D64" s="2" t="str">
        <f>INDEX(plate_readout!$A$2:$A$9, INT((ROW()-2)/(COLUMNS(plate_readout!$B$2:$M$9)))+1)</f>
        <v>F</v>
      </c>
      <c r="E64" s="2">
        <f>INDEX(plate_readout!$B$1:$M$1,MOD(ROW()-2,COLUMNS(plate_readout!$B$2:$M$9))+1)</f>
        <v>3</v>
      </c>
      <c r="F64" s="2">
        <f ca="1">INDEX(plate_readout!$B$2:$M$9, INT((ROW()-2)/COLUMNS(plate_readout!$B$2:$M$9))+1, MOD(ROW()-2, COLUMNS(plate_readout!$B$2:$M$9))+1)</f>
        <v>3.8109340113079133</v>
      </c>
      <c r="G64" s="2" t="str">
        <f>INDEX(plate_materials!$B$2:$M$9, INT((ROW()-2)/COLUMNS(plate_materials!$B$2:$M$9))+1, MOD(ROW()-2, COLUMNS(plate_materials!$B$2:$M$9))+1)</f>
        <v>M3</v>
      </c>
      <c r="H64" s="2">
        <f ca="1">INDEX(plate_metadata!$B$2:$M$9, INT((ROW()-2)/COLUMNS(plate_metadata!$B$2:$M$9))+1, MOD(ROW()-2, COLUMNS(plate_metadata!$B$2:$M$9))+1)</f>
        <v>3.0982830367770564</v>
      </c>
    </row>
    <row r="65" spans="4:8" x14ac:dyDescent="0.3">
      <c r="D65" s="2" t="str">
        <f>INDEX(plate_readout!$A$2:$A$9, INT((ROW()-2)/(COLUMNS(plate_readout!$B$2:$M$9)))+1)</f>
        <v>F</v>
      </c>
      <c r="E65" s="2">
        <f>INDEX(plate_readout!$B$1:$M$1,MOD(ROW()-2,COLUMNS(plate_readout!$B$2:$M$9))+1)</f>
        <v>4</v>
      </c>
      <c r="F65" s="2">
        <f ca="1">INDEX(plate_readout!$B$2:$M$9, INT((ROW()-2)/COLUMNS(plate_readout!$B$2:$M$9))+1, MOD(ROW()-2, COLUMNS(plate_readout!$B$2:$M$9))+1)</f>
        <v>4.0815213359324272</v>
      </c>
      <c r="G65" s="2" t="str">
        <f>INDEX(plate_materials!$B$2:$M$9, INT((ROW()-2)/COLUMNS(plate_materials!$B$2:$M$9))+1, MOD(ROW()-2, COLUMNS(plate_materials!$B$2:$M$9))+1)</f>
        <v>M4</v>
      </c>
      <c r="H65" s="2">
        <f ca="1">INDEX(plate_metadata!$B$2:$M$9, INT((ROW()-2)/COLUMNS(plate_metadata!$B$2:$M$9))+1, MOD(ROW()-2, COLUMNS(plate_metadata!$B$2:$M$9))+1)</f>
        <v>4.5505721965841586</v>
      </c>
    </row>
    <row r="66" spans="4:8" x14ac:dyDescent="0.3">
      <c r="D66" s="2" t="str">
        <f>INDEX(plate_readout!$A$2:$A$9, INT((ROW()-2)/(COLUMNS(plate_readout!$B$2:$M$9)))+1)</f>
        <v>F</v>
      </c>
      <c r="E66" s="2">
        <f>INDEX(plate_readout!$B$1:$M$1,MOD(ROW()-2,COLUMNS(plate_readout!$B$2:$M$9))+1)</f>
        <v>5</v>
      </c>
      <c r="F66" s="2">
        <f ca="1">INDEX(plate_readout!$B$2:$M$9, INT((ROW()-2)/COLUMNS(plate_readout!$B$2:$M$9))+1, MOD(ROW()-2, COLUMNS(plate_readout!$B$2:$M$9))+1)</f>
        <v>5.880465931182747</v>
      </c>
      <c r="G66" s="2" t="str">
        <f>INDEX(plate_materials!$B$2:$M$9, INT((ROW()-2)/COLUMNS(plate_materials!$B$2:$M$9))+1, MOD(ROW()-2, COLUMNS(plate_materials!$B$2:$M$9))+1)</f>
        <v>M5</v>
      </c>
      <c r="H66" s="2">
        <f ca="1">INDEX(plate_metadata!$B$2:$M$9, INT((ROW()-2)/COLUMNS(plate_metadata!$B$2:$M$9))+1, MOD(ROW()-2, COLUMNS(plate_metadata!$B$2:$M$9))+1)</f>
        <v>5.7343098297172306</v>
      </c>
    </row>
    <row r="67" spans="4:8" x14ac:dyDescent="0.3">
      <c r="D67" s="2" t="str">
        <f>INDEX(plate_readout!$A$2:$A$9, INT((ROW()-2)/(COLUMNS(plate_readout!$B$2:$M$9)))+1)</f>
        <v>F</v>
      </c>
      <c r="E67" s="2">
        <f>INDEX(plate_readout!$B$1:$M$1,MOD(ROW()-2,COLUMNS(plate_readout!$B$2:$M$9))+1)</f>
        <v>6</v>
      </c>
      <c r="F67" s="2">
        <f ca="1">INDEX(plate_readout!$B$2:$M$9, INT((ROW()-2)/COLUMNS(plate_readout!$B$2:$M$9))+1, MOD(ROW()-2, COLUMNS(plate_readout!$B$2:$M$9))+1)</f>
        <v>6.701664741533512</v>
      </c>
      <c r="G67" s="2" t="str">
        <f>INDEX(plate_materials!$B$2:$M$9, INT((ROW()-2)/COLUMNS(plate_materials!$B$2:$M$9))+1, MOD(ROW()-2, COLUMNS(plate_materials!$B$2:$M$9))+1)</f>
        <v>M6</v>
      </c>
      <c r="H67" s="2">
        <f ca="1">INDEX(plate_metadata!$B$2:$M$9, INT((ROW()-2)/COLUMNS(plate_metadata!$B$2:$M$9))+1, MOD(ROW()-2, COLUMNS(plate_metadata!$B$2:$M$9))+1)</f>
        <v>6.5973768179550252</v>
      </c>
    </row>
    <row r="68" spans="4:8" x14ac:dyDescent="0.3">
      <c r="D68" s="2" t="str">
        <f>INDEX(plate_readout!$A$2:$A$9, INT((ROW()-2)/(COLUMNS(plate_readout!$B$2:$M$9)))+1)</f>
        <v>F</v>
      </c>
      <c r="E68" s="2">
        <f>INDEX(plate_readout!$B$1:$M$1,MOD(ROW()-2,COLUMNS(plate_readout!$B$2:$M$9))+1)</f>
        <v>7</v>
      </c>
      <c r="F68" s="2">
        <f ca="1">INDEX(plate_readout!$B$2:$M$9, INT((ROW()-2)/COLUMNS(plate_readout!$B$2:$M$9))+1, MOD(ROW()-2, COLUMNS(plate_readout!$B$2:$M$9))+1)</f>
        <v>7.7391537065391702</v>
      </c>
      <c r="G68" s="2" t="str">
        <f>INDEX(plate_materials!$B$2:$M$9, INT((ROW()-2)/COLUMNS(plate_materials!$B$2:$M$9))+1, MOD(ROW()-2, COLUMNS(plate_materials!$B$2:$M$9))+1)</f>
        <v>M7</v>
      </c>
      <c r="H68" s="2">
        <f ca="1">INDEX(plate_metadata!$B$2:$M$9, INT((ROW()-2)/COLUMNS(plate_metadata!$B$2:$M$9))+1, MOD(ROW()-2, COLUMNS(plate_metadata!$B$2:$M$9))+1)</f>
        <v>7.6725187422932111</v>
      </c>
    </row>
    <row r="69" spans="4:8" x14ac:dyDescent="0.3">
      <c r="D69" s="2" t="str">
        <f>INDEX(plate_readout!$A$2:$A$9, INT((ROW()-2)/(COLUMNS(plate_readout!$B$2:$M$9)))+1)</f>
        <v>F</v>
      </c>
      <c r="E69" s="2">
        <f>INDEX(plate_readout!$B$1:$M$1,MOD(ROW()-2,COLUMNS(plate_readout!$B$2:$M$9))+1)</f>
        <v>8</v>
      </c>
      <c r="F69" s="2">
        <f ca="1">INDEX(plate_readout!$B$2:$M$9, INT((ROW()-2)/COLUMNS(plate_readout!$B$2:$M$9))+1, MOD(ROW()-2, COLUMNS(plate_readout!$B$2:$M$9))+1)</f>
        <v>8.8192752157787737</v>
      </c>
      <c r="G69" s="2" t="str">
        <f>INDEX(plate_materials!$B$2:$M$9, INT((ROW()-2)/COLUMNS(plate_materials!$B$2:$M$9))+1, MOD(ROW()-2, COLUMNS(plate_materials!$B$2:$M$9))+1)</f>
        <v>M8</v>
      </c>
      <c r="H69" s="2">
        <f ca="1">INDEX(plate_metadata!$B$2:$M$9, INT((ROW()-2)/COLUMNS(plate_metadata!$B$2:$M$9))+1, MOD(ROW()-2, COLUMNS(plate_metadata!$B$2:$M$9))+1)</f>
        <v>8.4273346244926319</v>
      </c>
    </row>
    <row r="70" spans="4:8" x14ac:dyDescent="0.3">
      <c r="D70" s="2" t="str">
        <f>INDEX(plate_readout!$A$2:$A$9, INT((ROW()-2)/(COLUMNS(plate_readout!$B$2:$M$9)))+1)</f>
        <v>F</v>
      </c>
      <c r="E70" s="2">
        <f>INDEX(plate_readout!$B$1:$M$1,MOD(ROW()-2,COLUMNS(plate_readout!$B$2:$M$9))+1)</f>
        <v>9</v>
      </c>
      <c r="F70" s="2">
        <f ca="1">INDEX(plate_readout!$B$2:$M$9, INT((ROW()-2)/COLUMNS(plate_readout!$B$2:$M$9))+1, MOD(ROW()-2, COLUMNS(plate_readout!$B$2:$M$9))+1)</f>
        <v>9.6915877661466965</v>
      </c>
      <c r="G70" s="2" t="str">
        <f>INDEX(plate_materials!$B$2:$M$9, INT((ROW()-2)/COLUMNS(plate_materials!$B$2:$M$9))+1, MOD(ROW()-2, COLUMNS(plate_materials!$B$2:$M$9))+1)</f>
        <v>M9</v>
      </c>
      <c r="H70" s="2">
        <f ca="1">INDEX(plate_metadata!$B$2:$M$9, INT((ROW()-2)/COLUMNS(plate_metadata!$B$2:$M$9))+1, MOD(ROW()-2, COLUMNS(plate_metadata!$B$2:$M$9))+1)</f>
        <v>9.9174438310782591</v>
      </c>
    </row>
    <row r="71" spans="4:8" x14ac:dyDescent="0.3">
      <c r="D71" s="2" t="str">
        <f>INDEX(plate_readout!$A$2:$A$9, INT((ROW()-2)/(COLUMNS(plate_readout!$B$2:$M$9)))+1)</f>
        <v>F</v>
      </c>
      <c r="E71" s="2">
        <f>INDEX(plate_readout!$B$1:$M$1,MOD(ROW()-2,COLUMNS(plate_readout!$B$2:$M$9))+1)</f>
        <v>10</v>
      </c>
      <c r="F71" s="2">
        <f ca="1">INDEX(plate_readout!$B$2:$M$9, INT((ROW()-2)/COLUMNS(plate_readout!$B$2:$M$9))+1, MOD(ROW()-2, COLUMNS(plate_readout!$B$2:$M$9))+1)</f>
        <v>10.749393811793826</v>
      </c>
      <c r="G71" s="2" t="str">
        <f>INDEX(plate_materials!$B$2:$M$9, INT((ROW()-2)/COLUMNS(plate_materials!$B$2:$M$9))+1, MOD(ROW()-2, COLUMNS(plate_materials!$B$2:$M$9))+1)</f>
        <v>M10</v>
      </c>
      <c r="H71" s="2">
        <f ca="1">INDEX(plate_metadata!$B$2:$M$9, INT((ROW()-2)/COLUMNS(plate_metadata!$B$2:$M$9))+1, MOD(ROW()-2, COLUMNS(plate_metadata!$B$2:$M$9))+1)</f>
        <v>10.499521001599376</v>
      </c>
    </row>
    <row r="72" spans="4:8" x14ac:dyDescent="0.3">
      <c r="D72" s="2" t="str">
        <f>INDEX(plate_readout!$A$2:$A$9, INT((ROW()-2)/(COLUMNS(plate_readout!$B$2:$M$9)))+1)</f>
        <v>F</v>
      </c>
      <c r="E72" s="2">
        <f>INDEX(plate_readout!$B$1:$M$1,MOD(ROW()-2,COLUMNS(plate_readout!$B$2:$M$9))+1)</f>
        <v>11</v>
      </c>
      <c r="F72" s="2">
        <f ca="1">INDEX(plate_readout!$B$2:$M$9, INT((ROW()-2)/COLUMNS(plate_readout!$B$2:$M$9))+1, MOD(ROW()-2, COLUMNS(plate_readout!$B$2:$M$9))+1)</f>
        <v>11.880839416353666</v>
      </c>
      <c r="G72" s="2" t="str">
        <f>INDEX(plate_materials!$B$2:$M$9, INT((ROW()-2)/COLUMNS(plate_materials!$B$2:$M$9))+1, MOD(ROW()-2, COLUMNS(plate_materials!$B$2:$M$9))+1)</f>
        <v>M11</v>
      </c>
      <c r="H72" s="2">
        <f ca="1">INDEX(plate_metadata!$B$2:$M$9, INT((ROW()-2)/COLUMNS(plate_metadata!$B$2:$M$9))+1, MOD(ROW()-2, COLUMNS(plate_metadata!$B$2:$M$9))+1)</f>
        <v>11.664357593888493</v>
      </c>
    </row>
    <row r="73" spans="4:8" x14ac:dyDescent="0.3">
      <c r="D73" s="2" t="str">
        <f>INDEX(plate_readout!$A$2:$A$9, INT((ROW()-2)/(COLUMNS(plate_readout!$B$2:$M$9)))+1)</f>
        <v>F</v>
      </c>
      <c r="E73" s="2">
        <f>INDEX(plate_readout!$B$1:$M$1,MOD(ROW()-2,COLUMNS(plate_readout!$B$2:$M$9))+1)</f>
        <v>12</v>
      </c>
      <c r="F73" s="2">
        <f ca="1">INDEX(plate_readout!$B$2:$M$9, INT((ROW()-2)/COLUMNS(plate_readout!$B$2:$M$9))+1, MOD(ROW()-2, COLUMNS(plate_readout!$B$2:$M$9))+1)</f>
        <v>12.22364754346313</v>
      </c>
      <c r="G73" s="2" t="str">
        <f>INDEX(plate_materials!$B$2:$M$9, INT((ROW()-2)/COLUMNS(plate_materials!$B$2:$M$9))+1, MOD(ROW()-2, COLUMNS(plate_materials!$B$2:$M$9))+1)</f>
        <v>M12</v>
      </c>
      <c r="H73" s="2">
        <f ca="1">INDEX(plate_metadata!$B$2:$M$9, INT((ROW()-2)/COLUMNS(plate_metadata!$B$2:$M$9))+1, MOD(ROW()-2, COLUMNS(plate_metadata!$B$2:$M$9))+1)</f>
        <v>12.999193486558347</v>
      </c>
    </row>
    <row r="74" spans="4:8" x14ac:dyDescent="0.3">
      <c r="D74" s="2" t="str">
        <f>INDEX(plate_readout!$A$2:$A$9, INT((ROW()-2)/(COLUMNS(plate_readout!$B$2:$M$9)))+1)</f>
        <v>G</v>
      </c>
      <c r="E74" s="2">
        <f>INDEX(plate_readout!$B$1:$M$1,MOD(ROW()-2,COLUMNS(plate_readout!$B$2:$M$9))+1)</f>
        <v>1</v>
      </c>
      <c r="F74" s="2">
        <f ca="1">INDEX(plate_readout!$B$2:$M$9, INT((ROW()-2)/COLUMNS(plate_readout!$B$2:$M$9))+1, MOD(ROW()-2, COLUMNS(plate_readout!$B$2:$M$9))+1)</f>
        <v>1.4735065849993052</v>
      </c>
      <c r="G74" s="2" t="str">
        <f>INDEX(plate_materials!$B$2:$M$9, INT((ROW()-2)/COLUMNS(plate_materials!$B$2:$M$9))+1, MOD(ROW()-2, COLUMNS(plate_materials!$B$2:$M$9))+1)</f>
        <v>M1</v>
      </c>
      <c r="H74" s="2">
        <f ca="1">INDEX(plate_metadata!$B$2:$M$9, INT((ROW()-2)/COLUMNS(plate_metadata!$B$2:$M$9))+1, MOD(ROW()-2, COLUMNS(plate_metadata!$B$2:$M$9))+1)</f>
        <v>1.8354175880300274</v>
      </c>
    </row>
    <row r="75" spans="4:8" x14ac:dyDescent="0.3">
      <c r="D75" s="2" t="str">
        <f>INDEX(plate_readout!$A$2:$A$9, INT((ROW()-2)/(COLUMNS(plate_readout!$B$2:$M$9)))+1)</f>
        <v>G</v>
      </c>
      <c r="E75" s="2">
        <f>INDEX(plate_readout!$B$1:$M$1,MOD(ROW()-2,COLUMNS(plate_readout!$B$2:$M$9))+1)</f>
        <v>2</v>
      </c>
      <c r="F75" s="2">
        <f ca="1">INDEX(plate_readout!$B$2:$M$9, INT((ROW()-2)/COLUMNS(plate_readout!$B$2:$M$9))+1, MOD(ROW()-2, COLUMNS(plate_readout!$B$2:$M$9))+1)</f>
        <v>2.7315265396895403</v>
      </c>
      <c r="G75" s="2" t="str">
        <f>INDEX(plate_materials!$B$2:$M$9, INT((ROW()-2)/COLUMNS(plate_materials!$B$2:$M$9))+1, MOD(ROW()-2, COLUMNS(plate_materials!$B$2:$M$9))+1)</f>
        <v>M2</v>
      </c>
      <c r="H75" s="2">
        <f ca="1">INDEX(plate_metadata!$B$2:$M$9, INT((ROW()-2)/COLUMNS(plate_metadata!$B$2:$M$9))+1, MOD(ROW()-2, COLUMNS(plate_metadata!$B$2:$M$9))+1)</f>
        <v>2.7140833696336149</v>
      </c>
    </row>
    <row r="76" spans="4:8" x14ac:dyDescent="0.3">
      <c r="D76" s="2" t="str">
        <f>INDEX(plate_readout!$A$2:$A$9, INT((ROW()-2)/(COLUMNS(plate_readout!$B$2:$M$9)))+1)</f>
        <v>G</v>
      </c>
      <c r="E76" s="2">
        <f>INDEX(plate_readout!$B$1:$M$1,MOD(ROW()-2,COLUMNS(plate_readout!$B$2:$M$9))+1)</f>
        <v>3</v>
      </c>
      <c r="F76" s="2">
        <f ca="1">INDEX(plate_readout!$B$2:$M$9, INT((ROW()-2)/COLUMNS(plate_readout!$B$2:$M$9))+1, MOD(ROW()-2, COLUMNS(plate_readout!$B$2:$M$9))+1)</f>
        <v>3.7216918768620744</v>
      </c>
      <c r="G76" s="2" t="str">
        <f>INDEX(plate_materials!$B$2:$M$9, INT((ROW()-2)/COLUMNS(plate_materials!$B$2:$M$9))+1, MOD(ROW()-2, COLUMNS(plate_materials!$B$2:$M$9))+1)</f>
        <v>M3</v>
      </c>
      <c r="H76" s="2">
        <f ca="1">INDEX(plate_metadata!$B$2:$M$9, INT((ROW()-2)/COLUMNS(plate_metadata!$B$2:$M$9))+1, MOD(ROW()-2, COLUMNS(plate_metadata!$B$2:$M$9))+1)</f>
        <v>3.580947633016839</v>
      </c>
    </row>
    <row r="77" spans="4:8" x14ac:dyDescent="0.3">
      <c r="D77" s="2" t="str">
        <f>INDEX(plate_readout!$A$2:$A$9, INT((ROW()-2)/(COLUMNS(plate_readout!$B$2:$M$9)))+1)</f>
        <v>G</v>
      </c>
      <c r="E77" s="2">
        <f>INDEX(plate_readout!$B$1:$M$1,MOD(ROW()-2,COLUMNS(plate_readout!$B$2:$M$9))+1)</f>
        <v>4</v>
      </c>
      <c r="F77" s="2">
        <f ca="1">INDEX(plate_readout!$B$2:$M$9, INT((ROW()-2)/COLUMNS(plate_readout!$B$2:$M$9))+1, MOD(ROW()-2, COLUMNS(plate_readout!$B$2:$M$9))+1)</f>
        <v>4.4059031856112938</v>
      </c>
      <c r="G77" s="2" t="str">
        <f>INDEX(plate_materials!$B$2:$M$9, INT((ROW()-2)/COLUMNS(plate_materials!$B$2:$M$9))+1, MOD(ROW()-2, COLUMNS(plate_materials!$B$2:$M$9))+1)</f>
        <v>M4</v>
      </c>
      <c r="H77" s="2">
        <f ca="1">INDEX(plate_metadata!$B$2:$M$9, INT((ROW()-2)/COLUMNS(plate_metadata!$B$2:$M$9))+1, MOD(ROW()-2, COLUMNS(plate_metadata!$B$2:$M$9))+1)</f>
        <v>4.9099820523808546</v>
      </c>
    </row>
    <row r="78" spans="4:8" x14ac:dyDescent="0.3">
      <c r="D78" s="2" t="str">
        <f>INDEX(plate_readout!$A$2:$A$9, INT((ROW()-2)/(COLUMNS(plate_readout!$B$2:$M$9)))+1)</f>
        <v>G</v>
      </c>
      <c r="E78" s="2">
        <f>INDEX(plate_readout!$B$1:$M$1,MOD(ROW()-2,COLUMNS(plate_readout!$B$2:$M$9))+1)</f>
        <v>5</v>
      </c>
      <c r="F78" s="2">
        <f ca="1">INDEX(plate_readout!$B$2:$M$9, INT((ROW()-2)/COLUMNS(plate_readout!$B$2:$M$9))+1, MOD(ROW()-2, COLUMNS(plate_readout!$B$2:$M$9))+1)</f>
        <v>5.2822560266737213</v>
      </c>
      <c r="G78" s="2" t="str">
        <f>INDEX(plate_materials!$B$2:$M$9, INT((ROW()-2)/COLUMNS(plate_materials!$B$2:$M$9))+1, MOD(ROW()-2, COLUMNS(plate_materials!$B$2:$M$9))+1)</f>
        <v>M5</v>
      </c>
      <c r="H78" s="2">
        <f ca="1">INDEX(plate_metadata!$B$2:$M$9, INT((ROW()-2)/COLUMNS(plate_metadata!$B$2:$M$9))+1, MOD(ROW()-2, COLUMNS(plate_metadata!$B$2:$M$9))+1)</f>
        <v>5.2074022934522777</v>
      </c>
    </row>
    <row r="79" spans="4:8" x14ac:dyDescent="0.3">
      <c r="D79" s="2" t="str">
        <f>INDEX(plate_readout!$A$2:$A$9, INT((ROW()-2)/(COLUMNS(plate_readout!$B$2:$M$9)))+1)</f>
        <v>G</v>
      </c>
      <c r="E79" s="2">
        <f>INDEX(plate_readout!$B$1:$M$1,MOD(ROW()-2,COLUMNS(plate_readout!$B$2:$M$9))+1)</f>
        <v>6</v>
      </c>
      <c r="F79" s="2">
        <f ca="1">INDEX(plate_readout!$B$2:$M$9, INT((ROW()-2)/COLUMNS(plate_readout!$B$2:$M$9))+1, MOD(ROW()-2, COLUMNS(plate_readout!$B$2:$M$9))+1)</f>
        <v>6.823391317951069</v>
      </c>
      <c r="G79" s="2" t="str">
        <f>INDEX(plate_materials!$B$2:$M$9, INT((ROW()-2)/COLUMNS(plate_materials!$B$2:$M$9))+1, MOD(ROW()-2, COLUMNS(plate_materials!$B$2:$M$9))+1)</f>
        <v>M6</v>
      </c>
      <c r="H79" s="2">
        <f ca="1">INDEX(plate_metadata!$B$2:$M$9, INT((ROW()-2)/COLUMNS(plate_metadata!$B$2:$M$9))+1, MOD(ROW()-2, COLUMNS(plate_metadata!$B$2:$M$9))+1)</f>
        <v>6.0272124920398165</v>
      </c>
    </row>
    <row r="80" spans="4:8" x14ac:dyDescent="0.3">
      <c r="D80" s="2" t="str">
        <f>INDEX(plate_readout!$A$2:$A$9, INT((ROW()-2)/(COLUMNS(plate_readout!$B$2:$M$9)))+1)</f>
        <v>G</v>
      </c>
      <c r="E80" s="2">
        <f>INDEX(plate_readout!$B$1:$M$1,MOD(ROW()-2,COLUMNS(plate_readout!$B$2:$M$9))+1)</f>
        <v>7</v>
      </c>
      <c r="F80" s="2">
        <f ca="1">INDEX(plate_readout!$B$2:$M$9, INT((ROW()-2)/COLUMNS(plate_readout!$B$2:$M$9))+1, MOD(ROW()-2, COLUMNS(plate_readout!$B$2:$M$9))+1)</f>
        <v>7.7769907044389148</v>
      </c>
      <c r="G80" s="2" t="str">
        <f>INDEX(plate_materials!$B$2:$M$9, INT((ROW()-2)/COLUMNS(plate_materials!$B$2:$M$9))+1, MOD(ROW()-2, COLUMNS(plate_materials!$B$2:$M$9))+1)</f>
        <v>M7</v>
      </c>
      <c r="H80" s="2">
        <f ca="1">INDEX(plate_metadata!$B$2:$M$9, INT((ROW()-2)/COLUMNS(plate_metadata!$B$2:$M$9))+1, MOD(ROW()-2, COLUMNS(plate_metadata!$B$2:$M$9))+1)</f>
        <v>7.8346098108801279</v>
      </c>
    </row>
    <row r="81" spans="4:8" x14ac:dyDescent="0.3">
      <c r="D81" s="2" t="str">
        <f>INDEX(plate_readout!$A$2:$A$9, INT((ROW()-2)/(COLUMNS(plate_readout!$B$2:$M$9)))+1)</f>
        <v>G</v>
      </c>
      <c r="E81" s="2">
        <f>INDEX(plate_readout!$B$1:$M$1,MOD(ROW()-2,COLUMNS(plate_readout!$B$2:$M$9))+1)</f>
        <v>8</v>
      </c>
      <c r="F81" s="2">
        <f ca="1">INDEX(plate_readout!$B$2:$M$9, INT((ROW()-2)/COLUMNS(plate_readout!$B$2:$M$9))+1, MOD(ROW()-2, COLUMNS(plate_readout!$B$2:$M$9))+1)</f>
        <v>8.8319521470447704</v>
      </c>
      <c r="G81" s="2" t="str">
        <f>INDEX(plate_materials!$B$2:$M$9, INT((ROW()-2)/COLUMNS(plate_materials!$B$2:$M$9))+1, MOD(ROW()-2, COLUMNS(plate_materials!$B$2:$M$9))+1)</f>
        <v>M8</v>
      </c>
      <c r="H81" s="2">
        <f ca="1">INDEX(plate_metadata!$B$2:$M$9, INT((ROW()-2)/COLUMNS(plate_metadata!$B$2:$M$9))+1, MOD(ROW()-2, COLUMNS(plate_metadata!$B$2:$M$9))+1)</f>
        <v>8.3582828063736461</v>
      </c>
    </row>
    <row r="82" spans="4:8" x14ac:dyDescent="0.3">
      <c r="D82" s="2" t="str">
        <f>INDEX(plate_readout!$A$2:$A$9, INT((ROW()-2)/(COLUMNS(plate_readout!$B$2:$M$9)))+1)</f>
        <v>G</v>
      </c>
      <c r="E82" s="2">
        <f>INDEX(plate_readout!$B$1:$M$1,MOD(ROW()-2,COLUMNS(plate_readout!$B$2:$M$9))+1)</f>
        <v>9</v>
      </c>
      <c r="F82" s="2">
        <f ca="1">INDEX(plate_readout!$B$2:$M$9, INT((ROW()-2)/COLUMNS(plate_readout!$B$2:$M$9))+1, MOD(ROW()-2, COLUMNS(plate_readout!$B$2:$M$9))+1)</f>
        <v>9.8114026215654739</v>
      </c>
      <c r="G82" s="2" t="str">
        <f>INDEX(plate_materials!$B$2:$M$9, INT((ROW()-2)/COLUMNS(plate_materials!$B$2:$M$9))+1, MOD(ROW()-2, COLUMNS(plate_materials!$B$2:$M$9))+1)</f>
        <v>M9</v>
      </c>
      <c r="H82" s="2">
        <f ca="1">INDEX(plate_metadata!$B$2:$M$9, INT((ROW()-2)/COLUMNS(plate_metadata!$B$2:$M$9))+1, MOD(ROW()-2, COLUMNS(plate_metadata!$B$2:$M$9))+1)</f>
        <v>9.1178509077520928</v>
      </c>
    </row>
    <row r="83" spans="4:8" x14ac:dyDescent="0.3">
      <c r="D83" s="2" t="str">
        <f>INDEX(plate_readout!$A$2:$A$9, INT((ROW()-2)/(COLUMNS(plate_readout!$B$2:$M$9)))+1)</f>
        <v>G</v>
      </c>
      <c r="E83" s="2">
        <f>INDEX(plate_readout!$B$1:$M$1,MOD(ROW()-2,COLUMNS(plate_readout!$B$2:$M$9))+1)</f>
        <v>10</v>
      </c>
      <c r="F83" s="2">
        <f ca="1">INDEX(plate_readout!$B$2:$M$9, INT((ROW()-2)/COLUMNS(plate_readout!$B$2:$M$9))+1, MOD(ROW()-2, COLUMNS(plate_readout!$B$2:$M$9))+1)</f>
        <v>10.110693204032716</v>
      </c>
      <c r="G83" s="2" t="str">
        <f>INDEX(plate_materials!$B$2:$M$9, INT((ROW()-2)/COLUMNS(plate_materials!$B$2:$M$9))+1, MOD(ROW()-2, COLUMNS(plate_materials!$B$2:$M$9))+1)</f>
        <v>M10</v>
      </c>
      <c r="H83" s="2">
        <f ca="1">INDEX(plate_metadata!$B$2:$M$9, INT((ROW()-2)/COLUMNS(plate_metadata!$B$2:$M$9))+1, MOD(ROW()-2, COLUMNS(plate_metadata!$B$2:$M$9))+1)</f>
        <v>10.736081293198309</v>
      </c>
    </row>
    <row r="84" spans="4:8" x14ac:dyDescent="0.3">
      <c r="D84" s="2" t="str">
        <f>INDEX(plate_readout!$A$2:$A$9, INT((ROW()-2)/(COLUMNS(plate_readout!$B$2:$M$9)))+1)</f>
        <v>G</v>
      </c>
      <c r="E84" s="2">
        <f>INDEX(plate_readout!$B$1:$M$1,MOD(ROW()-2,COLUMNS(plate_readout!$B$2:$M$9))+1)</f>
        <v>11</v>
      </c>
      <c r="F84" s="2">
        <f ca="1">INDEX(plate_readout!$B$2:$M$9, INT((ROW()-2)/COLUMNS(plate_readout!$B$2:$M$9))+1, MOD(ROW()-2, COLUMNS(plate_readout!$B$2:$M$9))+1)</f>
        <v>11.340280728023931</v>
      </c>
      <c r="G84" s="2" t="str">
        <f>INDEX(plate_materials!$B$2:$M$9, INT((ROW()-2)/COLUMNS(plate_materials!$B$2:$M$9))+1, MOD(ROW()-2, COLUMNS(plate_materials!$B$2:$M$9))+1)</f>
        <v>M11</v>
      </c>
      <c r="H84" s="2">
        <f ca="1">INDEX(plate_metadata!$B$2:$M$9, INT((ROW()-2)/COLUMNS(plate_metadata!$B$2:$M$9))+1, MOD(ROW()-2, COLUMNS(plate_metadata!$B$2:$M$9))+1)</f>
        <v>11.970064350796179</v>
      </c>
    </row>
    <row r="85" spans="4:8" x14ac:dyDescent="0.3">
      <c r="D85" s="2" t="str">
        <f>INDEX(plate_readout!$A$2:$A$9, INT((ROW()-2)/(COLUMNS(plate_readout!$B$2:$M$9)))+1)</f>
        <v>G</v>
      </c>
      <c r="E85" s="2">
        <f>INDEX(plate_readout!$B$1:$M$1,MOD(ROW()-2,COLUMNS(plate_readout!$B$2:$M$9))+1)</f>
        <v>12</v>
      </c>
      <c r="F85" s="2">
        <f ca="1">INDEX(plate_readout!$B$2:$M$9, INT((ROW()-2)/COLUMNS(plate_readout!$B$2:$M$9))+1, MOD(ROW()-2, COLUMNS(plate_readout!$B$2:$M$9))+1)</f>
        <v>12.377228961143974</v>
      </c>
      <c r="G85" s="2" t="str">
        <f>INDEX(plate_materials!$B$2:$M$9, INT((ROW()-2)/COLUMNS(plate_materials!$B$2:$M$9))+1, MOD(ROW()-2, COLUMNS(plate_materials!$B$2:$M$9))+1)</f>
        <v>M12</v>
      </c>
      <c r="H85" s="2">
        <f ca="1">INDEX(plate_metadata!$B$2:$M$9, INT((ROW()-2)/COLUMNS(plate_metadata!$B$2:$M$9))+1, MOD(ROW()-2, COLUMNS(plate_metadata!$B$2:$M$9))+1)</f>
        <v>12.322284397019212</v>
      </c>
    </row>
    <row r="86" spans="4:8" x14ac:dyDescent="0.3">
      <c r="D86" s="2" t="str">
        <f>INDEX(plate_readout!$A$2:$A$9, INT((ROW()-2)/(COLUMNS(plate_readout!$B$2:$M$9)))+1)</f>
        <v>H</v>
      </c>
      <c r="E86" s="2">
        <f>INDEX(plate_readout!$B$1:$M$1,MOD(ROW()-2,COLUMNS(plate_readout!$B$2:$M$9))+1)</f>
        <v>1</v>
      </c>
      <c r="F86" s="2">
        <f ca="1">INDEX(plate_readout!$B$2:$M$9, INT((ROW()-2)/COLUMNS(plate_readout!$B$2:$M$9))+1, MOD(ROW()-2, COLUMNS(plate_readout!$B$2:$M$9))+1)</f>
        <v>1.3224742752218623</v>
      </c>
      <c r="G86" s="2" t="str">
        <f>INDEX(plate_materials!$B$2:$M$9, INT((ROW()-2)/COLUMNS(plate_materials!$B$2:$M$9))+1, MOD(ROW()-2, COLUMNS(plate_materials!$B$2:$M$9))+1)</f>
        <v>M1</v>
      </c>
      <c r="H86" s="2">
        <f ca="1">INDEX(plate_metadata!$B$2:$M$9, INT((ROW()-2)/COLUMNS(plate_metadata!$B$2:$M$9))+1, MOD(ROW()-2, COLUMNS(plate_metadata!$B$2:$M$9))+1)</f>
        <v>1.8946979125194163</v>
      </c>
    </row>
    <row r="87" spans="4:8" x14ac:dyDescent="0.3">
      <c r="D87" s="2" t="str">
        <f>INDEX(plate_readout!$A$2:$A$9, INT((ROW()-2)/(COLUMNS(plate_readout!$B$2:$M$9)))+1)</f>
        <v>H</v>
      </c>
      <c r="E87" s="2">
        <f>INDEX(plate_readout!$B$1:$M$1,MOD(ROW()-2,COLUMNS(plate_readout!$B$2:$M$9))+1)</f>
        <v>2</v>
      </c>
      <c r="F87" s="2">
        <f ca="1">INDEX(plate_readout!$B$2:$M$9, INT((ROW()-2)/COLUMNS(plate_readout!$B$2:$M$9))+1, MOD(ROW()-2, COLUMNS(plate_readout!$B$2:$M$9))+1)</f>
        <v>2.2635324752884758</v>
      </c>
      <c r="G87" s="2" t="str">
        <f>INDEX(plate_materials!$B$2:$M$9, INT((ROW()-2)/COLUMNS(plate_materials!$B$2:$M$9))+1, MOD(ROW()-2, COLUMNS(plate_materials!$B$2:$M$9))+1)</f>
        <v>M2</v>
      </c>
      <c r="H87" s="2">
        <f ca="1">INDEX(plate_metadata!$B$2:$M$9, INT((ROW()-2)/COLUMNS(plate_metadata!$B$2:$M$9))+1, MOD(ROW()-2, COLUMNS(plate_metadata!$B$2:$M$9))+1)</f>
        <v>2.9689980978466854</v>
      </c>
    </row>
    <row r="88" spans="4:8" x14ac:dyDescent="0.3">
      <c r="D88" s="2" t="str">
        <f>INDEX(plate_readout!$A$2:$A$9, INT((ROW()-2)/(COLUMNS(plate_readout!$B$2:$M$9)))+1)</f>
        <v>H</v>
      </c>
      <c r="E88" s="2">
        <f>INDEX(plate_readout!$B$1:$M$1,MOD(ROW()-2,COLUMNS(plate_readout!$B$2:$M$9))+1)</f>
        <v>3</v>
      </c>
      <c r="F88" s="2">
        <f ca="1">INDEX(plate_readout!$B$2:$M$9, INT((ROW()-2)/COLUMNS(plate_readout!$B$2:$M$9))+1, MOD(ROW()-2, COLUMNS(plate_readout!$B$2:$M$9))+1)</f>
        <v>3.7594129188900247</v>
      </c>
      <c r="G88" s="2" t="str">
        <f>INDEX(plate_materials!$B$2:$M$9, INT((ROW()-2)/COLUMNS(plate_materials!$B$2:$M$9))+1, MOD(ROW()-2, COLUMNS(plate_materials!$B$2:$M$9))+1)</f>
        <v>M3</v>
      </c>
      <c r="H88" s="2">
        <f ca="1">INDEX(plate_metadata!$B$2:$M$9, INT((ROW()-2)/COLUMNS(plate_metadata!$B$2:$M$9))+1, MOD(ROW()-2, COLUMNS(plate_metadata!$B$2:$M$9))+1)</f>
        <v>3.0593758268749842</v>
      </c>
    </row>
    <row r="89" spans="4:8" x14ac:dyDescent="0.3">
      <c r="D89" s="2" t="str">
        <f>INDEX(plate_readout!$A$2:$A$9, INT((ROW()-2)/(COLUMNS(plate_readout!$B$2:$M$9)))+1)</f>
        <v>H</v>
      </c>
      <c r="E89" s="2">
        <f>INDEX(plate_readout!$B$1:$M$1,MOD(ROW()-2,COLUMNS(plate_readout!$B$2:$M$9))+1)</f>
        <v>4</v>
      </c>
      <c r="F89" s="2">
        <f ca="1">INDEX(plate_readout!$B$2:$M$9, INT((ROW()-2)/COLUMNS(plate_readout!$B$2:$M$9))+1, MOD(ROW()-2, COLUMNS(plate_readout!$B$2:$M$9))+1)</f>
        <v>4.1603134604577789</v>
      </c>
      <c r="G89" s="2" t="str">
        <f>INDEX(plate_materials!$B$2:$M$9, INT((ROW()-2)/COLUMNS(plate_materials!$B$2:$M$9))+1, MOD(ROW()-2, COLUMNS(plate_materials!$B$2:$M$9))+1)</f>
        <v>M4</v>
      </c>
      <c r="H89" s="2">
        <f ca="1">INDEX(plate_metadata!$B$2:$M$9, INT((ROW()-2)/COLUMNS(plate_metadata!$B$2:$M$9))+1, MOD(ROW()-2, COLUMNS(plate_metadata!$B$2:$M$9))+1)</f>
        <v>4.5432390559870015</v>
      </c>
    </row>
    <row r="90" spans="4:8" x14ac:dyDescent="0.3">
      <c r="D90" s="2" t="str">
        <f>INDEX(plate_readout!$A$2:$A$9, INT((ROW()-2)/(COLUMNS(plate_readout!$B$2:$M$9)))+1)</f>
        <v>H</v>
      </c>
      <c r="E90" s="2">
        <f>INDEX(plate_readout!$B$1:$M$1,MOD(ROW()-2,COLUMNS(plate_readout!$B$2:$M$9))+1)</f>
        <v>5</v>
      </c>
      <c r="F90" s="2">
        <f ca="1">INDEX(plate_readout!$B$2:$M$9, INT((ROW()-2)/COLUMNS(plate_readout!$B$2:$M$9))+1, MOD(ROW()-2, COLUMNS(plate_readout!$B$2:$M$9))+1)</f>
        <v>5.913969064742302</v>
      </c>
      <c r="G90" s="2" t="str">
        <f>INDEX(plate_materials!$B$2:$M$9, INT((ROW()-2)/COLUMNS(plate_materials!$B$2:$M$9))+1, MOD(ROW()-2, COLUMNS(plate_materials!$B$2:$M$9))+1)</f>
        <v>M5</v>
      </c>
      <c r="H90" s="2">
        <f ca="1">INDEX(plate_metadata!$B$2:$M$9, INT((ROW()-2)/COLUMNS(plate_metadata!$B$2:$M$9))+1, MOD(ROW()-2, COLUMNS(plate_metadata!$B$2:$M$9))+1)</f>
        <v>5.7642839564951407</v>
      </c>
    </row>
    <row r="91" spans="4:8" x14ac:dyDescent="0.3">
      <c r="D91" s="2" t="str">
        <f>INDEX(plate_readout!$A$2:$A$9, INT((ROW()-2)/(COLUMNS(plate_readout!$B$2:$M$9)))+1)</f>
        <v>H</v>
      </c>
      <c r="E91" s="2">
        <f>INDEX(plate_readout!$B$1:$M$1,MOD(ROW()-2,COLUMNS(plate_readout!$B$2:$M$9))+1)</f>
        <v>6</v>
      </c>
      <c r="F91" s="2">
        <f ca="1">INDEX(plate_readout!$B$2:$M$9, INT((ROW()-2)/COLUMNS(plate_readout!$B$2:$M$9))+1, MOD(ROW()-2, COLUMNS(plate_readout!$B$2:$M$9))+1)</f>
        <v>6.1406941165137949</v>
      </c>
      <c r="G91" s="2" t="str">
        <f>INDEX(plate_materials!$B$2:$M$9, INT((ROW()-2)/COLUMNS(plate_materials!$B$2:$M$9))+1, MOD(ROW()-2, COLUMNS(plate_materials!$B$2:$M$9))+1)</f>
        <v>M6</v>
      </c>
      <c r="H91" s="2">
        <f ca="1">INDEX(plate_metadata!$B$2:$M$9, INT((ROW()-2)/COLUMNS(plate_metadata!$B$2:$M$9))+1, MOD(ROW()-2, COLUMNS(plate_metadata!$B$2:$M$9))+1)</f>
        <v>6.824781149060775</v>
      </c>
    </row>
    <row r="92" spans="4:8" x14ac:dyDescent="0.3">
      <c r="D92" s="2" t="str">
        <f>INDEX(plate_readout!$A$2:$A$9, INT((ROW()-2)/(COLUMNS(plate_readout!$B$2:$M$9)))+1)</f>
        <v>H</v>
      </c>
      <c r="E92" s="2">
        <f>INDEX(plate_readout!$B$1:$M$1,MOD(ROW()-2,COLUMNS(plate_readout!$B$2:$M$9))+1)</f>
        <v>7</v>
      </c>
      <c r="F92" s="2">
        <f ca="1">INDEX(plate_readout!$B$2:$M$9, INT((ROW()-2)/COLUMNS(plate_readout!$B$2:$M$9))+1, MOD(ROW()-2, COLUMNS(plate_readout!$B$2:$M$9))+1)</f>
        <v>7.1710127724421486</v>
      </c>
      <c r="G92" s="2" t="str">
        <f>INDEX(plate_materials!$B$2:$M$9, INT((ROW()-2)/COLUMNS(plate_materials!$B$2:$M$9))+1, MOD(ROW()-2, COLUMNS(plate_materials!$B$2:$M$9))+1)</f>
        <v>M7</v>
      </c>
      <c r="H92" s="2">
        <f ca="1">INDEX(plate_metadata!$B$2:$M$9, INT((ROW()-2)/COLUMNS(plate_metadata!$B$2:$M$9))+1, MOD(ROW()-2, COLUMNS(plate_metadata!$B$2:$M$9))+1)</f>
        <v>7.3170913447227495</v>
      </c>
    </row>
    <row r="93" spans="4:8" x14ac:dyDescent="0.3">
      <c r="D93" s="2" t="str">
        <f>INDEX(plate_readout!$A$2:$A$9, INT((ROW()-2)/(COLUMNS(plate_readout!$B$2:$M$9)))+1)</f>
        <v>H</v>
      </c>
      <c r="E93" s="2">
        <f>INDEX(plate_readout!$B$1:$M$1,MOD(ROW()-2,COLUMNS(plate_readout!$B$2:$M$9))+1)</f>
        <v>8</v>
      </c>
      <c r="F93" s="2">
        <f ca="1">INDEX(plate_readout!$B$2:$M$9, INT((ROW()-2)/COLUMNS(plate_readout!$B$2:$M$9))+1, MOD(ROW()-2, COLUMNS(plate_readout!$B$2:$M$9))+1)</f>
        <v>8.5984609086124451</v>
      </c>
      <c r="G93" s="2" t="str">
        <f>INDEX(plate_materials!$B$2:$M$9, INT((ROW()-2)/COLUMNS(plate_materials!$B$2:$M$9))+1, MOD(ROW()-2, COLUMNS(plate_materials!$B$2:$M$9))+1)</f>
        <v>M8</v>
      </c>
      <c r="H93" s="2">
        <f ca="1">INDEX(plate_metadata!$B$2:$M$9, INT((ROW()-2)/COLUMNS(plate_metadata!$B$2:$M$9))+1, MOD(ROW()-2, COLUMNS(plate_metadata!$B$2:$M$9))+1)</f>
        <v>8.656748965610376</v>
      </c>
    </row>
    <row r="94" spans="4:8" x14ac:dyDescent="0.3">
      <c r="D94" s="2" t="str">
        <f>INDEX(plate_readout!$A$2:$A$9, INT((ROW()-2)/(COLUMNS(plate_readout!$B$2:$M$9)))+1)</f>
        <v>H</v>
      </c>
      <c r="E94" s="2">
        <f>INDEX(plate_readout!$B$1:$M$1,MOD(ROW()-2,COLUMNS(plate_readout!$B$2:$M$9))+1)</f>
        <v>9</v>
      </c>
      <c r="F94" s="2">
        <f ca="1">INDEX(plate_readout!$B$2:$M$9, INT((ROW()-2)/COLUMNS(plate_readout!$B$2:$M$9))+1, MOD(ROW()-2, COLUMNS(plate_readout!$B$2:$M$9))+1)</f>
        <v>9.8573946964659793</v>
      </c>
      <c r="G94" s="2" t="str">
        <f>INDEX(plate_materials!$B$2:$M$9, INT((ROW()-2)/COLUMNS(plate_materials!$B$2:$M$9))+1, MOD(ROW()-2, COLUMNS(plate_materials!$B$2:$M$9))+1)</f>
        <v>M9</v>
      </c>
      <c r="H94" s="2">
        <f ca="1">INDEX(plate_metadata!$B$2:$M$9, INT((ROW()-2)/COLUMNS(plate_metadata!$B$2:$M$9))+1, MOD(ROW()-2, COLUMNS(plate_metadata!$B$2:$M$9))+1)</f>
        <v>9.0781396196518056</v>
      </c>
    </row>
    <row r="95" spans="4:8" x14ac:dyDescent="0.3">
      <c r="D95" s="2" t="str">
        <f>INDEX(plate_readout!$A$2:$A$9, INT((ROW()-2)/(COLUMNS(plate_readout!$B$2:$M$9)))+1)</f>
        <v>H</v>
      </c>
      <c r="E95" s="2">
        <f>INDEX(plate_readout!$B$1:$M$1,MOD(ROW()-2,COLUMNS(plate_readout!$B$2:$M$9))+1)</f>
        <v>10</v>
      </c>
      <c r="F95" s="2">
        <f ca="1">INDEX(plate_readout!$B$2:$M$9, INT((ROW()-2)/COLUMNS(plate_readout!$B$2:$M$9))+1, MOD(ROW()-2, COLUMNS(plate_readout!$B$2:$M$9))+1)</f>
        <v>10.487363946516796</v>
      </c>
      <c r="G95" s="2" t="str">
        <f>INDEX(plate_materials!$B$2:$M$9, INT((ROW()-2)/COLUMNS(plate_materials!$B$2:$M$9))+1, MOD(ROW()-2, COLUMNS(plate_materials!$B$2:$M$9))+1)</f>
        <v>M10</v>
      </c>
      <c r="H95" s="2">
        <f ca="1">INDEX(plate_metadata!$B$2:$M$9, INT((ROW()-2)/COLUMNS(plate_metadata!$B$2:$M$9))+1, MOD(ROW()-2, COLUMNS(plate_metadata!$B$2:$M$9))+1)</f>
        <v>10.360562399055674</v>
      </c>
    </row>
    <row r="96" spans="4:8" x14ac:dyDescent="0.3">
      <c r="D96" s="2" t="str">
        <f>INDEX(plate_readout!$A$2:$A$9, INT((ROW()-2)/(COLUMNS(plate_readout!$B$2:$M$9)))+1)</f>
        <v>H</v>
      </c>
      <c r="E96" s="2">
        <f>INDEX(plate_readout!$B$1:$M$1,MOD(ROW()-2,COLUMNS(plate_readout!$B$2:$M$9))+1)</f>
        <v>11</v>
      </c>
      <c r="F96" s="2">
        <f ca="1">INDEX(plate_readout!$B$2:$M$9, INT((ROW()-2)/COLUMNS(plate_readout!$B$2:$M$9))+1, MOD(ROW()-2, COLUMNS(plate_readout!$B$2:$M$9))+1)</f>
        <v>11.073357896477351</v>
      </c>
      <c r="G96" s="2" t="str">
        <f>INDEX(plate_materials!$B$2:$M$9, INT((ROW()-2)/COLUMNS(plate_materials!$B$2:$M$9))+1, MOD(ROW()-2, COLUMNS(plate_materials!$B$2:$M$9))+1)</f>
        <v>M11</v>
      </c>
      <c r="H96" s="2">
        <f ca="1">INDEX(plate_metadata!$B$2:$M$9, INT((ROW()-2)/COLUMNS(plate_metadata!$B$2:$M$9))+1, MOD(ROW()-2, COLUMNS(plate_metadata!$B$2:$M$9))+1)</f>
        <v>11.429086957770377</v>
      </c>
    </row>
    <row r="97" spans="4:8" x14ac:dyDescent="0.3">
      <c r="D97" s="2" t="str">
        <f>INDEX(plate_readout!$A$2:$A$9, INT((ROW()-2)/(COLUMNS(plate_readout!$B$2:$M$9)))+1)</f>
        <v>H</v>
      </c>
      <c r="E97" s="2">
        <f>INDEX(plate_readout!$B$1:$M$1,MOD(ROW()-2,COLUMNS(plate_readout!$B$2:$M$9))+1)</f>
        <v>12</v>
      </c>
      <c r="F97" s="2" t="str">
        <f>INDEX(plate_readout!$B$2:$M$9, INT((ROW()-2)/COLUMNS(plate_readout!$B$2:$M$9))+1, MOD(ROW()-2, COLUMNS(plate_readout!$B$2:$M$9))+1)</f>
        <v>h12</v>
      </c>
      <c r="G97" s="2" t="str">
        <f>INDEX(plate_materials!$B$2:$M$9, INT((ROW()-2)/COLUMNS(plate_materials!$B$2:$M$9))+1, MOD(ROW()-2, COLUMNS(plate_materials!$B$2:$M$9))+1)</f>
        <v>M12</v>
      </c>
      <c r="H97" s="2">
        <f ca="1">INDEX(plate_metadata!$B$2:$M$9, INT((ROW()-2)/COLUMNS(plate_metadata!$B$2:$M$9))+1, MOD(ROW()-2, COLUMNS(plate_metadata!$B$2:$M$9))+1)</f>
        <v>12.314053694211987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plate_metadata</vt:lpstr>
      <vt:lpstr>plate_readout</vt:lpstr>
      <vt:lpstr>plate_materials</vt:lpstr>
      <vt:lpstr>plate_table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Jeliazkova</dc:creator>
  <cp:lastModifiedBy>Nina Jeliazkova</cp:lastModifiedBy>
  <dcterms:created xsi:type="dcterms:W3CDTF">2024-02-12T06:52:09Z</dcterms:created>
  <dcterms:modified xsi:type="dcterms:W3CDTF">2024-04-03T08:27:46Z</dcterms:modified>
</cp:coreProperties>
</file>