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charts/style8.xml" ContentType="application/vnd.ms-office.chartsty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style6.xml" ContentType="application/vnd.ms-office.chartstyle+xml"/>
  <Override PartName="/xl/charts/colors17.xml" ContentType="application/vnd.ms-office.chartcolorstyle+xml"/>
  <Override PartName="/xl/charts/style18.xml" ContentType="application/vnd.ms-office.chartstyle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style4.xml" ContentType="application/vnd.ms-office.chartstyle+xml"/>
  <Override PartName="/xl/charts/colors15.xml" ContentType="application/vnd.ms-office.chartcolorstyle+xml"/>
  <Override PartName="/xl/charts/style16.xml" ContentType="application/vnd.ms-office.chartstyle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style2.xml" ContentType="application/vnd.ms-office.chartstyle+xml"/>
  <Override PartName="/xl/charts/colors13.xml" ContentType="application/vnd.ms-office.chartcolorstyle+xml"/>
  <Override PartName="/xl/charts/style14.xml" ContentType="application/vnd.ms-office.chartstyle+xml"/>
  <Override PartName="/xl/charts/colors9.xml" ContentType="application/vnd.ms-office.chartcolorstyle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olors7.xml" ContentType="application/vnd.ms-office.chartcolorstyle+xml"/>
  <Override PartName="/xl/charts/style12.xml" ContentType="application/vnd.ms-office.chartstyle+xml"/>
  <Override PartName="/xl/charts/colors11.xml" ContentType="application/vnd.ms-office.chartcolorstyle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charts/colors5.xml" ContentType="application/vnd.ms-office.chartcolorstyle+xml"/>
  <Override PartName="/xl/charts/style10.xml" ContentType="application/vnd.ms-office.chartstyle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olors2.xml" ContentType="application/vnd.ms-office.chartcolor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style9.xml" ContentType="application/vnd.ms-office.chart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18.xml" ContentType="application/vnd.ms-office.chartcolorsty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charts/chart3.xml" ContentType="application/vnd.openxmlformats-officedocument.drawingml.chart+xml"/>
  <Override PartName="/xl/charts/style5.xml" ContentType="application/vnd.ms-office.chartstyle+xml"/>
  <Override PartName="/xl/charts/style17.xml" ContentType="application/vnd.ms-office.chartstyle+xml"/>
  <Override PartName="/xl/charts/colors16.xml" ContentType="application/vnd.ms-office.chartcolorsty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style3.xml" ContentType="application/vnd.ms-office.chartstyle+xml"/>
  <Override PartName="/xl/charts/style1.xml" ContentType="application/vnd.ms-office.chartstyle+xml"/>
  <Override PartName="/xl/charts/style15.xml" ContentType="application/vnd.ms-office.chartstyle+xml"/>
  <Override PartName="/xl/charts/colors14.xml" ContentType="application/vnd.ms-office.chartcolorstyle+xml"/>
  <Override PartName="/xl/charts/colors8.xml" ContentType="application/vnd.ms-office.chartcolor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olors6.xml" ContentType="application/vnd.ms-office.chartcolorstyle+xml"/>
  <Override PartName="/xl/charts/colors12.xml" ContentType="application/vnd.ms-office.chartcolorstyle+xml"/>
  <Override PartName="/xl/charts/style13.xml" ContentType="application/vnd.ms-office.chartstyle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charts/colors4.xml" ContentType="application/vnd.ms-office.chartcolorstyle+xml"/>
  <Override PartName="/xl/charts/colors10.xml" ContentType="application/vnd.ms-office.chartcolorstyle+xml"/>
  <Override PartName="/xl/charts/style1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3040" windowHeight="10668" tabRatio="734" activeTab="3"/>
  </bookViews>
  <sheets>
    <sheet name="邀请分布150319" sheetId="2" r:id="rId1"/>
    <sheet name="日活注册分布150319" sheetId="3" r:id="rId2"/>
    <sheet name="积分分布150319" sheetId="5" r:id="rId3"/>
    <sheet name="每日积分分布" sheetId="10" r:id="rId4"/>
    <sheet name="useinfo" sheetId="6" r:id="rId5"/>
    <sheet name="userCredit" sheetId="7" r:id="rId6"/>
    <sheet name="userCreditLog" sheetId="8" r:id="rId7"/>
    <sheet name="userCreditLogDaily_7" sheetId="11" r:id="rId8"/>
    <sheet name="userCreditLogDaily" sheetId="9" r:id="rId9"/>
  </sheets>
  <calcPr calcId="125725"/>
</workbook>
</file>

<file path=xl/calcChain.xml><?xml version="1.0" encoding="utf-8"?>
<calcChain xmlns="http://schemas.openxmlformats.org/spreadsheetml/2006/main">
  <c r="B168" i="5"/>
  <c r="B166"/>
  <c r="B163"/>
  <c r="D162"/>
  <c r="C162"/>
  <c r="B162"/>
  <c r="H150"/>
  <c r="D149"/>
  <c r="E149"/>
  <c r="F149"/>
  <c r="G149"/>
  <c r="H149"/>
  <c r="I149"/>
  <c r="J149"/>
  <c r="K149"/>
  <c r="L149"/>
  <c r="M149"/>
  <c r="N149"/>
  <c r="D148"/>
  <c r="E148"/>
  <c r="F148"/>
  <c r="G148"/>
  <c r="H148"/>
  <c r="I148"/>
  <c r="J148"/>
  <c r="K148"/>
  <c r="L148"/>
  <c r="M148"/>
  <c r="N148"/>
  <c r="C148"/>
  <c r="H146"/>
  <c r="D146"/>
  <c r="D150" s="1"/>
  <c r="E146"/>
  <c r="E150" s="1"/>
  <c r="F146"/>
  <c r="F150" s="1"/>
  <c r="G146"/>
  <c r="G150" s="1"/>
  <c r="I146"/>
  <c r="I150" s="1"/>
  <c r="J146"/>
  <c r="J150" s="1"/>
  <c r="K146"/>
  <c r="K150" s="1"/>
  <c r="L146"/>
  <c r="L150" s="1"/>
  <c r="M146"/>
  <c r="M150" s="1"/>
  <c r="N146"/>
  <c r="N150" s="1"/>
  <c r="C146"/>
  <c r="B146"/>
  <c r="N168"/>
  <c r="M168"/>
  <c r="L168"/>
  <c r="K168"/>
  <c r="J168"/>
  <c r="I168"/>
  <c r="H168"/>
  <c r="G168"/>
  <c r="F168"/>
  <c r="E168"/>
  <c r="D168"/>
  <c r="C168"/>
  <c r="N167"/>
  <c r="M167"/>
  <c r="L167"/>
  <c r="K167"/>
  <c r="J167"/>
  <c r="I167"/>
  <c r="H167"/>
  <c r="G167"/>
  <c r="F167"/>
  <c r="E167"/>
  <c r="D167"/>
  <c r="C167"/>
  <c r="B167"/>
  <c r="N166"/>
  <c r="M166"/>
  <c r="L166"/>
  <c r="K166"/>
  <c r="J166"/>
  <c r="I166"/>
  <c r="H166"/>
  <c r="G166"/>
  <c r="F166"/>
  <c r="E166"/>
  <c r="D166"/>
  <c r="C166"/>
  <c r="N165"/>
  <c r="M165"/>
  <c r="L165"/>
  <c r="K165"/>
  <c r="J165"/>
  <c r="I165"/>
  <c r="H165"/>
  <c r="G165"/>
  <c r="F165"/>
  <c r="E165"/>
  <c r="D165"/>
  <c r="C165"/>
  <c r="B165"/>
  <c r="N164"/>
  <c r="M164"/>
  <c r="L164"/>
  <c r="K164"/>
  <c r="J164"/>
  <c r="I164"/>
  <c r="H164"/>
  <c r="G164"/>
  <c r="F164"/>
  <c r="E164"/>
  <c r="D164"/>
  <c r="C164"/>
  <c r="B164"/>
  <c r="N163"/>
  <c r="M163"/>
  <c r="L163"/>
  <c r="K163"/>
  <c r="J163"/>
  <c r="I163"/>
  <c r="H163"/>
  <c r="G163"/>
  <c r="F163"/>
  <c r="E163"/>
  <c r="D163"/>
  <c r="C163"/>
  <c r="N162"/>
  <c r="M162"/>
  <c r="L162"/>
  <c r="K162"/>
  <c r="J162"/>
  <c r="I162"/>
  <c r="H162"/>
  <c r="G162"/>
  <c r="F162"/>
  <c r="E162"/>
  <c r="C149"/>
  <c r="B149"/>
  <c r="B148"/>
  <c r="C150"/>
  <c r="B150"/>
  <c r="C80"/>
  <c r="D80"/>
  <c r="E80"/>
  <c r="F80"/>
  <c r="G80"/>
  <c r="H80"/>
  <c r="I80"/>
  <c r="J80"/>
  <c r="K80"/>
  <c r="L80"/>
  <c r="M80"/>
  <c r="N80"/>
  <c r="B80"/>
  <c r="C79"/>
  <c r="D79"/>
  <c r="E79"/>
  <c r="F79"/>
  <c r="G79"/>
  <c r="H79"/>
  <c r="I79"/>
  <c r="J79"/>
  <c r="K79"/>
  <c r="L79"/>
  <c r="M79"/>
  <c r="N79"/>
  <c r="B79"/>
  <c r="C78"/>
  <c r="D78"/>
  <c r="E78"/>
  <c r="F78"/>
  <c r="G78"/>
  <c r="H78"/>
  <c r="I78"/>
  <c r="J78"/>
  <c r="K78"/>
  <c r="L78"/>
  <c r="M78"/>
  <c r="N78"/>
  <c r="B78"/>
  <c r="C77"/>
  <c r="D77"/>
  <c r="E77"/>
  <c r="F77"/>
  <c r="G77"/>
  <c r="H77"/>
  <c r="I77"/>
  <c r="J77"/>
  <c r="K77"/>
  <c r="L77"/>
  <c r="M77"/>
  <c r="N77"/>
  <c r="B77"/>
  <c r="C76"/>
  <c r="D76"/>
  <c r="E76"/>
  <c r="F76"/>
  <c r="G76"/>
  <c r="H76"/>
  <c r="I76"/>
  <c r="J76"/>
  <c r="K76"/>
  <c r="L76"/>
  <c r="M76"/>
  <c r="N76"/>
  <c r="B76"/>
  <c r="I75"/>
  <c r="C75"/>
  <c r="D75"/>
  <c r="E75"/>
  <c r="F75"/>
  <c r="G75"/>
  <c r="H75"/>
  <c r="J75"/>
  <c r="K75"/>
  <c r="L75"/>
  <c r="M75"/>
  <c r="N75"/>
  <c r="B75"/>
  <c r="B74"/>
  <c r="C74"/>
  <c r="D74"/>
  <c r="E74"/>
  <c r="F74"/>
  <c r="G74"/>
  <c r="H74"/>
  <c r="I74"/>
  <c r="J74"/>
  <c r="K74"/>
  <c r="L74"/>
  <c r="M74"/>
  <c r="N74"/>
  <c r="H62"/>
  <c r="I62"/>
  <c r="K62"/>
  <c r="N62"/>
  <c r="D61"/>
  <c r="C61"/>
  <c r="E61"/>
  <c r="F61"/>
  <c r="G61"/>
  <c r="H61"/>
  <c r="I61"/>
  <c r="J61"/>
  <c r="K61"/>
  <c r="L61"/>
  <c r="M61"/>
  <c r="N61"/>
  <c r="D60"/>
  <c r="E60"/>
  <c r="F60"/>
  <c r="G60"/>
  <c r="H60"/>
  <c r="I60"/>
  <c r="J60"/>
  <c r="K60"/>
  <c r="L60"/>
  <c r="M60"/>
  <c r="N60"/>
  <c r="C60"/>
  <c r="B61"/>
  <c r="B60"/>
  <c r="C58"/>
  <c r="C62" s="1"/>
  <c r="D58"/>
  <c r="D62" s="1"/>
  <c r="E58"/>
  <c r="E62" s="1"/>
  <c r="F58"/>
  <c r="F62" s="1"/>
  <c r="G58"/>
  <c r="G62" s="1"/>
  <c r="H58"/>
  <c r="I58"/>
  <c r="J58"/>
  <c r="J62" s="1"/>
  <c r="K58"/>
  <c r="L58"/>
  <c r="L62" s="1"/>
  <c r="M58"/>
  <c r="M62" s="1"/>
  <c r="N58"/>
  <c r="B58"/>
  <c r="B62" s="1"/>
  <c r="B4" l="1"/>
  <c r="H15" i="2" l="1"/>
  <c r="K14"/>
  <c r="K3"/>
  <c r="M14"/>
  <c r="M4"/>
  <c r="M5"/>
  <c r="M6"/>
  <c r="M7"/>
  <c r="M8"/>
  <c r="M9"/>
  <c r="M10"/>
  <c r="M11"/>
  <c r="M12"/>
  <c r="M13"/>
  <c r="M3"/>
  <c r="K13"/>
  <c r="H14"/>
  <c r="L11"/>
  <c r="L10"/>
  <c r="L12"/>
  <c r="L14"/>
  <c r="L13"/>
  <c r="L9"/>
  <c r="L8"/>
  <c r="L7"/>
  <c r="L6"/>
  <c r="L5"/>
  <c r="L4"/>
  <c r="L3"/>
  <c r="D2" i="5" l="1"/>
  <c r="D3"/>
  <c r="D4"/>
  <c r="D6"/>
  <c r="D7"/>
  <c r="D8"/>
  <c r="D9"/>
  <c r="D10"/>
  <c r="D11"/>
  <c r="D5"/>
  <c r="C11"/>
  <c r="C10"/>
  <c r="C9"/>
  <c r="C8"/>
  <c r="C7"/>
  <c r="C6"/>
  <c r="C5"/>
  <c r="F25" i="3" l="1"/>
  <c r="B25"/>
  <c r="G11" i="2"/>
  <c r="H11"/>
  <c r="I11"/>
  <c r="K11" s="1"/>
  <c r="F17"/>
  <c r="I14"/>
  <c r="I3"/>
  <c r="K6"/>
  <c r="K8"/>
  <c r="I5"/>
  <c r="K5" s="1"/>
  <c r="I6"/>
  <c r="I7"/>
  <c r="K7" s="1"/>
  <c r="I8"/>
  <c r="I9"/>
  <c r="K9" s="1"/>
  <c r="I10"/>
  <c r="K10" s="1"/>
  <c r="I12"/>
  <c r="K12" s="1"/>
  <c r="I13"/>
  <c r="I15"/>
  <c r="K15" s="1"/>
  <c r="I4"/>
  <c r="K4" s="1"/>
  <c r="H4"/>
  <c r="H5"/>
  <c r="H6"/>
  <c r="H7"/>
  <c r="H8"/>
  <c r="H9"/>
  <c r="H10"/>
  <c r="H12"/>
  <c r="H13"/>
  <c r="H3"/>
  <c r="G4"/>
  <c r="G5"/>
  <c r="G6"/>
  <c r="G7"/>
  <c r="G8"/>
  <c r="G9"/>
  <c r="G10"/>
  <c r="G12"/>
  <c r="G13"/>
  <c r="G14"/>
  <c r="G15"/>
  <c r="G16"/>
  <c r="G3"/>
  <c r="I17" l="1"/>
  <c r="J10" s="1"/>
  <c r="J9"/>
  <c r="J8"/>
  <c r="J7"/>
  <c r="J14"/>
  <c r="J6"/>
  <c r="J15"/>
  <c r="J5"/>
  <c r="J13"/>
  <c r="J3"/>
  <c r="J4" l="1"/>
  <c r="J12"/>
  <c r="J11"/>
</calcChain>
</file>

<file path=xl/sharedStrings.xml><?xml version="1.0" encoding="utf-8"?>
<sst xmlns="http://schemas.openxmlformats.org/spreadsheetml/2006/main" count="383" uniqueCount="224">
  <si>
    <t>6~10</t>
    <phoneticPr fontId="1" type="noConversion"/>
  </si>
  <si>
    <t>11~30</t>
    <phoneticPr fontId="1" type="noConversion"/>
  </si>
  <si>
    <t>31~50</t>
    <phoneticPr fontId="1" type="noConversion"/>
  </si>
  <si>
    <t>51~100</t>
    <phoneticPr fontId="1" type="noConversion"/>
  </si>
  <si>
    <t>501~5000</t>
    <phoneticPr fontId="1" type="noConversion"/>
  </si>
  <si>
    <t>5001~</t>
    <phoneticPr fontId="1" type="noConversion"/>
  </si>
  <si>
    <t>2（系统）</t>
    <phoneticPr fontId="1" type="noConversion"/>
  </si>
  <si>
    <t>被推荐人数</t>
    <phoneticPr fontId="1" type="noConversion"/>
  </si>
  <si>
    <t>（系统）</t>
    <phoneticPr fontId="1" type="noConversion"/>
  </si>
  <si>
    <t>6（5001~）</t>
    <phoneticPr fontId="1" type="noConversion"/>
  </si>
  <si>
    <t>用户推荐分布</t>
    <phoneticPr fontId="1" type="noConversion"/>
  </si>
  <si>
    <t>总人数</t>
    <phoneticPr fontId="1" type="noConversion"/>
  </si>
  <si>
    <t>日活</t>
    <phoneticPr fontId="1" type="noConversion"/>
  </si>
  <si>
    <t>300（501~5000）</t>
    <phoneticPr fontId="1" type="noConversion"/>
  </si>
  <si>
    <t>101~500</t>
    <phoneticPr fontId="1" type="noConversion"/>
  </si>
  <si>
    <t>2416（101~500）</t>
    <phoneticPr fontId="1" type="noConversion"/>
  </si>
  <si>
    <t>6982（51~100）</t>
    <phoneticPr fontId="1" type="noConversion"/>
  </si>
  <si>
    <t>8295（31~50）</t>
    <phoneticPr fontId="1" type="noConversion"/>
  </si>
  <si>
    <t>93340（11~30）</t>
    <phoneticPr fontId="1" type="noConversion"/>
  </si>
  <si>
    <t>231872（6~10）</t>
    <phoneticPr fontId="1" type="noConversion"/>
  </si>
  <si>
    <t>1239905（2~5）</t>
    <phoneticPr fontId="1" type="noConversion"/>
  </si>
  <si>
    <t>1383219（1）</t>
    <phoneticPr fontId="1" type="noConversion"/>
  </si>
  <si>
    <t>10886470（0）</t>
    <phoneticPr fontId="1" type="noConversion"/>
  </si>
  <si>
    <t>2</t>
    <phoneticPr fontId="1" type="noConversion"/>
  </si>
  <si>
    <t>0</t>
    <phoneticPr fontId="1" type="noConversion"/>
  </si>
  <si>
    <t>1</t>
    <phoneticPr fontId="1" type="noConversion"/>
  </si>
  <si>
    <t>3</t>
  </si>
  <si>
    <t>4</t>
  </si>
  <si>
    <t>5</t>
  </si>
  <si>
    <t>用户日活</t>
    <phoneticPr fontId="1" type="noConversion"/>
  </si>
  <si>
    <t>推荐人总数</t>
    <phoneticPr fontId="1" type="noConversion"/>
  </si>
  <si>
    <t>推荐人日活</t>
    <phoneticPr fontId="1" type="noConversion"/>
  </si>
  <si>
    <t>没有填写推荐码</t>
    <phoneticPr fontId="1" type="noConversion"/>
  </si>
  <si>
    <t>741625876=8259</t>
  </si>
  <si>
    <t>484441493=8108</t>
  </si>
  <si>
    <t>593864446=5821</t>
    <phoneticPr fontId="1" type="noConversion"/>
  </si>
  <si>
    <t>mQbM3qa=126691</t>
    <phoneticPr fontId="1" type="noConversion"/>
  </si>
  <si>
    <t>用户数（有被推荐）</t>
    <phoneticPr fontId="1" type="noConversion"/>
  </si>
  <si>
    <t>推荐存留比率</t>
    <phoneticPr fontId="1" type="noConversion"/>
  </si>
  <si>
    <t>123456','123456789','008'</t>
    <phoneticPr fontId="1" type="noConversion"/>
  </si>
  <si>
    <t>邀请总收益</t>
    <phoneticPr fontId="1" type="noConversion"/>
  </si>
  <si>
    <t>平均每个人邀请收益(3)</t>
    <phoneticPr fontId="1" type="noConversion"/>
  </si>
  <si>
    <t>邀请总收益比率</t>
    <phoneticPr fontId="1" type="noConversion"/>
  </si>
  <si>
    <t>邀请效益（总收益/总推荐人日活人数）</t>
    <phoneticPr fontId="1" type="noConversion"/>
  </si>
  <si>
    <t>昨日收益</t>
    <phoneticPr fontId="1" type="noConversion"/>
  </si>
  <si>
    <t>id</t>
  </si>
  <si>
    <t>app_version</t>
  </si>
  <si>
    <t>user_recommended_Code</t>
  </si>
  <si>
    <t>register_platform</t>
  </si>
  <si>
    <t>state</t>
  </si>
  <si>
    <t>user_age</t>
  </si>
  <si>
    <t>user_baidu_channel_id</t>
  </si>
  <si>
    <t>user_baidu_id</t>
  </si>
  <si>
    <t>user_birthday</t>
  </si>
  <si>
    <t>user_city</t>
  </si>
  <si>
    <t>user_gender</t>
  </si>
  <si>
    <t>user_origin</t>
  </si>
  <si>
    <t>user_password</t>
  </si>
  <si>
    <t>user_payment_password</t>
  </si>
  <si>
    <t>user_phone</t>
  </si>
  <si>
    <t>user_province</t>
  </si>
  <si>
    <t>user_pushable</t>
  </si>
  <si>
    <t>user_regtime</t>
  </si>
  <si>
    <t>user_withdraw_account</t>
  </si>
  <si>
    <t>user_zone</t>
  </si>
  <si>
    <t>user_carrieroperator</t>
  </si>
  <si>
    <t>user_income</t>
  </si>
  <si>
    <t>user_interest</t>
  </si>
  <si>
    <t>user_last_manufacturer</t>
  </si>
  <si>
    <t>user_last_model</t>
  </si>
  <si>
    <t>user_last_version</t>
  </si>
  <si>
    <t>user_manufacturer</t>
  </si>
  <si>
    <t>user_model</t>
  </si>
  <si>
    <t>user_version</t>
  </si>
  <si>
    <t>log_latitude</t>
  </si>
  <si>
    <t>log_longitude</t>
  </si>
  <si>
    <t>user_imei</t>
  </si>
  <si>
    <t>user_type</t>
  </si>
  <si>
    <t>user_cheat_state</t>
  </si>
  <si>
    <t>user_update_imei_time</t>
  </si>
  <si>
    <t>user_cheat_notice_count</t>
  </si>
  <si>
    <t>user_image_url</t>
  </si>
  <si>
    <t>user_nick</t>
  </si>
  <si>
    <t>user_update_phone_time</t>
  </si>
  <si>
    <t>user_lottery_count</t>
  </si>
  <si>
    <t>user_baidu_group</t>
  </si>
  <si>
    <t>user_classify</t>
  </si>
  <si>
    <t>user_source</t>
  </si>
  <si>
    <t>reg_user_imei</t>
  </si>
  <si>
    <t>view_hsp_info_flg</t>
  </si>
  <si>
    <t>voice_check_flg</t>
  </si>
  <si>
    <t>is_white</t>
  </si>
  <si>
    <t>0000000044cafb830144cb06b52c2a17</t>
  </si>
  <si>
    <t>mb6Ei6yuR</t>
  </si>
  <si>
    <t>骞垮窞</t>
  </si>
  <si>
    <t>mQbM3qa</t>
  </si>
  <si>
    <t>1fea1cb440dfc7749c738b6ca939cfd6a62e881d</t>
  </si>
  <si>
    <t>NULL</t>
  </si>
  <si>
    <t>骞夸笢</t>
  </si>
  <si>
    <t>http://hdimage.b0.upaiyun.com/user_image/user_header_image/2014-03/0db7fa8a-fa6f-42e1-b52d-b661404f504f.png</t>
  </si>
  <si>
    <t>鍒氬垰涔栦箹</t>
  </si>
  <si>
    <t>credit_revenue</t>
  </si>
  <si>
    <t>get_action_credit</t>
  </si>
  <si>
    <t>get_activity_credit</t>
  </si>
  <si>
    <t>get_intro_credit</t>
  </si>
  <si>
    <t>get_look_credit</t>
  </si>
  <si>
    <t>get_right_credit</t>
  </si>
  <si>
    <t>get_share_product_credit</t>
  </si>
  <si>
    <t>right_total_count</t>
  </si>
  <si>
    <t>user_id</t>
  </si>
  <si>
    <t>credit_frozen</t>
  </si>
  <si>
    <t>get_frozen_intro_credit</t>
  </si>
  <si>
    <t>get_sign_credit</t>
  </si>
  <si>
    <t>integral_expenditure</t>
  </si>
  <si>
    <t>integral_remaining</t>
  </si>
  <si>
    <t>integral_revenue</t>
  </si>
  <si>
    <t>right_integral</t>
  </si>
  <si>
    <t>get_frozen_action_credit</t>
  </si>
  <si>
    <t>get_frozen_sign_credit</t>
  </si>
  <si>
    <t>get_download_credit</t>
  </si>
  <si>
    <t>exchange_integral</t>
  </si>
  <si>
    <t>activity_integral</t>
  </si>
  <si>
    <t>right_count</t>
  </si>
  <si>
    <t>before_yesterday_credit</t>
  </si>
  <si>
    <t>buy_count</t>
  </si>
  <si>
    <t>growth_rate</t>
  </si>
  <si>
    <t>today_credit</t>
  </si>
  <si>
    <t>yesterday_credit</t>
  </si>
  <si>
    <t>activityStatus</t>
  </si>
  <si>
    <t>0000000044cafb830144cb06b5342a18</t>
  </si>
  <si>
    <t>8a209c1e4423d6b201442467d959060d</t>
  </si>
  <si>
    <t>http://hdimage.b0.upaiyun.com/lottery/picture/2014-01/22402ec9-c28b-4fbd-97c8-b0508f3717f7.png</t>
  </si>
  <si>
    <t>consume_commodity_new_img</t>
  </si>
  <si>
    <t>logistics_detail</t>
  </si>
  <si>
    <t>consume_commodity_user_address</t>
  </si>
  <si>
    <t>consume_commodity_user_address_id</t>
  </si>
  <si>
    <t>consume_commodity_is_real</t>
  </si>
  <si>
    <t>integral</t>
  </si>
  <si>
    <t>client_synch_time</t>
  </si>
  <si>
    <t>client_time</t>
  </si>
  <si>
    <t>consume_commodity_withdraw_real_name</t>
  </si>
  <si>
    <t>consume_commodity_user_phone</t>
  </si>
  <si>
    <t>consume_commodity_withdraw_account</t>
  </si>
  <si>
    <t>type</t>
  </si>
  <si>
    <t>logTime</t>
  </si>
  <si>
    <t>log_state</t>
  </si>
  <si>
    <t>logDesc</t>
  </si>
  <si>
    <t>get_credit_type</t>
  </si>
  <si>
    <t>get_ad_id</t>
  </si>
  <si>
    <t>credit</t>
  </si>
  <si>
    <t>consume_type</t>
  </si>
  <si>
    <t>consume_commodity_type</t>
  </si>
  <si>
    <t>consume_commodity_repository_id</t>
  </si>
  <si>
    <t>consume_commodity_Num</t>
  </si>
  <si>
    <t>consume_commodity_name</t>
  </si>
  <si>
    <t>consume_commodity_img</t>
  </si>
  <si>
    <t>consume_commodity_id</t>
  </si>
  <si>
    <t>consume_commodity_code</t>
  </si>
  <si>
    <t>fa1006be4a70045a014a768282b3256b</t>
  </si>
  <si>
    <t>fa1006bc4be3c098014beecad4cc2695</t>
  </si>
  <si>
    <t>000000004c1490d0014c28c0283722ad</t>
  </si>
  <si>
    <t>credit_remaining</t>
    <phoneticPr fontId="1" type="noConversion"/>
  </si>
  <si>
    <t>credit_expenditure</t>
    <phoneticPr fontId="1" type="noConversion"/>
  </si>
  <si>
    <t>sum(creditRevenue)</t>
  </si>
  <si>
    <t>sum(creditRemaining)</t>
  </si>
  <si>
    <t>sum(recommendCredit)</t>
  </si>
  <si>
    <t xml:space="preserve">sum(downloadCredit) </t>
  </si>
  <si>
    <t>sum(signCredit)</t>
  </si>
  <si>
    <t>sum(actionCredit)</t>
  </si>
  <si>
    <t xml:space="preserve">sum(rightCredit) </t>
  </si>
  <si>
    <t>sum(shareCredit)</t>
  </si>
  <si>
    <t>sum(activityCredit)</t>
  </si>
  <si>
    <t>消费总量</t>
    <phoneticPr fontId="1" type="noConversion"/>
  </si>
  <si>
    <t>div(100000000)亿积分</t>
    <phoneticPr fontId="1" type="noConversion"/>
  </si>
  <si>
    <t>活跃值大于11</t>
    <phoneticPr fontId="1" type="noConversion"/>
  </si>
  <si>
    <t>活跃值</t>
    <phoneticPr fontId="1" type="noConversion"/>
  </si>
  <si>
    <t>购买力（剩余积分分布）</t>
    <phoneticPr fontId="1" type="noConversion"/>
  </si>
  <si>
    <t>500&lt;=R&lt;3000</t>
    <phoneticPr fontId="1" type="noConversion"/>
  </si>
  <si>
    <t>3000&lt;=R&lt;5000</t>
    <phoneticPr fontId="1" type="noConversion"/>
  </si>
  <si>
    <t>5000&lt;=R&lt;20000</t>
    <phoneticPr fontId="1" type="noConversion"/>
  </si>
  <si>
    <t>20000&lt;=R&lt;200000</t>
    <phoneticPr fontId="1" type="noConversion"/>
  </si>
  <si>
    <t>0&lt;=R&lt;500</t>
    <phoneticPr fontId="1" type="noConversion"/>
  </si>
  <si>
    <t>200000&lt;=R</t>
    <phoneticPr fontId="1" type="noConversion"/>
  </si>
  <si>
    <t>推荐人日活占总日活比例</t>
    <phoneticPr fontId="1" type="noConversion"/>
  </si>
  <si>
    <t>平均每个人推荐留存人数</t>
    <phoneticPr fontId="1" type="noConversion"/>
  </si>
  <si>
    <t>5.21鍏?NULL</t>
    <phoneticPr fontId="1" type="noConversion"/>
  </si>
  <si>
    <t>按邀请人数分布</t>
    <phoneticPr fontId="1" type="noConversion"/>
  </si>
  <si>
    <t>6~10</t>
    <phoneticPr fontId="1" type="noConversion"/>
  </si>
  <si>
    <t>11~30</t>
  </si>
  <si>
    <t>没有填写推荐码</t>
    <phoneticPr fontId="1" type="noConversion"/>
  </si>
  <si>
    <t>人均剩余</t>
    <phoneticPr fontId="1" type="noConversion"/>
  </si>
  <si>
    <t>人均消费</t>
    <phoneticPr fontId="1" type="noConversion"/>
  </si>
  <si>
    <t>人数</t>
    <phoneticPr fontId="1" type="noConversion"/>
  </si>
  <si>
    <t>人均收益</t>
    <phoneticPr fontId="1" type="noConversion"/>
  </si>
  <si>
    <t>sum(recommendCredit)</t>
    <phoneticPr fontId="1" type="noConversion"/>
  </si>
  <si>
    <t>人均</t>
    <phoneticPr fontId="1" type="noConversion"/>
  </si>
  <si>
    <t>i</t>
    <phoneticPr fontId="1" type="noConversion"/>
  </si>
  <si>
    <t>i</t>
    <phoneticPr fontId="1" type="noConversion"/>
  </si>
  <si>
    <t>i</t>
    <phoneticPr fontId="1" type="noConversion"/>
  </si>
  <si>
    <t>i</t>
    <phoneticPr fontId="1" type="noConversion"/>
  </si>
  <si>
    <t>按邀请人数分布（活跃值大于等于11的活跃用户）</t>
    <phoneticPr fontId="1" type="noConversion"/>
  </si>
  <si>
    <t>000000004715bd0001471db4889c0cfa</t>
  </si>
  <si>
    <t>fa1006bc49cbd9170149cc1029a10018</t>
  </si>
  <si>
    <t>user_id</t>
    <phoneticPr fontId="1" type="noConversion"/>
  </si>
  <si>
    <t>credit</t>
    <phoneticPr fontId="1" type="noConversion"/>
  </si>
  <si>
    <t>ad_id</t>
    <phoneticPr fontId="1" type="noConversion"/>
  </si>
  <si>
    <t>type</t>
    <phoneticPr fontId="1" type="noConversion"/>
  </si>
  <si>
    <t>logTime</t>
    <phoneticPr fontId="1" type="noConversion"/>
  </si>
  <si>
    <t>clientTime</t>
    <phoneticPr fontId="1" type="noConversion"/>
  </si>
  <si>
    <t>client_synch_time</t>
    <phoneticPr fontId="1" type="noConversion"/>
  </si>
  <si>
    <t xml:space="preserve">type : </t>
    <phoneticPr fontId="1" type="noConversion"/>
  </si>
  <si>
    <t xml:space="preserve"> static final short credit_log_get_credit_intro_type = 0; //获取积分的方式： 推荐得到</t>
  </si>
  <si>
    <t xml:space="preserve">    static final short credit_log_get_credit_look_type = 3; //获取积分的方式：曝光，观察</t>
  </si>
  <si>
    <t xml:space="preserve">    static final short credit_log_get_credit_share_product_type = 4; //获取积分的方式： 分享购买的商品</t>
  </si>
  <si>
    <t xml:space="preserve">    static final short credit_log_get_credit_youhua_type = 1; //获取积分的方式： 右滑</t>
    <phoneticPr fontId="1" type="noConversion"/>
  </si>
  <si>
    <t>右滑</t>
  </si>
  <si>
    <t xml:space="preserve">    static final short credit_log_get_credit_action_type = 2; //获取积分的方式： action</t>
    <phoneticPr fontId="1" type="noConversion"/>
  </si>
  <si>
    <t>action</t>
    <phoneticPr fontId="1" type="noConversion"/>
  </si>
  <si>
    <t xml:space="preserve">    static final short credit_log_get_credit_activity_type = 5;//活动增加积分</t>
    <phoneticPr fontId="1" type="noConversion"/>
  </si>
  <si>
    <t>活动</t>
  </si>
  <si>
    <t xml:space="preserve">    static final short credit_log_get_credit_sign_type = 6;//广告签到积分</t>
    <phoneticPr fontId="1" type="noConversion"/>
  </si>
  <si>
    <t>签到</t>
  </si>
  <si>
    <t xml:space="preserve">    static final short credit_log_get_credit_download_type = 7; //获取积分的方式： 下载</t>
    <phoneticPr fontId="1" type="noConversion"/>
  </si>
  <si>
    <t>下载</t>
  </si>
</sst>
</file>

<file path=xl/styles.xml><?xml version="1.0" encoding="utf-8"?>
<styleSheet xmlns="http://schemas.openxmlformats.org/spreadsheetml/2006/main">
  <numFmts count="1">
    <numFmt numFmtId="176" formatCode="yyyy&quot;年&quot;m&quot;月&quot;;@"/>
  </numFmts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>
      <alignment vertical="center"/>
    </xf>
    <xf numFmtId="58" fontId="0" fillId="0" borderId="0" xfId="0" quotePrefix="1" applyNumberFormat="1">
      <alignment vertical="center"/>
    </xf>
    <xf numFmtId="0" fontId="2" fillId="0" borderId="0" xfId="1" applyAlignment="1" applyProtection="1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17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  <xf numFmtId="22" fontId="0" fillId="0" borderId="0" xfId="0" applyNumberForma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view3D>
      <c:rAngAx val="1"/>
    </c:view3D>
    <c:plotArea>
      <c:layout>
        <c:manualLayout>
          <c:layoutTarget val="inner"/>
          <c:xMode val="edge"/>
          <c:yMode val="edge"/>
          <c:x val="0.12338010425892457"/>
          <c:y val="6.5856851009660322E-2"/>
          <c:w val="0.76802824049921414"/>
          <c:h val="0.74323368477245377"/>
        </c:manualLayout>
      </c:layout>
      <c:bar3DChart>
        <c:barDir val="col"/>
        <c:grouping val="clustered"/>
        <c:ser>
          <c:idx val="0"/>
          <c:order val="0"/>
          <c:tx>
            <c:v>被推荐的人数</c:v>
          </c:tx>
          <c:cat>
            <c:strRef>
              <c:f>邀请分布150319!$A$3:$A$16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（系统）</c:v>
                </c:pt>
                <c:pt idx="13">
                  <c:v>没有填写推荐码</c:v>
                </c:pt>
              </c:strCache>
            </c:strRef>
          </c:cat>
          <c:val>
            <c:numRef>
              <c:f>邀请分布150319!$C$3:$C$16</c:f>
              <c:numCache>
                <c:formatCode>General</c:formatCode>
                <c:ptCount val="14"/>
                <c:pt idx="0">
                  <c:v>1383219</c:v>
                </c:pt>
                <c:pt idx="1">
                  <c:v>645081</c:v>
                </c:pt>
                <c:pt idx="2">
                  <c:v>300500</c:v>
                </c:pt>
                <c:pt idx="3">
                  <c:v>179191</c:v>
                </c:pt>
                <c:pt idx="4">
                  <c:v>115133</c:v>
                </c:pt>
                <c:pt idx="5">
                  <c:v>231872</c:v>
                </c:pt>
                <c:pt idx="6">
                  <c:v>93340</c:v>
                </c:pt>
                <c:pt idx="7">
                  <c:v>8295</c:v>
                </c:pt>
                <c:pt idx="8">
                  <c:v>6982</c:v>
                </c:pt>
                <c:pt idx="9">
                  <c:v>2416</c:v>
                </c:pt>
                <c:pt idx="10">
                  <c:v>300</c:v>
                </c:pt>
                <c:pt idx="11">
                  <c:v>5</c:v>
                </c:pt>
                <c:pt idx="12">
                  <c:v>3</c:v>
                </c:pt>
              </c:numCache>
            </c:numRef>
          </c:val>
        </c:ser>
        <c:ser>
          <c:idx val="1"/>
          <c:order val="1"/>
          <c:tx>
            <c:v>推荐的人数</c:v>
          </c:tx>
          <c:cat>
            <c:strRef>
              <c:f>邀请分布150319!$A$3:$A$16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（系统）</c:v>
                </c:pt>
                <c:pt idx="13">
                  <c:v>没有填写推荐码</c:v>
                </c:pt>
              </c:strCache>
            </c:strRef>
          </c:cat>
          <c:val>
            <c:numRef>
              <c:f>邀请分布150319!$E$3:$E$16</c:f>
              <c:numCache>
                <c:formatCode>General</c:formatCode>
                <c:ptCount val="14"/>
                <c:pt idx="0">
                  <c:v>1383219</c:v>
                </c:pt>
                <c:pt idx="1">
                  <c:v>1290162</c:v>
                </c:pt>
                <c:pt idx="2">
                  <c:v>901500</c:v>
                </c:pt>
                <c:pt idx="3">
                  <c:v>716764</c:v>
                </c:pt>
                <c:pt idx="4">
                  <c:v>575665</c:v>
                </c:pt>
                <c:pt idx="5">
                  <c:v>1716323</c:v>
                </c:pt>
                <c:pt idx="6">
                  <c:v>1454541</c:v>
                </c:pt>
                <c:pt idx="7">
                  <c:v>323381</c:v>
                </c:pt>
                <c:pt idx="8">
                  <c:v>459709</c:v>
                </c:pt>
                <c:pt idx="9">
                  <c:v>483397</c:v>
                </c:pt>
                <c:pt idx="10">
                  <c:v>536065</c:v>
                </c:pt>
                <c:pt idx="11">
                  <c:v>148879</c:v>
                </c:pt>
                <c:pt idx="12">
                  <c:v>576365</c:v>
                </c:pt>
                <c:pt idx="13">
                  <c:v>3286555</c:v>
                </c:pt>
              </c:numCache>
            </c:numRef>
          </c:val>
        </c:ser>
        <c:ser>
          <c:idx val="2"/>
          <c:order val="2"/>
          <c:tx>
            <c:v>推荐人存日活</c:v>
          </c:tx>
          <c:cat>
            <c:strRef>
              <c:f>邀请分布150319!$A$3:$A$16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（系统）</c:v>
                </c:pt>
                <c:pt idx="13">
                  <c:v>没有填写推荐码</c:v>
                </c:pt>
              </c:strCache>
            </c:strRef>
          </c:cat>
          <c:val>
            <c:numRef>
              <c:f>邀请分布150319!$F$3:$F$16</c:f>
              <c:numCache>
                <c:formatCode>General</c:formatCode>
                <c:ptCount val="14"/>
                <c:pt idx="0">
                  <c:v>255763</c:v>
                </c:pt>
                <c:pt idx="1">
                  <c:v>204522</c:v>
                </c:pt>
                <c:pt idx="2">
                  <c:v>164322</c:v>
                </c:pt>
                <c:pt idx="3">
                  <c:v>129787</c:v>
                </c:pt>
                <c:pt idx="4">
                  <c:v>102387</c:v>
                </c:pt>
                <c:pt idx="5">
                  <c:v>264837</c:v>
                </c:pt>
                <c:pt idx="6">
                  <c:v>157141</c:v>
                </c:pt>
                <c:pt idx="7">
                  <c:v>18737</c:v>
                </c:pt>
                <c:pt idx="8">
                  <c:v>18619</c:v>
                </c:pt>
                <c:pt idx="9">
                  <c:v>41662</c:v>
                </c:pt>
                <c:pt idx="10">
                  <c:v>51863</c:v>
                </c:pt>
                <c:pt idx="11">
                  <c:v>8779</c:v>
                </c:pt>
                <c:pt idx="12">
                  <c:v>126589</c:v>
                </c:pt>
                <c:pt idx="13">
                  <c:v>128993</c:v>
                </c:pt>
              </c:numCache>
            </c:numRef>
          </c:val>
        </c:ser>
        <c:ser>
          <c:idx val="3"/>
          <c:order val="3"/>
          <c:tx>
            <c:v>被推荐人邀请收入</c:v>
          </c:tx>
          <c:cat>
            <c:strRef>
              <c:f>邀请分布150319!$A$3:$A$16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（系统）</c:v>
                </c:pt>
                <c:pt idx="13">
                  <c:v>没有填写推荐码</c:v>
                </c:pt>
              </c:strCache>
            </c:strRef>
          </c:cat>
          <c:val>
            <c:numRef>
              <c:f>邀请分布150319!$I$3:$I$16</c:f>
              <c:numCache>
                <c:formatCode>General</c:formatCode>
                <c:ptCount val="14"/>
                <c:pt idx="0">
                  <c:v>4149657</c:v>
                </c:pt>
                <c:pt idx="1">
                  <c:v>3870486</c:v>
                </c:pt>
                <c:pt idx="2">
                  <c:v>2704500</c:v>
                </c:pt>
                <c:pt idx="3">
                  <c:v>2150292</c:v>
                </c:pt>
                <c:pt idx="4">
                  <c:v>1726995</c:v>
                </c:pt>
                <c:pt idx="5">
                  <c:v>5148969</c:v>
                </c:pt>
                <c:pt idx="6">
                  <c:v>4363623</c:v>
                </c:pt>
                <c:pt idx="7">
                  <c:v>970143</c:v>
                </c:pt>
                <c:pt idx="8">
                  <c:v>1379127</c:v>
                </c:pt>
                <c:pt idx="9">
                  <c:v>1450191</c:v>
                </c:pt>
                <c:pt idx="10">
                  <c:v>1608195</c:v>
                </c:pt>
                <c:pt idx="11">
                  <c:v>446637</c:v>
                </c:pt>
                <c:pt idx="12">
                  <c:v>1729095</c:v>
                </c:pt>
                <c:pt idx="13">
                  <c:v>0</c:v>
                </c:pt>
              </c:numCache>
            </c:numRef>
          </c:val>
        </c:ser>
        <c:shape val="box"/>
        <c:axId val="83318656"/>
        <c:axId val="83320192"/>
        <c:axId val="0"/>
      </c:bar3DChart>
      <c:catAx>
        <c:axId val="83318656"/>
        <c:scaling>
          <c:orientation val="minMax"/>
        </c:scaling>
        <c:axPos val="b"/>
        <c:numFmt formatCode="General" sourceLinked="0"/>
        <c:tickLblPos val="nextTo"/>
        <c:crossAx val="83320192"/>
        <c:crosses val="autoZero"/>
        <c:auto val="1"/>
        <c:lblAlgn val="ctr"/>
        <c:lblOffset val="100"/>
      </c:catAx>
      <c:valAx>
        <c:axId val="83320192"/>
        <c:scaling>
          <c:orientation val="minMax"/>
        </c:scaling>
        <c:axPos val="l"/>
        <c:majorGridlines/>
        <c:numFmt formatCode="General" sourceLinked="1"/>
        <c:tickLblPos val="nextTo"/>
        <c:crossAx val="8331865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邀请范围内积分类型分布</a:t>
            </a:r>
          </a:p>
        </c:rich>
      </c:tx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8.7165177159026816E-2"/>
          <c:y val="8.7249939744516739E-2"/>
          <c:w val="0.91122762258382173"/>
          <c:h val="0.79012986717224332"/>
        </c:manualLayout>
      </c:layout>
      <c:barChart>
        <c:barDir val="col"/>
        <c:grouping val="clustered"/>
        <c:ser>
          <c:idx val="0"/>
          <c:order val="0"/>
          <c:tx>
            <c:strRef>
              <c:f>积分分布150319!$A$65</c:f>
              <c:strCache>
                <c:ptCount val="1"/>
                <c:pt idx="0">
                  <c:v>sum(recommendCredit)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积分分布150319!$B$65:$N$65</c:f>
              <c:numCache>
                <c:formatCode>General</c:formatCode>
                <c:ptCount val="13"/>
                <c:pt idx="0">
                  <c:v>429023000</c:v>
                </c:pt>
                <c:pt idx="1">
                  <c:v>398556350</c:v>
                </c:pt>
                <c:pt idx="2">
                  <c:v>280099550</c:v>
                </c:pt>
                <c:pt idx="3">
                  <c:v>222692400</c:v>
                </c:pt>
                <c:pt idx="4">
                  <c:v>178902100</c:v>
                </c:pt>
                <c:pt idx="5">
                  <c:v>531915450</c:v>
                </c:pt>
                <c:pt idx="6">
                  <c:v>443169200</c:v>
                </c:pt>
                <c:pt idx="7">
                  <c:v>99174000</c:v>
                </c:pt>
                <c:pt idx="8">
                  <c:v>136377600</c:v>
                </c:pt>
                <c:pt idx="9">
                  <c:v>144776800</c:v>
                </c:pt>
                <c:pt idx="10">
                  <c:v>166482200</c:v>
                </c:pt>
                <c:pt idx="11">
                  <c:v>6605300</c:v>
                </c:pt>
                <c:pt idx="12">
                  <c:v>112398550</c:v>
                </c:pt>
              </c:numCache>
            </c:numRef>
          </c:val>
        </c:ser>
        <c:ser>
          <c:idx val="1"/>
          <c:order val="1"/>
          <c:tx>
            <c:strRef>
              <c:f>积分分布150319!$A$66</c:f>
              <c:strCache>
                <c:ptCount val="1"/>
                <c:pt idx="0">
                  <c:v>sum(downloadCredit)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积分分布150319!$B$66:$N$66</c:f>
              <c:numCache>
                <c:formatCode>General</c:formatCode>
                <c:ptCount val="13"/>
                <c:pt idx="0">
                  <c:v>79368956</c:v>
                </c:pt>
                <c:pt idx="1">
                  <c:v>50262340</c:v>
                </c:pt>
                <c:pt idx="2">
                  <c:v>34474795</c:v>
                </c:pt>
                <c:pt idx="3">
                  <c:v>24578263</c:v>
                </c:pt>
                <c:pt idx="4">
                  <c:v>17834292</c:v>
                </c:pt>
                <c:pt idx="5">
                  <c:v>41638046</c:v>
                </c:pt>
                <c:pt idx="6">
                  <c:v>20620777</c:v>
                </c:pt>
                <c:pt idx="7">
                  <c:v>1922586</c:v>
                </c:pt>
                <c:pt idx="8">
                  <c:v>946955</c:v>
                </c:pt>
                <c:pt idx="9">
                  <c:v>388937</c:v>
                </c:pt>
                <c:pt idx="10">
                  <c:v>50629</c:v>
                </c:pt>
                <c:pt idx="11">
                  <c:v>195</c:v>
                </c:pt>
                <c:pt idx="12">
                  <c:v>27116385</c:v>
                </c:pt>
              </c:numCache>
            </c:numRef>
          </c:val>
        </c:ser>
        <c:ser>
          <c:idx val="2"/>
          <c:order val="2"/>
          <c:tx>
            <c:strRef>
              <c:f>积分分布150319!$A$67</c:f>
              <c:strCache>
                <c:ptCount val="1"/>
                <c:pt idx="0">
                  <c:v>sum(signCredit)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积分分布150319!$B$67:$N$67</c:f>
              <c:numCache>
                <c:formatCode>General</c:formatCode>
                <c:ptCount val="13"/>
                <c:pt idx="0">
                  <c:v>60453556</c:v>
                </c:pt>
                <c:pt idx="1">
                  <c:v>42600154</c:v>
                </c:pt>
                <c:pt idx="2">
                  <c:v>30736697</c:v>
                </c:pt>
                <c:pt idx="3">
                  <c:v>22669274</c:v>
                </c:pt>
                <c:pt idx="4">
                  <c:v>16768932</c:v>
                </c:pt>
                <c:pt idx="5">
                  <c:v>40784282</c:v>
                </c:pt>
                <c:pt idx="6">
                  <c:v>21988666</c:v>
                </c:pt>
                <c:pt idx="7">
                  <c:v>2071999</c:v>
                </c:pt>
                <c:pt idx="8">
                  <c:v>830851</c:v>
                </c:pt>
                <c:pt idx="9">
                  <c:v>334591</c:v>
                </c:pt>
                <c:pt idx="10">
                  <c:v>36820</c:v>
                </c:pt>
                <c:pt idx="11">
                  <c:v>5</c:v>
                </c:pt>
                <c:pt idx="12">
                  <c:v>13038406</c:v>
                </c:pt>
              </c:numCache>
            </c:numRef>
          </c:val>
        </c:ser>
        <c:ser>
          <c:idx val="3"/>
          <c:order val="3"/>
          <c:tx>
            <c:strRef>
              <c:f>积分分布150319!$A$68</c:f>
              <c:strCache>
                <c:ptCount val="1"/>
                <c:pt idx="0">
                  <c:v>sum(actionCredit)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积分分布150319!$B$68:$N$68</c:f>
              <c:numCache>
                <c:formatCode>General</c:formatCode>
                <c:ptCount val="13"/>
                <c:pt idx="0">
                  <c:v>121631363</c:v>
                </c:pt>
                <c:pt idx="1">
                  <c:v>87888690</c:v>
                </c:pt>
                <c:pt idx="2">
                  <c:v>64996856</c:v>
                </c:pt>
                <c:pt idx="3">
                  <c:v>48704779</c:v>
                </c:pt>
                <c:pt idx="4">
                  <c:v>36588104</c:v>
                </c:pt>
                <c:pt idx="5">
                  <c:v>88260475</c:v>
                </c:pt>
                <c:pt idx="6">
                  <c:v>44766182</c:v>
                </c:pt>
                <c:pt idx="7">
                  <c:v>3920289</c:v>
                </c:pt>
                <c:pt idx="8">
                  <c:v>2158512</c:v>
                </c:pt>
                <c:pt idx="9">
                  <c:v>1375081</c:v>
                </c:pt>
                <c:pt idx="10">
                  <c:v>161456</c:v>
                </c:pt>
                <c:pt idx="11">
                  <c:v>4647</c:v>
                </c:pt>
                <c:pt idx="12">
                  <c:v>36650289</c:v>
                </c:pt>
              </c:numCache>
            </c:numRef>
          </c:val>
        </c:ser>
        <c:ser>
          <c:idx val="4"/>
          <c:order val="4"/>
          <c:tx>
            <c:strRef>
              <c:f>积分分布150319!$A$69</c:f>
              <c:strCache>
                <c:ptCount val="1"/>
                <c:pt idx="0">
                  <c:v>sum(rightCredit)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积分分布150319!$B$69:$N$69</c:f>
              <c:numCache>
                <c:formatCode>General</c:formatCode>
                <c:ptCount val="13"/>
                <c:pt idx="0">
                  <c:v>2288429212</c:v>
                </c:pt>
                <c:pt idx="1">
                  <c:v>1395294447</c:v>
                </c:pt>
                <c:pt idx="2">
                  <c:v>922628382</c:v>
                </c:pt>
                <c:pt idx="3">
                  <c:v>635821444</c:v>
                </c:pt>
                <c:pt idx="4">
                  <c:v>446892398</c:v>
                </c:pt>
                <c:pt idx="5">
                  <c:v>956113878</c:v>
                </c:pt>
                <c:pt idx="6">
                  <c:v>397144190</c:v>
                </c:pt>
                <c:pt idx="7">
                  <c:v>29468278</c:v>
                </c:pt>
                <c:pt idx="8">
                  <c:v>16029511</c:v>
                </c:pt>
                <c:pt idx="9">
                  <c:v>8179770</c:v>
                </c:pt>
                <c:pt idx="10">
                  <c:v>1715413</c:v>
                </c:pt>
                <c:pt idx="11">
                  <c:v>23151</c:v>
                </c:pt>
                <c:pt idx="12">
                  <c:v>795863347</c:v>
                </c:pt>
              </c:numCache>
            </c:numRef>
          </c:val>
        </c:ser>
        <c:ser>
          <c:idx val="5"/>
          <c:order val="5"/>
          <c:tx>
            <c:strRef>
              <c:f>积分分布150319!$A$70</c:f>
              <c:strCache>
                <c:ptCount val="1"/>
                <c:pt idx="0">
                  <c:v>sum(shareCredit)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积分分布150319!$B$70:$N$70</c:f>
              <c:numCache>
                <c:formatCode>General</c:formatCode>
                <c:ptCount val="13"/>
                <c:pt idx="0">
                  <c:v>11139987</c:v>
                </c:pt>
                <c:pt idx="1">
                  <c:v>13600960</c:v>
                </c:pt>
                <c:pt idx="2">
                  <c:v>3411558</c:v>
                </c:pt>
                <c:pt idx="3">
                  <c:v>2131076</c:v>
                </c:pt>
                <c:pt idx="4">
                  <c:v>1758196</c:v>
                </c:pt>
                <c:pt idx="5">
                  <c:v>4478556</c:v>
                </c:pt>
                <c:pt idx="6">
                  <c:v>2846690</c:v>
                </c:pt>
                <c:pt idx="7">
                  <c:v>303392</c:v>
                </c:pt>
                <c:pt idx="8">
                  <c:v>462538</c:v>
                </c:pt>
                <c:pt idx="9">
                  <c:v>788881</c:v>
                </c:pt>
                <c:pt idx="10">
                  <c:v>433366</c:v>
                </c:pt>
                <c:pt idx="11">
                  <c:v>20000</c:v>
                </c:pt>
                <c:pt idx="12">
                  <c:v>1149550</c:v>
                </c:pt>
              </c:numCache>
            </c:numRef>
          </c:val>
        </c:ser>
        <c:ser>
          <c:idx val="6"/>
          <c:order val="6"/>
          <c:tx>
            <c:strRef>
              <c:f>积分分布150319!$A$71</c:f>
              <c:strCache>
                <c:ptCount val="1"/>
                <c:pt idx="0">
                  <c:v>sum(activityCredit)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积分分布150319!$B$71:$N$71</c:f>
              <c:numCache>
                <c:formatCode>General</c:formatCode>
                <c:ptCount val="13"/>
                <c:pt idx="0">
                  <c:v>331039237</c:v>
                </c:pt>
                <c:pt idx="1">
                  <c:v>155895348</c:v>
                </c:pt>
                <c:pt idx="2">
                  <c:v>75676165</c:v>
                </c:pt>
                <c:pt idx="3">
                  <c:v>45805371</c:v>
                </c:pt>
                <c:pt idx="4">
                  <c:v>29892875</c:v>
                </c:pt>
                <c:pt idx="5">
                  <c:v>60887978</c:v>
                </c:pt>
                <c:pt idx="6">
                  <c:v>24318834</c:v>
                </c:pt>
                <c:pt idx="7">
                  <c:v>1771763</c:v>
                </c:pt>
                <c:pt idx="8">
                  <c:v>-382283</c:v>
                </c:pt>
                <c:pt idx="9">
                  <c:v>-427683</c:v>
                </c:pt>
                <c:pt idx="10">
                  <c:v>181565</c:v>
                </c:pt>
                <c:pt idx="11">
                  <c:v>976</c:v>
                </c:pt>
                <c:pt idx="12">
                  <c:v>247919118</c:v>
                </c:pt>
              </c:numCache>
            </c:numRef>
          </c:val>
        </c:ser>
        <c:gapWidth val="219"/>
        <c:overlap val="-27"/>
        <c:axId val="87201280"/>
        <c:axId val="87202816"/>
      </c:barChart>
      <c:catAx>
        <c:axId val="8720128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02816"/>
        <c:crosses val="autoZero"/>
        <c:auto val="1"/>
        <c:lblAlgn val="ctr"/>
        <c:lblOffset val="100"/>
      </c:catAx>
      <c:valAx>
        <c:axId val="872028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0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积分分布150319!$A$74</c:f>
              <c:strCache>
                <c:ptCount val="1"/>
                <c:pt idx="0">
                  <c:v>sum(recommendCredit)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积分分布150319!$B$74:$N$74</c:f>
              <c:numCache>
                <c:formatCode>General</c:formatCode>
                <c:ptCount val="13"/>
                <c:pt idx="0">
                  <c:v>310.16274357133614</c:v>
                </c:pt>
                <c:pt idx="1">
                  <c:v>617.83923259249616</c:v>
                </c:pt>
                <c:pt idx="2">
                  <c:v>932.1116472545757</c:v>
                </c:pt>
                <c:pt idx="3">
                  <c:v>1242.7655406800566</c:v>
                </c:pt>
                <c:pt idx="4">
                  <c:v>1553.8733464775521</c:v>
                </c:pt>
                <c:pt idx="5">
                  <c:v>2294.0046663676512</c:v>
                </c:pt>
                <c:pt idx="6">
                  <c:v>4747.9022926933794</c:v>
                </c:pt>
                <c:pt idx="7">
                  <c:v>11955.877034358047</c:v>
                </c:pt>
                <c:pt idx="8">
                  <c:v>19532.741334861072</c:v>
                </c:pt>
                <c:pt idx="9">
                  <c:v>59924.172185430463</c:v>
                </c:pt>
                <c:pt idx="10">
                  <c:v>554940.66666666663</c:v>
                </c:pt>
                <c:pt idx="11">
                  <c:v>1321060</c:v>
                </c:pt>
                <c:pt idx="12">
                  <c:v>34.19950373567459</c:v>
                </c:pt>
              </c:numCache>
            </c:numRef>
          </c:val>
        </c:ser>
        <c:ser>
          <c:idx val="1"/>
          <c:order val="1"/>
          <c:tx>
            <c:strRef>
              <c:f>积分分布150319!$A$75</c:f>
              <c:strCache>
                <c:ptCount val="1"/>
                <c:pt idx="0">
                  <c:v>sum(downloadCredit)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积分分布150319!$B$75:$N$75</c:f>
              <c:numCache>
                <c:formatCode>General</c:formatCode>
                <c:ptCount val="13"/>
                <c:pt idx="0">
                  <c:v>57.379891398252916</c:v>
                </c:pt>
                <c:pt idx="1">
                  <c:v>77.916323686482784</c:v>
                </c:pt>
                <c:pt idx="2">
                  <c:v>114.72477537437604</c:v>
                </c:pt>
                <c:pt idx="3">
                  <c:v>137.16237422638415</c:v>
                </c:pt>
                <c:pt idx="4">
                  <c:v>154.90165287102741</c:v>
                </c:pt>
                <c:pt idx="5">
                  <c:v>179.573411192382</c:v>
                </c:pt>
                <c:pt idx="6">
                  <c:v>220.92111634883221</c:v>
                </c:pt>
                <c:pt idx="7">
                  <c:v>231.77649186256781</c:v>
                </c:pt>
                <c:pt idx="8">
                  <c:v>135.62804354053279</c:v>
                </c:pt>
                <c:pt idx="9">
                  <c:v>160.98385761589404</c:v>
                </c:pt>
                <c:pt idx="10">
                  <c:v>168.76333333333332</c:v>
                </c:pt>
                <c:pt idx="11">
                  <c:v>39</c:v>
                </c:pt>
                <c:pt idx="12">
                  <c:v>8.2507017226244503</c:v>
                </c:pt>
              </c:numCache>
            </c:numRef>
          </c:val>
        </c:ser>
        <c:ser>
          <c:idx val="2"/>
          <c:order val="2"/>
          <c:tx>
            <c:strRef>
              <c:f>积分分布150319!$A$76</c:f>
              <c:strCache>
                <c:ptCount val="1"/>
                <c:pt idx="0">
                  <c:v>sum(signCredit)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积分分布150319!$B$76:$N$76</c:f>
              <c:numCache>
                <c:formatCode>General</c:formatCode>
                <c:ptCount val="13"/>
                <c:pt idx="0">
                  <c:v>43.704978025894668</c:v>
                </c:pt>
                <c:pt idx="1">
                  <c:v>66.038457185996791</c:v>
                </c:pt>
                <c:pt idx="2">
                  <c:v>102.28518136439268</c:v>
                </c:pt>
                <c:pt idx="3">
                  <c:v>126.5089987778404</c:v>
                </c:pt>
                <c:pt idx="4">
                  <c:v>145.6483545117386</c:v>
                </c:pt>
                <c:pt idx="5">
                  <c:v>175.89136247584875</c:v>
                </c:pt>
                <c:pt idx="6">
                  <c:v>235.57602314120419</c:v>
                </c:pt>
                <c:pt idx="7">
                  <c:v>249.78890898131405</c:v>
                </c:pt>
                <c:pt idx="8">
                  <c:v>118.99899742194214</c:v>
                </c:pt>
                <c:pt idx="9">
                  <c:v>138.4896523178808</c:v>
                </c:pt>
                <c:pt idx="10">
                  <c:v>122.73333333333333</c:v>
                </c:pt>
                <c:pt idx="11">
                  <c:v>1</c:v>
                </c:pt>
                <c:pt idx="12">
                  <c:v>3.96719543716749</c:v>
                </c:pt>
              </c:numCache>
            </c:numRef>
          </c:val>
        </c:ser>
        <c:ser>
          <c:idx val="3"/>
          <c:order val="3"/>
          <c:tx>
            <c:strRef>
              <c:f>积分分布150319!$A$77</c:f>
              <c:strCache>
                <c:ptCount val="1"/>
                <c:pt idx="0">
                  <c:v>sum(actionCredit)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积分分布150319!$B$77:$N$77</c:f>
              <c:numCache>
                <c:formatCode>General</c:formatCode>
                <c:ptCount val="13"/>
                <c:pt idx="0">
                  <c:v>87.933554267256312</c:v>
                </c:pt>
                <c:pt idx="1">
                  <c:v>136.24442511870603</c:v>
                </c:pt>
                <c:pt idx="2">
                  <c:v>216.29569384359402</c:v>
                </c:pt>
                <c:pt idx="3">
                  <c:v>271.80371224001203</c:v>
                </c:pt>
                <c:pt idx="4">
                  <c:v>317.78989516472257</c:v>
                </c:pt>
                <c:pt idx="5">
                  <c:v>380.64309187827769</c:v>
                </c:pt>
                <c:pt idx="6">
                  <c:v>479.60340689950721</c:v>
                </c:pt>
                <c:pt idx="7">
                  <c:v>472.60867992766725</c:v>
                </c:pt>
                <c:pt idx="8">
                  <c:v>309.15382411916357</c:v>
                </c:pt>
                <c:pt idx="9">
                  <c:v>569.15604304635758</c:v>
                </c:pt>
                <c:pt idx="10">
                  <c:v>538.18666666666661</c:v>
                </c:pt>
                <c:pt idx="11">
                  <c:v>929.4</c:v>
                </c:pt>
                <c:pt idx="12">
                  <c:v>11.151582432060318</c:v>
                </c:pt>
              </c:numCache>
            </c:numRef>
          </c:val>
        </c:ser>
        <c:ser>
          <c:idx val="4"/>
          <c:order val="4"/>
          <c:tx>
            <c:strRef>
              <c:f>积分分布150319!$A$78</c:f>
              <c:strCache>
                <c:ptCount val="1"/>
                <c:pt idx="0">
                  <c:v>sum(rightCredit)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积分分布150319!$B$78:$N$78</c:f>
              <c:numCache>
                <c:formatCode>General</c:formatCode>
                <c:ptCount val="13"/>
                <c:pt idx="0">
                  <c:v>1654.4229164000783</c:v>
                </c:pt>
                <c:pt idx="1">
                  <c:v>2162.9755751603288</c:v>
                </c:pt>
                <c:pt idx="2">
                  <c:v>3070.3107554076537</c:v>
                </c:pt>
                <c:pt idx="3">
                  <c:v>3548.2889430830792</c:v>
                </c:pt>
                <c:pt idx="4">
                  <c:v>3881.5317762935042</c:v>
                </c:pt>
                <c:pt idx="5">
                  <c:v>4123.4555185619656</c:v>
                </c:pt>
                <c:pt idx="6">
                  <c:v>4254.8124062566958</c:v>
                </c:pt>
                <c:pt idx="7">
                  <c:v>3552.5350210970464</c:v>
                </c:pt>
                <c:pt idx="8">
                  <c:v>2295.8337152678314</c:v>
                </c:pt>
                <c:pt idx="9">
                  <c:v>3385.6663907284769</c:v>
                </c:pt>
                <c:pt idx="10">
                  <c:v>5718.0433333333331</c:v>
                </c:pt>
                <c:pt idx="11">
                  <c:v>4630.2</c:v>
                </c:pt>
                <c:pt idx="12">
                  <c:v>242.1573188338549</c:v>
                </c:pt>
              </c:numCache>
            </c:numRef>
          </c:val>
        </c:ser>
        <c:ser>
          <c:idx val="5"/>
          <c:order val="5"/>
          <c:tx>
            <c:strRef>
              <c:f>积分分布150319!$A$79</c:f>
              <c:strCache>
                <c:ptCount val="1"/>
                <c:pt idx="0">
                  <c:v>sum(shareCredit)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积分分布150319!$B$79:$N$79</c:f>
              <c:numCache>
                <c:formatCode>General</c:formatCode>
                <c:ptCount val="13"/>
                <c:pt idx="0">
                  <c:v>8.0536682911382798</c:v>
                </c:pt>
                <c:pt idx="1">
                  <c:v>21.084111917728162</c:v>
                </c:pt>
                <c:pt idx="2">
                  <c:v>11.3529384359401</c:v>
                </c:pt>
                <c:pt idx="3">
                  <c:v>11.892762471329474</c:v>
                </c:pt>
                <c:pt idx="4">
                  <c:v>15.270999626518895</c:v>
                </c:pt>
                <c:pt idx="5">
                  <c:v>19.314777118410156</c:v>
                </c:pt>
                <c:pt idx="6">
                  <c:v>30.498071566316693</c:v>
                </c:pt>
                <c:pt idx="7">
                  <c:v>36.57528631705847</c:v>
                </c:pt>
                <c:pt idx="8">
                  <c:v>66.247207103981665</c:v>
                </c:pt>
                <c:pt idx="9">
                  <c:v>326.52359271523181</c:v>
                </c:pt>
                <c:pt idx="10">
                  <c:v>1444.5533333333333</c:v>
                </c:pt>
                <c:pt idx="11">
                  <c:v>4000</c:v>
                </c:pt>
                <c:pt idx="12">
                  <c:v>0.3497735470728468</c:v>
                </c:pt>
              </c:numCache>
            </c:numRef>
          </c:val>
        </c:ser>
        <c:ser>
          <c:idx val="6"/>
          <c:order val="6"/>
          <c:tx>
            <c:strRef>
              <c:f>积分分布150319!$A$80</c:f>
              <c:strCache>
                <c:ptCount val="1"/>
                <c:pt idx="0">
                  <c:v>sum(activityCredit)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积分分布150319!$B$80:$N$80</c:f>
              <c:numCache>
                <c:formatCode>General</c:formatCode>
                <c:ptCount val="13"/>
                <c:pt idx="0">
                  <c:v>239.32525290644503</c:v>
                </c:pt>
                <c:pt idx="1">
                  <c:v>241.66786496579499</c:v>
                </c:pt>
                <c:pt idx="2">
                  <c:v>251.83415973377703</c:v>
                </c:pt>
                <c:pt idx="3">
                  <c:v>255.62316745818708</c:v>
                </c:pt>
                <c:pt idx="4">
                  <c:v>259.63776675670744</c:v>
                </c:pt>
                <c:pt idx="5">
                  <c:v>262.59305996411814</c:v>
                </c:pt>
                <c:pt idx="6">
                  <c:v>260.54032569102208</c:v>
                </c:pt>
                <c:pt idx="7">
                  <c:v>213.59409282700423</c:v>
                </c:pt>
                <c:pt idx="8">
                  <c:v>-54.752649670581498</c:v>
                </c:pt>
                <c:pt idx="9">
                  <c:v>-177.02110927152319</c:v>
                </c:pt>
                <c:pt idx="10">
                  <c:v>605.2166666666667</c:v>
                </c:pt>
                <c:pt idx="11">
                  <c:v>195.2</c:v>
                </c:pt>
                <c:pt idx="12">
                  <c:v>75.434343256084261</c:v>
                </c:pt>
              </c:numCache>
            </c:numRef>
          </c:val>
        </c:ser>
        <c:gapWidth val="219"/>
        <c:overlap val="-27"/>
        <c:axId val="87125376"/>
        <c:axId val="87139456"/>
      </c:barChart>
      <c:catAx>
        <c:axId val="8712537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39456"/>
        <c:crosses val="autoZero"/>
        <c:auto val="1"/>
        <c:lblAlgn val="ctr"/>
        <c:lblOffset val="100"/>
      </c:catAx>
      <c:valAx>
        <c:axId val="871394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2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6236075329293548E-2"/>
          <c:y val="0.92897021324291762"/>
          <c:w val="0.89999999999999991"/>
          <c:h val="4.0035867402695664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邀请分布（活跃值大于等于</a:t>
            </a:r>
            <a:r>
              <a:rPr lang="en-US" altLang="zh-CN"/>
              <a:t>11</a:t>
            </a:r>
            <a:r>
              <a:rPr lang="zh-CN" altLang="en-US"/>
              <a:t>的活跃用户）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积分分布150319!$A$144</c:f>
              <c:strCache>
                <c:ptCount val="1"/>
                <c:pt idx="0">
                  <c:v>sum(creditRevenue)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积分分布150319!$B$143:$N$143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积分分布150319!$B$144:$N$144</c:f>
              <c:numCache>
                <c:formatCode>General</c:formatCode>
                <c:ptCount val="13"/>
                <c:pt idx="0">
                  <c:v>1802124353</c:v>
                </c:pt>
                <c:pt idx="1">
                  <c:v>1214165971</c:v>
                </c:pt>
                <c:pt idx="2">
                  <c:v>860782611</c:v>
                </c:pt>
                <c:pt idx="3">
                  <c:v>631438135</c:v>
                </c:pt>
                <c:pt idx="4">
                  <c:v>468666079</c:v>
                </c:pt>
                <c:pt idx="5">
                  <c:v>1111230092</c:v>
                </c:pt>
                <c:pt idx="6">
                  <c:v>580915148</c:v>
                </c:pt>
                <c:pt idx="7">
                  <c:v>63845254</c:v>
                </c:pt>
                <c:pt idx="8">
                  <c:v>49031046</c:v>
                </c:pt>
                <c:pt idx="9">
                  <c:v>68147183</c:v>
                </c:pt>
                <c:pt idx="10">
                  <c:v>100554690</c:v>
                </c:pt>
                <c:pt idx="11">
                  <c:v>6634044</c:v>
                </c:pt>
                <c:pt idx="12">
                  <c:v>1233038019</c:v>
                </c:pt>
              </c:numCache>
            </c:numRef>
          </c:val>
        </c:ser>
        <c:ser>
          <c:idx val="1"/>
          <c:order val="1"/>
          <c:tx>
            <c:strRef>
              <c:f>积分分布150319!$A$145</c:f>
              <c:strCache>
                <c:ptCount val="1"/>
                <c:pt idx="0">
                  <c:v>sum(creditRemaining)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积分分布150319!$B$143:$N$143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积分分布150319!$B$145:$N$145</c:f>
              <c:numCache>
                <c:formatCode>General</c:formatCode>
                <c:ptCount val="13"/>
                <c:pt idx="0">
                  <c:v>1441135036</c:v>
                </c:pt>
                <c:pt idx="1">
                  <c:v>908012689</c:v>
                </c:pt>
                <c:pt idx="2">
                  <c:v>606875747</c:v>
                </c:pt>
                <c:pt idx="3">
                  <c:v>423232360</c:v>
                </c:pt>
                <c:pt idx="4">
                  <c:v>301199551</c:v>
                </c:pt>
                <c:pt idx="5">
                  <c:v>651791752</c:v>
                </c:pt>
                <c:pt idx="6">
                  <c:v>293513932</c:v>
                </c:pt>
                <c:pt idx="7">
                  <c:v>29695421</c:v>
                </c:pt>
                <c:pt idx="8">
                  <c:v>20937811</c:v>
                </c:pt>
                <c:pt idx="9">
                  <c:v>19887153</c:v>
                </c:pt>
                <c:pt idx="10">
                  <c:v>23104492</c:v>
                </c:pt>
                <c:pt idx="11">
                  <c:v>4871066</c:v>
                </c:pt>
                <c:pt idx="12">
                  <c:v>1063755029</c:v>
                </c:pt>
              </c:numCache>
            </c:numRef>
          </c:val>
        </c:ser>
        <c:ser>
          <c:idx val="2"/>
          <c:order val="2"/>
          <c:tx>
            <c:strRef>
              <c:f>积分分布150319!$A$146</c:f>
              <c:strCache>
                <c:ptCount val="1"/>
                <c:pt idx="0">
                  <c:v>消费总量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积分分布150319!$B$143:$N$143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积分分布150319!$B$146:$N$146</c:f>
              <c:numCache>
                <c:formatCode>General</c:formatCode>
                <c:ptCount val="13"/>
                <c:pt idx="0">
                  <c:v>360989317</c:v>
                </c:pt>
                <c:pt idx="1">
                  <c:v>306153282</c:v>
                </c:pt>
                <c:pt idx="2">
                  <c:v>253906864</c:v>
                </c:pt>
                <c:pt idx="3">
                  <c:v>208205775</c:v>
                </c:pt>
                <c:pt idx="4">
                  <c:v>167466528</c:v>
                </c:pt>
                <c:pt idx="5">
                  <c:v>459438340</c:v>
                </c:pt>
                <c:pt idx="6">
                  <c:v>287401216</c:v>
                </c:pt>
                <c:pt idx="7">
                  <c:v>34149833</c:v>
                </c:pt>
                <c:pt idx="8">
                  <c:v>28093235</c:v>
                </c:pt>
                <c:pt idx="9">
                  <c:v>48260030</c:v>
                </c:pt>
                <c:pt idx="10">
                  <c:v>77450198</c:v>
                </c:pt>
                <c:pt idx="11">
                  <c:v>1762978</c:v>
                </c:pt>
                <c:pt idx="12">
                  <c:v>169282990</c:v>
                </c:pt>
              </c:numCache>
            </c:numRef>
          </c:val>
        </c:ser>
        <c:gapWidth val="219"/>
        <c:overlap val="-27"/>
        <c:axId val="88296064"/>
        <c:axId val="88306048"/>
      </c:barChart>
      <c:catAx>
        <c:axId val="8829606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306048"/>
        <c:crosses val="autoZero"/>
        <c:auto val="1"/>
        <c:lblAlgn val="ctr"/>
        <c:lblOffset val="100"/>
      </c:catAx>
      <c:valAx>
        <c:axId val="883060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29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邀请分布</a:t>
            </a:r>
            <a:r>
              <a:rPr lang="zh-CN" altLang="en-US" sz="1400" b="0" i="0" u="none" strike="noStrike" baseline="0">
                <a:effectLst/>
              </a:rPr>
              <a:t>人均</a:t>
            </a:r>
            <a:r>
              <a:rPr lang="zh-CN" altLang="zh-CN" sz="1400" b="0" i="0" u="none" strike="noStrike" baseline="0">
                <a:effectLst/>
              </a:rPr>
              <a:t>（活跃值大于等于</a:t>
            </a:r>
            <a:r>
              <a:rPr lang="en-US" altLang="zh-CN" sz="1400" b="0" i="0" u="none" strike="noStrike" baseline="0">
                <a:effectLst/>
              </a:rPr>
              <a:t>11</a:t>
            </a:r>
            <a:r>
              <a:rPr lang="zh-CN" altLang="zh-CN" sz="1400" b="0" i="0" u="none" strike="noStrike" baseline="0">
                <a:effectLst/>
              </a:rPr>
              <a:t>的活跃用户）</a:t>
            </a:r>
            <a:endParaRPr lang="zh-CN" altLang="en-US"/>
          </a:p>
        </c:rich>
      </c:tx>
      <c:layout>
        <c:manualLayout>
          <c:xMode val="edge"/>
          <c:yMode val="edge"/>
          <c:x val="0.4353772167117525"/>
          <c:y val="1.0217113665389528E-2"/>
        </c:manualLayout>
      </c:layout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积分分布150319!$A$148</c:f>
              <c:strCache>
                <c:ptCount val="1"/>
                <c:pt idx="0">
                  <c:v>人均收益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积分分布150319!$B$143:$N$143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积分分布150319!$B$148:$N$148</c:f>
              <c:numCache>
                <c:formatCode>General</c:formatCode>
                <c:ptCount val="13"/>
                <c:pt idx="0">
                  <c:v>5707.8924792145062</c:v>
                </c:pt>
                <c:pt idx="1">
                  <c:v>7181.14214825198</c:v>
                </c:pt>
                <c:pt idx="2">
                  <c:v>8351.0318796992487</c:v>
                </c:pt>
                <c:pt idx="3">
                  <c:v>9408.5815713796128</c:v>
                </c:pt>
                <c:pt idx="4">
                  <c:v>10333.51146536138</c:v>
                </c:pt>
                <c:pt idx="5">
                  <c:v>12100.55309093681</c:v>
                </c:pt>
                <c:pt idx="6">
                  <c:v>16275.780230864058</c:v>
                </c:pt>
                <c:pt idx="7">
                  <c:v>25953.355284552847</c:v>
                </c:pt>
                <c:pt idx="8">
                  <c:v>36373.179525222549</c:v>
                </c:pt>
                <c:pt idx="9">
                  <c:v>84340.573019801974</c:v>
                </c:pt>
                <c:pt idx="10">
                  <c:v>405462.45967741933</c:v>
                </c:pt>
                <c:pt idx="11">
                  <c:v>3317022</c:v>
                </c:pt>
                <c:pt idx="12">
                  <c:v>9558.9529586876815</c:v>
                </c:pt>
              </c:numCache>
            </c:numRef>
          </c:val>
        </c:ser>
        <c:ser>
          <c:idx val="1"/>
          <c:order val="1"/>
          <c:tx>
            <c:strRef>
              <c:f>积分分布150319!$A$149</c:f>
              <c:strCache>
                <c:ptCount val="1"/>
                <c:pt idx="0">
                  <c:v>人均剩余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积分分布150319!$B$143:$N$143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积分分布150319!$B$149:$N$149</c:f>
              <c:numCache>
                <c:formatCode>General</c:formatCode>
                <c:ptCount val="13"/>
                <c:pt idx="0">
                  <c:v>4564.5262047668066</c:v>
                </c:pt>
                <c:pt idx="1">
                  <c:v>5370.4092750640239</c:v>
                </c:pt>
                <c:pt idx="2">
                  <c:v>5887.7103759398497</c:v>
                </c:pt>
                <c:pt idx="3">
                  <c:v>6306.2649561187845</c:v>
                </c:pt>
                <c:pt idx="4">
                  <c:v>6641.0801913833402</c:v>
                </c:pt>
                <c:pt idx="5">
                  <c:v>7097.5766010039961</c:v>
                </c:pt>
                <c:pt idx="6">
                  <c:v>8223.5215734618396</c:v>
                </c:pt>
                <c:pt idx="7">
                  <c:v>12071.309349593495</c:v>
                </c:pt>
                <c:pt idx="8">
                  <c:v>15532.500741839762</c:v>
                </c:pt>
                <c:pt idx="9">
                  <c:v>24612.813118811882</c:v>
                </c:pt>
                <c:pt idx="10">
                  <c:v>93163.274193548394</c:v>
                </c:pt>
                <c:pt idx="11">
                  <c:v>2435533</c:v>
                </c:pt>
                <c:pt idx="12">
                  <c:v>8246.6105059964502</c:v>
                </c:pt>
              </c:numCache>
            </c:numRef>
          </c:val>
        </c:ser>
        <c:ser>
          <c:idx val="2"/>
          <c:order val="2"/>
          <c:tx>
            <c:strRef>
              <c:f>积分分布150319!$A$150</c:f>
              <c:strCache>
                <c:ptCount val="1"/>
                <c:pt idx="0">
                  <c:v>人均消费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积分分布150319!$B$143:$N$143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积分分布150319!$B$150:$N$150</c:f>
              <c:numCache>
                <c:formatCode>General</c:formatCode>
                <c:ptCount val="13"/>
                <c:pt idx="0">
                  <c:v>1143.3662744476997</c:v>
                </c:pt>
                <c:pt idx="1">
                  <c:v>1810.7328731879559</c:v>
                </c:pt>
                <c:pt idx="2">
                  <c:v>2463.3215037593986</c:v>
                </c:pt>
                <c:pt idx="3">
                  <c:v>3102.3166152608287</c:v>
                </c:pt>
                <c:pt idx="4">
                  <c:v>3692.4312739780394</c:v>
                </c:pt>
                <c:pt idx="5">
                  <c:v>5002.9764899328129</c:v>
                </c:pt>
                <c:pt idx="6">
                  <c:v>8052.2586574022189</c:v>
                </c:pt>
                <c:pt idx="7">
                  <c:v>13882.045934959349</c:v>
                </c:pt>
                <c:pt idx="8">
                  <c:v>20840.678783382788</c:v>
                </c:pt>
                <c:pt idx="9">
                  <c:v>59727.759900990102</c:v>
                </c:pt>
                <c:pt idx="10">
                  <c:v>312299.18548387097</c:v>
                </c:pt>
                <c:pt idx="11">
                  <c:v>881489</c:v>
                </c:pt>
                <c:pt idx="12">
                  <c:v>1312.3424526912313</c:v>
                </c:pt>
              </c:numCache>
            </c:numRef>
          </c:val>
        </c:ser>
        <c:gapWidth val="219"/>
        <c:overlap val="-27"/>
        <c:axId val="88425984"/>
        <c:axId val="88427520"/>
      </c:barChart>
      <c:catAx>
        <c:axId val="8842598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427520"/>
        <c:crosses val="autoZero"/>
        <c:auto val="1"/>
        <c:lblAlgn val="ctr"/>
        <c:lblOffset val="100"/>
      </c:catAx>
      <c:valAx>
        <c:axId val="884275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42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723403324584436"/>
          <c:y val="0.89872630504520257"/>
          <c:w val="0.24825893607302701"/>
          <c:h val="4.3103749962289183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积分分布</a:t>
            </a:r>
            <a:r>
              <a:rPr lang="zh-CN" altLang="zh-CN" sz="1800" b="0" i="0" baseline="0">
                <a:effectLst/>
              </a:rPr>
              <a:t>（活跃值大于等于</a:t>
            </a:r>
            <a:r>
              <a:rPr lang="en-US" altLang="zh-CN" sz="1800" b="0" i="0" baseline="0">
                <a:effectLst/>
              </a:rPr>
              <a:t>11</a:t>
            </a:r>
            <a:r>
              <a:rPr lang="zh-CN" altLang="zh-CN" sz="1800" b="0" i="0" baseline="0">
                <a:effectLst/>
              </a:rPr>
              <a:t>的活跃用户）</a:t>
            </a:r>
            <a:endParaRPr lang="zh-CN" altLang="zh-CN">
              <a:effectLst/>
            </a:endParaRP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积分分布150319!$A$153</c:f>
              <c:strCache>
                <c:ptCount val="1"/>
                <c:pt idx="0">
                  <c:v>sum(recommendCredit)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积分分布150319!$B$153:$N$153</c:f>
              <c:numCache>
                <c:formatCode>General</c:formatCode>
                <c:ptCount val="13"/>
                <c:pt idx="0">
                  <c:v>116537700</c:v>
                </c:pt>
                <c:pt idx="1">
                  <c:v>124149050</c:v>
                </c:pt>
                <c:pt idx="2">
                  <c:v>112591600</c:v>
                </c:pt>
                <c:pt idx="3">
                  <c:v>97059800</c:v>
                </c:pt>
                <c:pt idx="4">
                  <c:v>81467300</c:v>
                </c:pt>
                <c:pt idx="5">
                  <c:v>236829800</c:v>
                </c:pt>
                <c:pt idx="6">
                  <c:v>186658500</c:v>
                </c:pt>
                <c:pt idx="7">
                  <c:v>34848000</c:v>
                </c:pt>
                <c:pt idx="8">
                  <c:v>35675800</c:v>
                </c:pt>
                <c:pt idx="9">
                  <c:v>60992400</c:v>
                </c:pt>
                <c:pt idx="10">
                  <c:v>98591400</c:v>
                </c:pt>
                <c:pt idx="11">
                  <c:v>6605300</c:v>
                </c:pt>
                <c:pt idx="12">
                  <c:v>112398550</c:v>
                </c:pt>
              </c:numCache>
            </c:numRef>
          </c:val>
        </c:ser>
        <c:ser>
          <c:idx val="1"/>
          <c:order val="1"/>
          <c:tx>
            <c:strRef>
              <c:f>积分分布150319!$A$154</c:f>
              <c:strCache>
                <c:ptCount val="1"/>
                <c:pt idx="0">
                  <c:v>sum(downloadCredit)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积分分布150319!$B$154:$N$154</c:f>
              <c:numCache>
                <c:formatCode>General</c:formatCode>
                <c:ptCount val="13"/>
                <c:pt idx="0">
                  <c:v>45324457</c:v>
                </c:pt>
                <c:pt idx="1">
                  <c:v>31722339</c:v>
                </c:pt>
                <c:pt idx="2">
                  <c:v>22699683</c:v>
                </c:pt>
                <c:pt idx="3">
                  <c:v>16821733</c:v>
                </c:pt>
                <c:pt idx="4">
                  <c:v>12559201</c:v>
                </c:pt>
                <c:pt idx="5">
                  <c:v>30384850</c:v>
                </c:pt>
                <c:pt idx="6">
                  <c:v>16041080</c:v>
                </c:pt>
                <c:pt idx="7">
                  <c:v>1422735</c:v>
                </c:pt>
                <c:pt idx="8">
                  <c:v>591967</c:v>
                </c:pt>
                <c:pt idx="9">
                  <c:v>270485</c:v>
                </c:pt>
                <c:pt idx="10">
                  <c:v>36837</c:v>
                </c:pt>
                <c:pt idx="11">
                  <c:v>195</c:v>
                </c:pt>
                <c:pt idx="12">
                  <c:v>27116385</c:v>
                </c:pt>
              </c:numCache>
            </c:numRef>
          </c:val>
        </c:ser>
        <c:ser>
          <c:idx val="2"/>
          <c:order val="2"/>
          <c:tx>
            <c:strRef>
              <c:f>积分分布150319!$A$155</c:f>
              <c:strCache>
                <c:ptCount val="1"/>
                <c:pt idx="0">
                  <c:v>sum(signCredit)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积分分布150319!$B$155:$N$155</c:f>
              <c:numCache>
                <c:formatCode>General</c:formatCode>
                <c:ptCount val="13"/>
                <c:pt idx="0">
                  <c:v>45698147</c:v>
                </c:pt>
                <c:pt idx="1">
                  <c:v>33342198</c:v>
                </c:pt>
                <c:pt idx="2">
                  <c:v>24436210</c:v>
                </c:pt>
                <c:pt idx="3">
                  <c:v>18434953</c:v>
                </c:pt>
                <c:pt idx="4">
                  <c:v>13840053</c:v>
                </c:pt>
                <c:pt idx="5">
                  <c:v>34467291</c:v>
                </c:pt>
                <c:pt idx="6">
                  <c:v>19146941</c:v>
                </c:pt>
                <c:pt idx="7">
                  <c:v>1734099</c:v>
                </c:pt>
                <c:pt idx="8">
                  <c:v>624706</c:v>
                </c:pt>
                <c:pt idx="9">
                  <c:v>271752</c:v>
                </c:pt>
                <c:pt idx="10">
                  <c:v>22665</c:v>
                </c:pt>
                <c:pt idx="11">
                  <c:v>5</c:v>
                </c:pt>
                <c:pt idx="12">
                  <c:v>13038406</c:v>
                </c:pt>
              </c:numCache>
            </c:numRef>
          </c:val>
        </c:ser>
        <c:ser>
          <c:idx val="3"/>
          <c:order val="3"/>
          <c:tx>
            <c:strRef>
              <c:f>积分分布150319!$A$156</c:f>
              <c:strCache>
                <c:ptCount val="1"/>
                <c:pt idx="0">
                  <c:v>sum(actionCredit)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积分分布150319!$B$156:$N$156</c:f>
              <c:numCache>
                <c:formatCode>General</c:formatCode>
                <c:ptCount val="13"/>
                <c:pt idx="0">
                  <c:v>75304452</c:v>
                </c:pt>
                <c:pt idx="1">
                  <c:v>58498837</c:v>
                </c:pt>
                <c:pt idx="2">
                  <c:v>44973569</c:v>
                </c:pt>
                <c:pt idx="3">
                  <c:v>34912944</c:v>
                </c:pt>
                <c:pt idx="4">
                  <c:v>27010846</c:v>
                </c:pt>
                <c:pt idx="5">
                  <c:v>68038691</c:v>
                </c:pt>
                <c:pt idx="6">
                  <c:v>35890618</c:v>
                </c:pt>
                <c:pt idx="7">
                  <c:v>2904788</c:v>
                </c:pt>
                <c:pt idx="8">
                  <c:v>1371873</c:v>
                </c:pt>
                <c:pt idx="9">
                  <c:v>844523</c:v>
                </c:pt>
                <c:pt idx="10">
                  <c:v>114525</c:v>
                </c:pt>
                <c:pt idx="11">
                  <c:v>4647</c:v>
                </c:pt>
                <c:pt idx="12">
                  <c:v>36650289</c:v>
                </c:pt>
              </c:numCache>
            </c:numRef>
          </c:val>
        </c:ser>
        <c:ser>
          <c:idx val="4"/>
          <c:order val="4"/>
          <c:tx>
            <c:strRef>
              <c:f>积分分布150319!$A$157</c:f>
              <c:strCache>
                <c:ptCount val="1"/>
                <c:pt idx="0">
                  <c:v>sum(rightCredit)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积分分布150319!$B$157:$N$157</c:f>
              <c:numCache>
                <c:formatCode>General</c:formatCode>
                <c:ptCount val="13"/>
                <c:pt idx="0">
                  <c:v>1421590303</c:v>
                </c:pt>
                <c:pt idx="1">
                  <c:v>913458946</c:v>
                </c:pt>
                <c:pt idx="2">
                  <c:v>623508742</c:v>
                </c:pt>
                <c:pt idx="3">
                  <c:v>442739669</c:v>
                </c:pt>
                <c:pt idx="4">
                  <c:v>319009482</c:v>
                </c:pt>
                <c:pt idx="5">
                  <c:v>711057483</c:v>
                </c:pt>
                <c:pt idx="6">
                  <c:v>310312083</c:v>
                </c:pt>
                <c:pt idx="7">
                  <c:v>21957848</c:v>
                </c:pt>
                <c:pt idx="8">
                  <c:v>10514266</c:v>
                </c:pt>
                <c:pt idx="9">
                  <c:v>5696534</c:v>
                </c:pt>
                <c:pt idx="10">
                  <c:v>1381280</c:v>
                </c:pt>
                <c:pt idx="11">
                  <c:v>23151</c:v>
                </c:pt>
                <c:pt idx="12">
                  <c:v>795863347</c:v>
                </c:pt>
              </c:numCache>
            </c:numRef>
          </c:val>
        </c:ser>
        <c:ser>
          <c:idx val="5"/>
          <c:order val="5"/>
          <c:tx>
            <c:strRef>
              <c:f>积分分布150319!$A$158</c:f>
              <c:strCache>
                <c:ptCount val="1"/>
                <c:pt idx="0">
                  <c:v>sum(shareCredit)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积分分布150319!$B$158:$N$158</c:f>
              <c:numCache>
                <c:formatCode>General</c:formatCode>
                <c:ptCount val="13"/>
                <c:pt idx="0">
                  <c:v>3223630</c:v>
                </c:pt>
                <c:pt idx="1">
                  <c:v>2232718</c:v>
                </c:pt>
                <c:pt idx="2">
                  <c:v>1710422</c:v>
                </c:pt>
                <c:pt idx="3">
                  <c:v>1149600</c:v>
                </c:pt>
                <c:pt idx="4">
                  <c:v>1005644</c:v>
                </c:pt>
                <c:pt idx="5">
                  <c:v>2407830</c:v>
                </c:pt>
                <c:pt idx="6">
                  <c:v>1254376</c:v>
                </c:pt>
                <c:pt idx="7">
                  <c:v>131792</c:v>
                </c:pt>
                <c:pt idx="8">
                  <c:v>175340</c:v>
                </c:pt>
                <c:pt idx="9">
                  <c:v>518847</c:v>
                </c:pt>
                <c:pt idx="10">
                  <c:v>311066</c:v>
                </c:pt>
                <c:pt idx="11">
                  <c:v>20000</c:v>
                </c:pt>
                <c:pt idx="12">
                  <c:v>1149550</c:v>
                </c:pt>
              </c:numCache>
            </c:numRef>
          </c:val>
        </c:ser>
        <c:ser>
          <c:idx val="6"/>
          <c:order val="6"/>
          <c:tx>
            <c:strRef>
              <c:f>积分分布150319!$A$159</c:f>
              <c:strCache>
                <c:ptCount val="1"/>
                <c:pt idx="0">
                  <c:v>sum(activityCredit)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积分分布150319!$B$159:$N$159</c:f>
              <c:numCache>
                <c:formatCode>General</c:formatCode>
                <c:ptCount val="13"/>
                <c:pt idx="0">
                  <c:v>97585992</c:v>
                </c:pt>
                <c:pt idx="1">
                  <c:v>52834408</c:v>
                </c:pt>
                <c:pt idx="2">
                  <c:v>32387618</c:v>
                </c:pt>
                <c:pt idx="3">
                  <c:v>21270921</c:v>
                </c:pt>
                <c:pt idx="4">
                  <c:v>14598912</c:v>
                </c:pt>
                <c:pt idx="5">
                  <c:v>29876430</c:v>
                </c:pt>
                <c:pt idx="6">
                  <c:v>12266402</c:v>
                </c:pt>
                <c:pt idx="7">
                  <c:v>951829</c:v>
                </c:pt>
                <c:pt idx="8">
                  <c:v>218600</c:v>
                </c:pt>
                <c:pt idx="9">
                  <c:v>128567</c:v>
                </c:pt>
                <c:pt idx="10">
                  <c:v>200840</c:v>
                </c:pt>
                <c:pt idx="11">
                  <c:v>746</c:v>
                </c:pt>
                <c:pt idx="12">
                  <c:v>247919118</c:v>
                </c:pt>
              </c:numCache>
            </c:numRef>
          </c:val>
        </c:ser>
        <c:gapWidth val="219"/>
        <c:overlap val="-27"/>
        <c:axId val="88489344"/>
        <c:axId val="88507520"/>
      </c:barChart>
      <c:catAx>
        <c:axId val="8848934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07520"/>
        <c:crosses val="autoZero"/>
        <c:auto val="1"/>
        <c:lblAlgn val="ctr"/>
        <c:lblOffset val="100"/>
      </c:catAx>
      <c:valAx>
        <c:axId val="885075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48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44976968441382E-2"/>
          <c:y val="0.90005793100563591"/>
          <c:w val="0.90000000000000013"/>
          <c:h val="3.8135860136127055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人均 活跃值</a:t>
            </a:r>
            <a:r>
              <a:rPr lang="en-US" altLang="zh-CN"/>
              <a:t>&gt;=11</a:t>
            </a:r>
            <a:endParaRPr lang="zh-CN" altLang="en-US"/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积分分布150319!$A$162</c:f>
              <c:strCache>
                <c:ptCount val="1"/>
                <c:pt idx="0">
                  <c:v>sum(recommendCredit)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积分分布150319!$B$162:$N$162</c:f>
              <c:numCache>
                <c:formatCode>General</c:formatCode>
                <c:ptCount val="13"/>
                <c:pt idx="0">
                  <c:v>369.11141024625863</c:v>
                </c:pt>
                <c:pt idx="1">
                  <c:v>734.27521188570893</c:v>
                </c:pt>
                <c:pt idx="2">
                  <c:v>1092.3269463982538</c:v>
                </c:pt>
                <c:pt idx="3">
                  <c:v>1446.2145932978708</c:v>
                </c:pt>
                <c:pt idx="4">
                  <c:v>1796.2539136570092</c:v>
                </c:pt>
                <c:pt idx="5">
                  <c:v>2578.918253786765</c:v>
                </c:pt>
                <c:pt idx="6">
                  <c:v>5229.7013336321861</c:v>
                </c:pt>
                <c:pt idx="7">
                  <c:v>14165.853658536585</c:v>
                </c:pt>
                <c:pt idx="8">
                  <c:v>26465.72700296736</c:v>
                </c:pt>
                <c:pt idx="9">
                  <c:v>75485.643564356433</c:v>
                </c:pt>
                <c:pt idx="10">
                  <c:v>397545.96774193546</c:v>
                </c:pt>
                <c:pt idx="11">
                  <c:v>3302650</c:v>
                </c:pt>
                <c:pt idx="12">
                  <c:v>9558.9529586876815</c:v>
                </c:pt>
              </c:numCache>
            </c:numRef>
          </c:val>
        </c:ser>
        <c:ser>
          <c:idx val="1"/>
          <c:order val="1"/>
          <c:tx>
            <c:strRef>
              <c:f>积分分布150319!$A$163</c:f>
              <c:strCache>
                <c:ptCount val="1"/>
                <c:pt idx="0">
                  <c:v>sum(downloadCredit)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积分分布150319!$B$163:$N$163</c:f>
              <c:numCache>
                <c:formatCode>General</c:formatCode>
                <c:ptCount val="13"/>
                <c:pt idx="0">
                  <c:v>143.55675667115369</c:v>
                </c:pt>
                <c:pt idx="1">
                  <c:v>187.62066395784169</c:v>
                </c:pt>
                <c:pt idx="2">
                  <c:v>220.22491389764735</c:v>
                </c:pt>
                <c:pt idx="3">
                  <c:v>250.64790726088836</c:v>
                </c:pt>
                <c:pt idx="4">
                  <c:v>276.91495788684568</c:v>
                </c:pt>
                <c:pt idx="5">
                  <c:v>330.87071096446812</c:v>
                </c:pt>
                <c:pt idx="6">
                  <c:v>449.43068474728233</c:v>
                </c:pt>
                <c:pt idx="7">
                  <c:v>578.34756097560978</c:v>
                </c:pt>
                <c:pt idx="8">
                  <c:v>439.14465875370922</c:v>
                </c:pt>
                <c:pt idx="9">
                  <c:v>334.75866336633663</c:v>
                </c:pt>
                <c:pt idx="10">
                  <c:v>148.53629032258064</c:v>
                </c:pt>
                <c:pt idx="11">
                  <c:v>97.5</c:v>
                </c:pt>
                <c:pt idx="12">
                  <c:v>210.21594195033839</c:v>
                </c:pt>
              </c:numCache>
            </c:numRef>
          </c:val>
        </c:ser>
        <c:ser>
          <c:idx val="2"/>
          <c:order val="2"/>
          <c:tx>
            <c:strRef>
              <c:f>积分分布150319!$A$164</c:f>
              <c:strCache>
                <c:ptCount val="1"/>
                <c:pt idx="0">
                  <c:v>sum(signCredit)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积分分布150319!$B$164:$N$164</c:f>
              <c:numCache>
                <c:formatCode>General</c:formatCode>
                <c:ptCount val="13"/>
                <c:pt idx="0">
                  <c:v>144.74034998812257</c:v>
                </c:pt>
                <c:pt idx="1">
                  <c:v>197.20126332972552</c:v>
                </c:pt>
                <c:pt idx="2">
                  <c:v>237.07213194276014</c:v>
                </c:pt>
                <c:pt idx="3">
                  <c:v>274.68527707001624</c:v>
                </c:pt>
                <c:pt idx="4">
                  <c:v>305.15617145125015</c:v>
                </c:pt>
                <c:pt idx="5">
                  <c:v>375.32576524778676</c:v>
                </c:pt>
                <c:pt idx="6">
                  <c:v>536.44909223355376</c:v>
                </c:pt>
                <c:pt idx="7">
                  <c:v>704.91829268292679</c:v>
                </c:pt>
                <c:pt idx="8">
                  <c:v>463.43175074183978</c:v>
                </c:pt>
                <c:pt idx="9">
                  <c:v>336.32673267326732</c:v>
                </c:pt>
                <c:pt idx="10">
                  <c:v>91.391129032258064</c:v>
                </c:pt>
                <c:pt idx="11">
                  <c:v>2.5</c:v>
                </c:pt>
                <c:pt idx="12">
                  <c:v>101.07839960307923</c:v>
                </c:pt>
              </c:numCache>
            </c:numRef>
          </c:val>
        </c:ser>
        <c:ser>
          <c:idx val="3"/>
          <c:order val="3"/>
          <c:tx>
            <c:strRef>
              <c:f>积分分布150319!$A$165</c:f>
              <c:strCache>
                <c:ptCount val="1"/>
                <c:pt idx="0">
                  <c:v>sum(actionCredit)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积分分布150319!$B$165:$N$165</c:f>
              <c:numCache>
                <c:formatCode>General</c:formatCode>
                <c:ptCount val="13"/>
                <c:pt idx="0">
                  <c:v>238.51279436218229</c:v>
                </c:pt>
                <c:pt idx="1">
                  <c:v>345.98932439066226</c:v>
                </c:pt>
                <c:pt idx="2">
                  <c:v>436.31888430754304</c:v>
                </c:pt>
                <c:pt idx="3">
                  <c:v>520.2113450449242</c:v>
                </c:pt>
                <c:pt idx="4">
                  <c:v>595.55598183181201</c:v>
                </c:pt>
                <c:pt idx="5">
                  <c:v>740.89587621007695</c:v>
                </c:pt>
                <c:pt idx="6">
                  <c:v>1005.5647764204864</c:v>
                </c:pt>
                <c:pt idx="7">
                  <c:v>1180.8081300813008</c:v>
                </c:pt>
                <c:pt idx="8">
                  <c:v>1017.709940652819</c:v>
                </c:pt>
                <c:pt idx="9">
                  <c:v>1045.2017326732673</c:v>
                </c:pt>
                <c:pt idx="10">
                  <c:v>461.79435483870969</c:v>
                </c:pt>
                <c:pt idx="11">
                  <c:v>2323.5</c:v>
                </c:pt>
                <c:pt idx="12">
                  <c:v>284.12618514182941</c:v>
                </c:pt>
              </c:numCache>
            </c:numRef>
          </c:val>
        </c:ser>
        <c:ser>
          <c:idx val="4"/>
          <c:order val="4"/>
          <c:tx>
            <c:strRef>
              <c:f>积分分布150319!$A$166</c:f>
              <c:strCache>
                <c:ptCount val="1"/>
                <c:pt idx="0">
                  <c:v>sum(rightCredit)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积分分布150319!$B$166:$N$166</c:f>
              <c:numCache>
                <c:formatCode>General</c:formatCode>
                <c:ptCount val="13"/>
                <c:pt idx="0">
                  <c:v>4502.6219114735923</c:v>
                </c:pt>
                <c:pt idx="1">
                  <c:v>5402.6209715100222</c:v>
                </c:pt>
                <c:pt idx="2">
                  <c:v>6049.0782634004363</c:v>
                </c:pt>
                <c:pt idx="3">
                  <c:v>6596.9285980361483</c:v>
                </c:pt>
                <c:pt idx="4">
                  <c:v>7033.7672972615428</c:v>
                </c:pt>
                <c:pt idx="5">
                  <c:v>7742.9408055927606</c:v>
                </c:pt>
                <c:pt idx="6">
                  <c:v>8694.1634820127765</c:v>
                </c:pt>
                <c:pt idx="7">
                  <c:v>8925.9544715447155</c:v>
                </c:pt>
                <c:pt idx="8">
                  <c:v>7799.9005934718098</c:v>
                </c:pt>
                <c:pt idx="9">
                  <c:v>7050.1658415841584</c:v>
                </c:pt>
                <c:pt idx="10">
                  <c:v>5569.677419354839</c:v>
                </c:pt>
                <c:pt idx="11">
                  <c:v>11575.5</c:v>
                </c:pt>
                <c:pt idx="12">
                  <c:v>6169.8181064088749</c:v>
                </c:pt>
              </c:numCache>
            </c:numRef>
          </c:val>
        </c:ser>
        <c:ser>
          <c:idx val="5"/>
          <c:order val="5"/>
          <c:tx>
            <c:strRef>
              <c:f>积分分布150319!$A$167</c:f>
              <c:strCache>
                <c:ptCount val="1"/>
                <c:pt idx="0">
                  <c:v>sum(shareCredit)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积分分布150319!$B$167:$N$167</c:f>
              <c:numCache>
                <c:formatCode>General</c:formatCode>
                <c:ptCount val="13"/>
                <c:pt idx="0">
                  <c:v>10.210246258611132</c:v>
                </c:pt>
                <c:pt idx="1">
                  <c:v>13.205332481650371</c:v>
                </c:pt>
                <c:pt idx="2">
                  <c:v>16.593955857385399</c:v>
                </c:pt>
                <c:pt idx="3">
                  <c:v>17.129319207903087</c:v>
                </c:pt>
                <c:pt idx="4">
                  <c:v>22.17321515191604</c:v>
                </c:pt>
                <c:pt idx="5">
                  <c:v>26.219659599490381</c:v>
                </c:pt>
                <c:pt idx="6">
                  <c:v>35.144458141880534</c:v>
                </c:pt>
                <c:pt idx="7">
                  <c:v>53.573983739837395</c:v>
                </c:pt>
                <c:pt idx="8">
                  <c:v>130.07418397626114</c:v>
                </c:pt>
                <c:pt idx="9">
                  <c:v>642.13737623762381</c:v>
                </c:pt>
                <c:pt idx="10">
                  <c:v>1254.2983870967741</c:v>
                </c:pt>
                <c:pt idx="11">
                  <c:v>10000</c:v>
                </c:pt>
                <c:pt idx="12">
                  <c:v>8.9117238919941393</c:v>
                </c:pt>
              </c:numCache>
            </c:numRef>
          </c:val>
        </c:ser>
        <c:ser>
          <c:idx val="6"/>
          <c:order val="6"/>
          <c:tx>
            <c:strRef>
              <c:f>积分分布150319!$A$168</c:f>
              <c:strCache>
                <c:ptCount val="1"/>
                <c:pt idx="0">
                  <c:v>sum(activityCredit)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积分分布150319!$B$168:$N$168</c:f>
              <c:numCache>
                <c:formatCode>General</c:formatCode>
                <c:ptCount val="13"/>
                <c:pt idx="0">
                  <c:v>309.08541293847492</c:v>
                </c:pt>
                <c:pt idx="1">
                  <c:v>312.48725728514228</c:v>
                </c:pt>
                <c:pt idx="2">
                  <c:v>314.21409653165171</c:v>
                </c:pt>
                <c:pt idx="3">
                  <c:v>316.94188905279157</c:v>
                </c:pt>
                <c:pt idx="4">
                  <c:v>321.88808043391981</c:v>
                </c:pt>
                <c:pt idx="5">
                  <c:v>325.33435693051518</c:v>
                </c:pt>
                <c:pt idx="6">
                  <c:v>343.67370839403787</c:v>
                </c:pt>
                <c:pt idx="7">
                  <c:v>386.92235772357725</c:v>
                </c:pt>
                <c:pt idx="8">
                  <c:v>162.16617210682492</c:v>
                </c:pt>
                <c:pt idx="9">
                  <c:v>159.11757425742573</c:v>
                </c:pt>
                <c:pt idx="10">
                  <c:v>809.83870967741939</c:v>
                </c:pt>
                <c:pt idx="11">
                  <c:v>373</c:v>
                </c:pt>
                <c:pt idx="12">
                  <c:v>1921.9579201972199</c:v>
                </c:pt>
              </c:numCache>
            </c:numRef>
          </c:val>
        </c:ser>
        <c:gapWidth val="219"/>
        <c:overlap val="-27"/>
        <c:axId val="88577536"/>
        <c:axId val="88579072"/>
      </c:barChart>
      <c:catAx>
        <c:axId val="8857753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79072"/>
        <c:crosses val="autoZero"/>
        <c:auto val="1"/>
        <c:lblAlgn val="ctr"/>
        <c:lblOffset val="100"/>
      </c:catAx>
      <c:valAx>
        <c:axId val="885790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7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062593441642658E-2"/>
          <c:y val="0.88804127544103173"/>
          <c:w val="0.9"/>
          <c:h val="3.7227262541884472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邀请范围收益总分布</a:t>
            </a:r>
            <a:endParaRPr lang="zh-CN" altLang="zh-CN">
              <a:effectLst/>
            </a:endParaRP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积分分布150319!$A$56</c:f>
              <c:strCache>
                <c:ptCount val="1"/>
                <c:pt idx="0">
                  <c:v>sum(creditRevenue)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积分分布150319!$B$55:$N$55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积分分布150319!$B$56:$N$56</c:f>
              <c:numCache>
                <c:formatCode>General</c:formatCode>
                <c:ptCount val="13"/>
                <c:pt idx="0">
                  <c:v>3312597760</c:v>
                </c:pt>
                <c:pt idx="1">
                  <c:v>2132471098</c:v>
                </c:pt>
                <c:pt idx="2">
                  <c:v>1410202158</c:v>
                </c:pt>
                <c:pt idx="3">
                  <c:v>1001518772</c:v>
                </c:pt>
                <c:pt idx="4">
                  <c:v>727908840</c:v>
                </c:pt>
                <c:pt idx="5">
                  <c:v>1722185798</c:v>
                </c:pt>
                <c:pt idx="6">
                  <c:v>953496513</c:v>
                </c:pt>
                <c:pt idx="7">
                  <c:v>138618161</c:v>
                </c:pt>
                <c:pt idx="8">
                  <c:v>156127643</c:v>
                </c:pt>
                <c:pt idx="9">
                  <c:v>154997688</c:v>
                </c:pt>
                <c:pt idx="10">
                  <c:v>168823367</c:v>
                </c:pt>
                <c:pt idx="11">
                  <c:v>6634274</c:v>
                </c:pt>
                <c:pt idx="12">
                  <c:v>1233038019</c:v>
                </c:pt>
              </c:numCache>
            </c:numRef>
          </c:val>
        </c:ser>
        <c:ser>
          <c:idx val="1"/>
          <c:order val="1"/>
          <c:tx>
            <c:strRef>
              <c:f>积分分布150319!$A$57</c:f>
              <c:strCache>
                <c:ptCount val="1"/>
                <c:pt idx="0">
                  <c:v>sum(creditRemaining)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积分分布150319!$B$55:$N$55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积分分布150319!$B$57:$N$57</c:f>
              <c:numCache>
                <c:formatCode>General</c:formatCode>
                <c:ptCount val="13"/>
                <c:pt idx="0">
                  <c:v>2708185228</c:v>
                </c:pt>
                <c:pt idx="1">
                  <c:v>1611434969</c:v>
                </c:pt>
                <c:pt idx="2">
                  <c:v>1015350467</c:v>
                </c:pt>
                <c:pt idx="3">
                  <c:v>683010227</c:v>
                </c:pt>
                <c:pt idx="4">
                  <c:v>472840402</c:v>
                </c:pt>
                <c:pt idx="5">
                  <c:v>1020571997</c:v>
                </c:pt>
                <c:pt idx="6">
                  <c:v>494359928</c:v>
                </c:pt>
                <c:pt idx="7">
                  <c:v>81639568</c:v>
                </c:pt>
                <c:pt idx="8">
                  <c:v>92390920</c:v>
                </c:pt>
                <c:pt idx="9">
                  <c:v>51233229</c:v>
                </c:pt>
                <c:pt idx="10">
                  <c:v>34758153</c:v>
                </c:pt>
                <c:pt idx="11">
                  <c:v>4871296</c:v>
                </c:pt>
                <c:pt idx="12">
                  <c:v>1063755029</c:v>
                </c:pt>
              </c:numCache>
            </c:numRef>
          </c:val>
        </c:ser>
        <c:ser>
          <c:idx val="2"/>
          <c:order val="2"/>
          <c:tx>
            <c:strRef>
              <c:f>积分分布150319!$A$58</c:f>
              <c:strCache>
                <c:ptCount val="1"/>
                <c:pt idx="0">
                  <c:v>消费总量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积分分布150319!$B$55:$N$55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积分分布150319!$B$58:$N$58</c:f>
              <c:numCache>
                <c:formatCode>General</c:formatCode>
                <c:ptCount val="13"/>
                <c:pt idx="0">
                  <c:v>604412532</c:v>
                </c:pt>
                <c:pt idx="1">
                  <c:v>521036129</c:v>
                </c:pt>
                <c:pt idx="2">
                  <c:v>394851691</c:v>
                </c:pt>
                <c:pt idx="3">
                  <c:v>318508545</c:v>
                </c:pt>
                <c:pt idx="4">
                  <c:v>255068438</c:v>
                </c:pt>
                <c:pt idx="5">
                  <c:v>701613801</c:v>
                </c:pt>
                <c:pt idx="6">
                  <c:v>459136585</c:v>
                </c:pt>
                <c:pt idx="7">
                  <c:v>56978593</c:v>
                </c:pt>
                <c:pt idx="8">
                  <c:v>63736723</c:v>
                </c:pt>
                <c:pt idx="9">
                  <c:v>103764459</c:v>
                </c:pt>
                <c:pt idx="10">
                  <c:v>134065214</c:v>
                </c:pt>
                <c:pt idx="11">
                  <c:v>1762978</c:v>
                </c:pt>
                <c:pt idx="12">
                  <c:v>169282990</c:v>
                </c:pt>
              </c:numCache>
            </c:numRef>
          </c:val>
        </c:ser>
        <c:gapWidth val="219"/>
        <c:overlap val="-27"/>
        <c:axId val="88613632"/>
        <c:axId val="88615168"/>
      </c:barChart>
      <c:catAx>
        <c:axId val="8861363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615168"/>
        <c:crosses val="autoZero"/>
        <c:auto val="1"/>
        <c:lblAlgn val="ctr"/>
        <c:lblOffset val="100"/>
      </c:catAx>
      <c:valAx>
        <c:axId val="886151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61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下载 签到 分布总量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积分分布150319!$A$66</c:f>
              <c:strCache>
                <c:ptCount val="1"/>
                <c:pt idx="0">
                  <c:v>sum(downloadCredit)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积分分布150319!$B$66:$N$66</c:f>
              <c:numCache>
                <c:formatCode>General</c:formatCode>
                <c:ptCount val="13"/>
                <c:pt idx="0">
                  <c:v>79368956</c:v>
                </c:pt>
                <c:pt idx="1">
                  <c:v>50262340</c:v>
                </c:pt>
                <c:pt idx="2">
                  <c:v>34474795</c:v>
                </c:pt>
                <c:pt idx="3">
                  <c:v>24578263</c:v>
                </c:pt>
                <c:pt idx="4">
                  <c:v>17834292</c:v>
                </c:pt>
                <c:pt idx="5">
                  <c:v>41638046</c:v>
                </c:pt>
                <c:pt idx="6">
                  <c:v>20620777</c:v>
                </c:pt>
                <c:pt idx="7">
                  <c:v>1922586</c:v>
                </c:pt>
                <c:pt idx="8">
                  <c:v>946955</c:v>
                </c:pt>
                <c:pt idx="9">
                  <c:v>388937</c:v>
                </c:pt>
                <c:pt idx="10">
                  <c:v>50629</c:v>
                </c:pt>
                <c:pt idx="11">
                  <c:v>195</c:v>
                </c:pt>
                <c:pt idx="12">
                  <c:v>27116385</c:v>
                </c:pt>
              </c:numCache>
            </c:numRef>
          </c:val>
        </c:ser>
        <c:ser>
          <c:idx val="1"/>
          <c:order val="1"/>
          <c:tx>
            <c:strRef>
              <c:f>积分分布150319!$A$67</c:f>
              <c:strCache>
                <c:ptCount val="1"/>
                <c:pt idx="0">
                  <c:v>sum(signCredit)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积分分布150319!$B$67:$N$67</c:f>
              <c:numCache>
                <c:formatCode>General</c:formatCode>
                <c:ptCount val="13"/>
                <c:pt idx="0">
                  <c:v>60453556</c:v>
                </c:pt>
                <c:pt idx="1">
                  <c:v>42600154</c:v>
                </c:pt>
                <c:pt idx="2">
                  <c:v>30736697</c:v>
                </c:pt>
                <c:pt idx="3">
                  <c:v>22669274</c:v>
                </c:pt>
                <c:pt idx="4">
                  <c:v>16768932</c:v>
                </c:pt>
                <c:pt idx="5">
                  <c:v>40784282</c:v>
                </c:pt>
                <c:pt idx="6">
                  <c:v>21988666</c:v>
                </c:pt>
                <c:pt idx="7">
                  <c:v>2071999</c:v>
                </c:pt>
                <c:pt idx="8">
                  <c:v>830851</c:v>
                </c:pt>
                <c:pt idx="9">
                  <c:v>334591</c:v>
                </c:pt>
                <c:pt idx="10">
                  <c:v>36820</c:v>
                </c:pt>
                <c:pt idx="11">
                  <c:v>5</c:v>
                </c:pt>
                <c:pt idx="12">
                  <c:v>13038406</c:v>
                </c:pt>
              </c:numCache>
            </c:numRef>
          </c:val>
        </c:ser>
        <c:gapWidth val="219"/>
        <c:overlap val="-27"/>
        <c:axId val="88640128"/>
        <c:axId val="88674688"/>
      </c:barChart>
      <c:catAx>
        <c:axId val="8864012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674688"/>
        <c:crosses val="autoZero"/>
        <c:auto val="1"/>
        <c:lblAlgn val="ctr"/>
        <c:lblOffset val="100"/>
      </c:catAx>
      <c:valAx>
        <c:axId val="886746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64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下载签到人均分布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积分分布150319!$A$75</c:f>
              <c:strCache>
                <c:ptCount val="1"/>
                <c:pt idx="0">
                  <c:v>sum(downloadCredit)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积分分布150319!$B$75:$N$75</c:f>
              <c:numCache>
                <c:formatCode>General</c:formatCode>
                <c:ptCount val="13"/>
                <c:pt idx="0">
                  <c:v>57.379891398252916</c:v>
                </c:pt>
                <c:pt idx="1">
                  <c:v>77.916323686482784</c:v>
                </c:pt>
                <c:pt idx="2">
                  <c:v>114.72477537437604</c:v>
                </c:pt>
                <c:pt idx="3">
                  <c:v>137.16237422638415</c:v>
                </c:pt>
                <c:pt idx="4">
                  <c:v>154.90165287102741</c:v>
                </c:pt>
                <c:pt idx="5">
                  <c:v>179.573411192382</c:v>
                </c:pt>
                <c:pt idx="6">
                  <c:v>220.92111634883221</c:v>
                </c:pt>
                <c:pt idx="7">
                  <c:v>231.77649186256781</c:v>
                </c:pt>
                <c:pt idx="8">
                  <c:v>135.62804354053279</c:v>
                </c:pt>
                <c:pt idx="9">
                  <c:v>160.98385761589404</c:v>
                </c:pt>
                <c:pt idx="10">
                  <c:v>168.76333333333332</c:v>
                </c:pt>
                <c:pt idx="11">
                  <c:v>39</c:v>
                </c:pt>
                <c:pt idx="12">
                  <c:v>8.2507017226244503</c:v>
                </c:pt>
              </c:numCache>
            </c:numRef>
          </c:val>
        </c:ser>
        <c:ser>
          <c:idx val="1"/>
          <c:order val="1"/>
          <c:tx>
            <c:strRef>
              <c:f>积分分布150319!$A$76</c:f>
              <c:strCache>
                <c:ptCount val="1"/>
                <c:pt idx="0">
                  <c:v>sum(signCredit)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积分分布150319!$B$76:$N$76</c:f>
              <c:numCache>
                <c:formatCode>General</c:formatCode>
                <c:ptCount val="13"/>
                <c:pt idx="0">
                  <c:v>43.704978025894668</c:v>
                </c:pt>
                <c:pt idx="1">
                  <c:v>66.038457185996791</c:v>
                </c:pt>
                <c:pt idx="2">
                  <c:v>102.28518136439268</c:v>
                </c:pt>
                <c:pt idx="3">
                  <c:v>126.5089987778404</c:v>
                </c:pt>
                <c:pt idx="4">
                  <c:v>145.6483545117386</c:v>
                </c:pt>
                <c:pt idx="5">
                  <c:v>175.89136247584875</c:v>
                </c:pt>
                <c:pt idx="6">
                  <c:v>235.57602314120419</c:v>
                </c:pt>
                <c:pt idx="7">
                  <c:v>249.78890898131405</c:v>
                </c:pt>
                <c:pt idx="8">
                  <c:v>118.99899742194214</c:v>
                </c:pt>
                <c:pt idx="9">
                  <c:v>138.4896523178808</c:v>
                </c:pt>
                <c:pt idx="10">
                  <c:v>122.73333333333333</c:v>
                </c:pt>
                <c:pt idx="11">
                  <c:v>1</c:v>
                </c:pt>
                <c:pt idx="12">
                  <c:v>3.96719543716749</c:v>
                </c:pt>
              </c:numCache>
            </c:numRef>
          </c:val>
        </c:ser>
        <c:gapWidth val="219"/>
        <c:overlap val="-27"/>
        <c:axId val="88703744"/>
        <c:axId val="88705280"/>
      </c:barChart>
      <c:catAx>
        <c:axId val="8870374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05280"/>
        <c:crosses val="autoZero"/>
        <c:auto val="1"/>
        <c:lblAlgn val="ctr"/>
        <c:lblOffset val="100"/>
      </c:catAx>
      <c:valAx>
        <c:axId val="887052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0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日活下载签到分布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积分分布150319!$A$154</c:f>
              <c:strCache>
                <c:ptCount val="1"/>
                <c:pt idx="0">
                  <c:v>sum(downloadCredit)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积分分布150319!$B$154:$N$154</c:f>
              <c:numCache>
                <c:formatCode>General</c:formatCode>
                <c:ptCount val="13"/>
                <c:pt idx="0">
                  <c:v>45324457</c:v>
                </c:pt>
                <c:pt idx="1">
                  <c:v>31722339</c:v>
                </c:pt>
                <c:pt idx="2">
                  <c:v>22699683</c:v>
                </c:pt>
                <c:pt idx="3">
                  <c:v>16821733</c:v>
                </c:pt>
                <c:pt idx="4">
                  <c:v>12559201</c:v>
                </c:pt>
                <c:pt idx="5">
                  <c:v>30384850</c:v>
                </c:pt>
                <c:pt idx="6">
                  <c:v>16041080</c:v>
                </c:pt>
                <c:pt idx="7">
                  <c:v>1422735</c:v>
                </c:pt>
                <c:pt idx="8">
                  <c:v>591967</c:v>
                </c:pt>
                <c:pt idx="9">
                  <c:v>270485</c:v>
                </c:pt>
                <c:pt idx="10">
                  <c:v>36837</c:v>
                </c:pt>
                <c:pt idx="11">
                  <c:v>195</c:v>
                </c:pt>
                <c:pt idx="12">
                  <c:v>27116385</c:v>
                </c:pt>
              </c:numCache>
            </c:numRef>
          </c:val>
        </c:ser>
        <c:ser>
          <c:idx val="1"/>
          <c:order val="1"/>
          <c:tx>
            <c:strRef>
              <c:f>积分分布150319!$A$155</c:f>
              <c:strCache>
                <c:ptCount val="1"/>
                <c:pt idx="0">
                  <c:v>sum(signCredit)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积分分布150319!$B$155:$N$155</c:f>
              <c:numCache>
                <c:formatCode>General</c:formatCode>
                <c:ptCount val="13"/>
                <c:pt idx="0">
                  <c:v>45698147</c:v>
                </c:pt>
                <c:pt idx="1">
                  <c:v>33342198</c:v>
                </c:pt>
                <c:pt idx="2">
                  <c:v>24436210</c:v>
                </c:pt>
                <c:pt idx="3">
                  <c:v>18434953</c:v>
                </c:pt>
                <c:pt idx="4">
                  <c:v>13840053</c:v>
                </c:pt>
                <c:pt idx="5">
                  <c:v>34467291</c:v>
                </c:pt>
                <c:pt idx="6">
                  <c:v>19146941</c:v>
                </c:pt>
                <c:pt idx="7">
                  <c:v>1734099</c:v>
                </c:pt>
                <c:pt idx="8">
                  <c:v>624706</c:v>
                </c:pt>
                <c:pt idx="9">
                  <c:v>271752</c:v>
                </c:pt>
                <c:pt idx="10">
                  <c:v>22665</c:v>
                </c:pt>
                <c:pt idx="11">
                  <c:v>5</c:v>
                </c:pt>
                <c:pt idx="12">
                  <c:v>13038406</c:v>
                </c:pt>
              </c:numCache>
            </c:numRef>
          </c:val>
        </c:ser>
        <c:gapWidth val="219"/>
        <c:overlap val="-27"/>
        <c:axId val="88828544"/>
        <c:axId val="88846720"/>
      </c:barChart>
      <c:catAx>
        <c:axId val="8882854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846720"/>
        <c:crosses val="autoZero"/>
        <c:auto val="1"/>
        <c:lblAlgn val="ctr"/>
        <c:lblOffset val="100"/>
      </c:catAx>
      <c:valAx>
        <c:axId val="888467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82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推荐人存留比</c:v>
          </c:tx>
          <c:cat>
            <c:strRef>
              <c:f>邀请分布150319!$A$3:$A$15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（系统）</c:v>
                </c:pt>
              </c:strCache>
            </c:strRef>
          </c:cat>
          <c:val>
            <c:numRef>
              <c:f>邀请分布150319!$G$3:$G$15</c:f>
              <c:numCache>
                <c:formatCode>General</c:formatCode>
                <c:ptCount val="13"/>
                <c:pt idx="0">
                  <c:v>18.490419810601214</c:v>
                </c:pt>
                <c:pt idx="1">
                  <c:v>15.852427834644022</c:v>
                </c:pt>
                <c:pt idx="2">
                  <c:v>18.227620632279535</c:v>
                </c:pt>
                <c:pt idx="3">
                  <c:v>18.107354722056353</c:v>
                </c:pt>
                <c:pt idx="4">
                  <c:v>17.785865043037184</c:v>
                </c:pt>
                <c:pt idx="5">
                  <c:v>15.430487151893905</c:v>
                </c:pt>
                <c:pt idx="6">
                  <c:v>10.803476835647809</c:v>
                </c:pt>
                <c:pt idx="7">
                  <c:v>5.7940942727000042</c:v>
                </c:pt>
                <c:pt idx="8">
                  <c:v>4.0501708689627565</c:v>
                </c:pt>
                <c:pt idx="9">
                  <c:v>8.6185888617430386</c:v>
                </c:pt>
                <c:pt idx="10">
                  <c:v>9.6747595907212744</c:v>
                </c:pt>
                <c:pt idx="11">
                  <c:v>5.8967349323947635</c:v>
                </c:pt>
                <c:pt idx="12">
                  <c:v>21.96333920345614</c:v>
                </c:pt>
              </c:numCache>
            </c:numRef>
          </c:val>
        </c:ser>
        <c:ser>
          <c:idx val="1"/>
          <c:order val="1"/>
          <c:tx>
            <c:v>邀请总收益比</c:v>
          </c:tx>
          <c:cat>
            <c:strRef>
              <c:f>邀请分布150319!$A$3:$A$15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（系统）</c:v>
                </c:pt>
              </c:strCache>
            </c:strRef>
          </c:cat>
          <c:val>
            <c:numRef>
              <c:f>邀请分布150319!$J$3:$J$15</c:f>
              <c:numCache>
                <c:formatCode>General</c:formatCode>
                <c:ptCount val="13"/>
                <c:pt idx="0">
                  <c:v>13.091263745780084</c:v>
                </c:pt>
                <c:pt idx="1">
                  <c:v>12.210540063997911</c:v>
                </c:pt>
                <c:pt idx="2">
                  <c:v>8.532108268336934</c:v>
                </c:pt>
                <c:pt idx="3">
                  <c:v>6.7837027740945706</c:v>
                </c:pt>
                <c:pt idx="4">
                  <c:v>5.4482929631638175</c:v>
                </c:pt>
                <c:pt idx="5">
                  <c:v>16.243875384843985</c:v>
                </c:pt>
                <c:pt idx="6">
                  <c:v>13.766279858829808</c:v>
                </c:pt>
                <c:pt idx="7">
                  <c:v>3.0605897991381763</c:v>
                </c:pt>
                <c:pt idx="8">
                  <c:v>4.3508452134541358</c:v>
                </c:pt>
                <c:pt idx="9">
                  <c:v>4.5750366506813851</c:v>
                </c:pt>
                <c:pt idx="10">
                  <c:v>5.0735048462185679</c:v>
                </c:pt>
                <c:pt idx="11">
                  <c:v>1.4090424258255514</c:v>
                </c:pt>
                <c:pt idx="12">
                  <c:v>5.4549180056350721</c:v>
                </c:pt>
              </c:numCache>
            </c:numRef>
          </c:val>
        </c:ser>
        <c:ser>
          <c:idx val="2"/>
          <c:order val="2"/>
          <c:tx>
            <c:v>收益/存留用户</c:v>
          </c:tx>
          <c:cat>
            <c:strRef>
              <c:f>邀请分布150319!$A$3:$A$15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（系统）</c:v>
                </c:pt>
              </c:strCache>
            </c:strRef>
          </c:cat>
          <c:val>
            <c:numRef>
              <c:f>邀请分布150319!$K$3:$K$15</c:f>
              <c:numCache>
                <c:formatCode>General</c:formatCode>
                <c:ptCount val="13"/>
                <c:pt idx="0">
                  <c:v>16.224618103478612</c:v>
                </c:pt>
                <c:pt idx="1">
                  <c:v>18.924546014609675</c:v>
                </c:pt>
                <c:pt idx="2">
                  <c:v>16.458538722751669</c:v>
                </c:pt>
                <c:pt idx="3">
                  <c:v>16.567853483014478</c:v>
                </c:pt>
                <c:pt idx="4">
                  <c:v>16.867326906736206</c:v>
                </c:pt>
                <c:pt idx="5">
                  <c:v>19.442030380951302</c:v>
                </c:pt>
                <c:pt idx="6">
                  <c:v>27.768838177178459</c:v>
                </c:pt>
                <c:pt idx="7">
                  <c:v>51.776858621977908</c:v>
                </c:pt>
                <c:pt idx="8">
                  <c:v>74.070949030560186</c:v>
                </c:pt>
                <c:pt idx="9">
                  <c:v>34.808482550045603</c:v>
                </c:pt>
                <c:pt idx="10">
                  <c:v>31.008522453386806</c:v>
                </c:pt>
                <c:pt idx="11">
                  <c:v>50.875612256521244</c:v>
                </c:pt>
                <c:pt idx="12">
                  <c:v>13.659125200451856</c:v>
                </c:pt>
              </c:numCache>
            </c:numRef>
          </c:val>
        </c:ser>
        <c:shape val="box"/>
        <c:axId val="83712256"/>
        <c:axId val="83718144"/>
        <c:axId val="0"/>
      </c:bar3DChart>
      <c:catAx>
        <c:axId val="83712256"/>
        <c:scaling>
          <c:orientation val="minMax"/>
        </c:scaling>
        <c:axPos val="b"/>
        <c:numFmt formatCode="General" sourceLinked="0"/>
        <c:tickLblPos val="nextTo"/>
        <c:crossAx val="83718144"/>
        <c:crosses val="autoZero"/>
        <c:auto val="1"/>
        <c:lblAlgn val="ctr"/>
        <c:lblOffset val="100"/>
      </c:catAx>
      <c:valAx>
        <c:axId val="83718144"/>
        <c:scaling>
          <c:orientation val="minMax"/>
        </c:scaling>
        <c:axPos val="l"/>
        <c:majorGridlines/>
        <c:numFmt formatCode="General" sourceLinked="1"/>
        <c:tickLblPos val="nextTo"/>
        <c:crossAx val="8371225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日活人均签到下载分布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积分分布150319!$A$163</c:f>
              <c:strCache>
                <c:ptCount val="1"/>
                <c:pt idx="0">
                  <c:v>sum(downloadCredit)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积分分布150319!$B$163:$N$163</c:f>
              <c:numCache>
                <c:formatCode>General</c:formatCode>
                <c:ptCount val="13"/>
                <c:pt idx="0">
                  <c:v>143.55675667115369</c:v>
                </c:pt>
                <c:pt idx="1">
                  <c:v>187.62066395784169</c:v>
                </c:pt>
                <c:pt idx="2">
                  <c:v>220.22491389764735</c:v>
                </c:pt>
                <c:pt idx="3">
                  <c:v>250.64790726088836</c:v>
                </c:pt>
                <c:pt idx="4">
                  <c:v>276.91495788684568</c:v>
                </c:pt>
                <c:pt idx="5">
                  <c:v>330.87071096446812</c:v>
                </c:pt>
                <c:pt idx="6">
                  <c:v>449.43068474728233</c:v>
                </c:pt>
                <c:pt idx="7">
                  <c:v>578.34756097560978</c:v>
                </c:pt>
                <c:pt idx="8">
                  <c:v>439.14465875370922</c:v>
                </c:pt>
                <c:pt idx="9">
                  <c:v>334.75866336633663</c:v>
                </c:pt>
                <c:pt idx="10">
                  <c:v>148.53629032258064</c:v>
                </c:pt>
                <c:pt idx="11">
                  <c:v>97.5</c:v>
                </c:pt>
                <c:pt idx="12">
                  <c:v>210.21594195033839</c:v>
                </c:pt>
              </c:numCache>
            </c:numRef>
          </c:val>
        </c:ser>
        <c:ser>
          <c:idx val="1"/>
          <c:order val="1"/>
          <c:tx>
            <c:strRef>
              <c:f>积分分布150319!$A$164</c:f>
              <c:strCache>
                <c:ptCount val="1"/>
                <c:pt idx="0">
                  <c:v>sum(signCredit)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积分分布150319!$B$164:$N$164</c:f>
              <c:numCache>
                <c:formatCode>General</c:formatCode>
                <c:ptCount val="13"/>
                <c:pt idx="0">
                  <c:v>144.74034998812257</c:v>
                </c:pt>
                <c:pt idx="1">
                  <c:v>197.20126332972552</c:v>
                </c:pt>
                <c:pt idx="2">
                  <c:v>237.07213194276014</c:v>
                </c:pt>
                <c:pt idx="3">
                  <c:v>274.68527707001624</c:v>
                </c:pt>
                <c:pt idx="4">
                  <c:v>305.15617145125015</c:v>
                </c:pt>
                <c:pt idx="5">
                  <c:v>375.32576524778676</c:v>
                </c:pt>
                <c:pt idx="6">
                  <c:v>536.44909223355376</c:v>
                </c:pt>
                <c:pt idx="7">
                  <c:v>704.91829268292679</c:v>
                </c:pt>
                <c:pt idx="8">
                  <c:v>463.43175074183978</c:v>
                </c:pt>
                <c:pt idx="9">
                  <c:v>336.32673267326732</c:v>
                </c:pt>
                <c:pt idx="10">
                  <c:v>91.391129032258064</c:v>
                </c:pt>
                <c:pt idx="11">
                  <c:v>2.5</c:v>
                </c:pt>
                <c:pt idx="12">
                  <c:v>101.07839960307923</c:v>
                </c:pt>
              </c:numCache>
            </c:numRef>
          </c:val>
        </c:ser>
        <c:gapWidth val="219"/>
        <c:overlap val="-27"/>
        <c:axId val="88863488"/>
        <c:axId val="88865024"/>
      </c:barChart>
      <c:catAx>
        <c:axId val="8886348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865024"/>
        <c:crosses val="autoZero"/>
        <c:auto val="1"/>
        <c:lblAlgn val="ctr"/>
        <c:lblOffset val="100"/>
      </c:catAx>
      <c:valAx>
        <c:axId val="888650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86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每日积分分布!$A$3</c:f>
              <c:strCache>
                <c:ptCount val="1"/>
                <c:pt idx="0">
                  <c:v>右滑</c:v>
                </c:pt>
              </c:strCache>
            </c:strRef>
          </c:tx>
          <c:cat>
            <c:numRef>
              <c:f>每日积分分布!$B$2:$K$2</c:f>
              <c:numCache>
                <c:formatCode>General</c:formatCode>
                <c:ptCount val="10"/>
                <c:pt idx="0">
                  <c:v>20150301</c:v>
                </c:pt>
                <c:pt idx="1">
                  <c:v>20150325</c:v>
                </c:pt>
                <c:pt idx="2">
                  <c:v>20150326</c:v>
                </c:pt>
                <c:pt idx="3">
                  <c:v>20150327</c:v>
                </c:pt>
                <c:pt idx="4">
                  <c:v>20150328</c:v>
                </c:pt>
                <c:pt idx="5">
                  <c:v>20150329</c:v>
                </c:pt>
                <c:pt idx="6">
                  <c:v>20150330</c:v>
                </c:pt>
                <c:pt idx="7">
                  <c:v>20150331</c:v>
                </c:pt>
                <c:pt idx="8">
                  <c:v>20150401</c:v>
                </c:pt>
                <c:pt idx="9">
                  <c:v>20150402</c:v>
                </c:pt>
              </c:numCache>
            </c:numRef>
          </c:cat>
          <c:val>
            <c:numRef>
              <c:f>每日积分分布!$B$3:$K$3</c:f>
              <c:numCache>
                <c:formatCode>General</c:formatCode>
                <c:ptCount val="10"/>
                <c:pt idx="0">
                  <c:v>42404219</c:v>
                </c:pt>
                <c:pt idx="1">
                  <c:v>43144532</c:v>
                </c:pt>
                <c:pt idx="2">
                  <c:v>41779355</c:v>
                </c:pt>
                <c:pt idx="3">
                  <c:v>41621870</c:v>
                </c:pt>
                <c:pt idx="4">
                  <c:v>39448942</c:v>
                </c:pt>
                <c:pt idx="5">
                  <c:v>38368990</c:v>
                </c:pt>
                <c:pt idx="6">
                  <c:v>40362643</c:v>
                </c:pt>
                <c:pt idx="7">
                  <c:v>40482045</c:v>
                </c:pt>
                <c:pt idx="8">
                  <c:v>41574033</c:v>
                </c:pt>
                <c:pt idx="9">
                  <c:v>41743541</c:v>
                </c:pt>
              </c:numCache>
            </c:numRef>
          </c:val>
        </c:ser>
        <c:shape val="box"/>
        <c:axId val="88819200"/>
        <c:axId val="88820736"/>
        <c:axId val="0"/>
      </c:bar3DChart>
      <c:catAx>
        <c:axId val="88819200"/>
        <c:scaling>
          <c:orientation val="minMax"/>
        </c:scaling>
        <c:axPos val="b"/>
        <c:numFmt formatCode="General" sourceLinked="1"/>
        <c:tickLblPos val="nextTo"/>
        <c:crossAx val="88820736"/>
        <c:crosses val="autoZero"/>
        <c:auto val="1"/>
        <c:lblAlgn val="ctr"/>
        <c:lblOffset val="100"/>
      </c:catAx>
      <c:valAx>
        <c:axId val="88820736"/>
        <c:scaling>
          <c:orientation val="minMax"/>
        </c:scaling>
        <c:axPos val="l"/>
        <c:majorGridlines/>
        <c:numFmt formatCode="General" sourceLinked="1"/>
        <c:tickLblPos val="nextTo"/>
        <c:crossAx val="88819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>
        <c:manualLayout>
          <c:xMode val="edge"/>
          <c:yMode val="edge"/>
          <c:x val="0.32720822397200361"/>
          <c:y val="0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每日积分分布!$A$4</c:f>
              <c:strCache>
                <c:ptCount val="1"/>
                <c:pt idx="0">
                  <c:v>action</c:v>
                </c:pt>
              </c:strCache>
            </c:strRef>
          </c:tx>
          <c:cat>
            <c:numRef>
              <c:f>每日积分分布!$B$2:$K$2</c:f>
              <c:numCache>
                <c:formatCode>General</c:formatCode>
                <c:ptCount val="10"/>
                <c:pt idx="0">
                  <c:v>20150301</c:v>
                </c:pt>
                <c:pt idx="1">
                  <c:v>20150325</c:v>
                </c:pt>
                <c:pt idx="2">
                  <c:v>20150326</c:v>
                </c:pt>
                <c:pt idx="3">
                  <c:v>20150327</c:v>
                </c:pt>
                <c:pt idx="4">
                  <c:v>20150328</c:v>
                </c:pt>
                <c:pt idx="5">
                  <c:v>20150329</c:v>
                </c:pt>
                <c:pt idx="6">
                  <c:v>20150330</c:v>
                </c:pt>
                <c:pt idx="7">
                  <c:v>20150331</c:v>
                </c:pt>
                <c:pt idx="8">
                  <c:v>20150401</c:v>
                </c:pt>
                <c:pt idx="9">
                  <c:v>20150402</c:v>
                </c:pt>
              </c:numCache>
            </c:numRef>
          </c:cat>
          <c:val>
            <c:numRef>
              <c:f>每日积分分布!$B$4:$K$4</c:f>
              <c:numCache>
                <c:formatCode>General</c:formatCode>
                <c:ptCount val="10"/>
                <c:pt idx="0">
                  <c:v>683017</c:v>
                </c:pt>
                <c:pt idx="1">
                  <c:v>828830</c:v>
                </c:pt>
                <c:pt idx="2">
                  <c:v>776818</c:v>
                </c:pt>
                <c:pt idx="3">
                  <c:v>707559</c:v>
                </c:pt>
                <c:pt idx="4">
                  <c:v>599034</c:v>
                </c:pt>
                <c:pt idx="5">
                  <c:v>821210</c:v>
                </c:pt>
                <c:pt idx="6">
                  <c:v>1129139</c:v>
                </c:pt>
                <c:pt idx="7">
                  <c:v>807020</c:v>
                </c:pt>
                <c:pt idx="8">
                  <c:v>1047567</c:v>
                </c:pt>
                <c:pt idx="9">
                  <c:v>786047</c:v>
                </c:pt>
              </c:numCache>
            </c:numRef>
          </c:val>
        </c:ser>
        <c:shape val="box"/>
        <c:axId val="88890368"/>
        <c:axId val="88916736"/>
        <c:axId val="0"/>
      </c:bar3DChart>
      <c:catAx>
        <c:axId val="88890368"/>
        <c:scaling>
          <c:orientation val="minMax"/>
        </c:scaling>
        <c:axPos val="b"/>
        <c:numFmt formatCode="General" sourceLinked="1"/>
        <c:tickLblPos val="nextTo"/>
        <c:crossAx val="88916736"/>
        <c:crosses val="autoZero"/>
        <c:auto val="1"/>
        <c:lblAlgn val="ctr"/>
        <c:lblOffset val="100"/>
      </c:catAx>
      <c:valAx>
        <c:axId val="88916736"/>
        <c:scaling>
          <c:orientation val="minMax"/>
        </c:scaling>
        <c:axPos val="l"/>
        <c:majorGridlines/>
        <c:numFmt formatCode="General" sourceLinked="1"/>
        <c:tickLblPos val="nextTo"/>
        <c:crossAx val="88890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每日积分分布!$A$5</c:f>
              <c:strCache>
                <c:ptCount val="1"/>
                <c:pt idx="0">
                  <c:v>活动</c:v>
                </c:pt>
              </c:strCache>
            </c:strRef>
          </c:tx>
          <c:dLbls>
            <c:showVal val="1"/>
          </c:dLbls>
          <c:cat>
            <c:numRef>
              <c:f>每日积分分布!$B$2:$K$2</c:f>
              <c:numCache>
                <c:formatCode>General</c:formatCode>
                <c:ptCount val="10"/>
                <c:pt idx="0">
                  <c:v>20150301</c:v>
                </c:pt>
                <c:pt idx="1">
                  <c:v>20150325</c:v>
                </c:pt>
                <c:pt idx="2">
                  <c:v>20150326</c:v>
                </c:pt>
                <c:pt idx="3">
                  <c:v>20150327</c:v>
                </c:pt>
                <c:pt idx="4">
                  <c:v>20150328</c:v>
                </c:pt>
                <c:pt idx="5">
                  <c:v>20150329</c:v>
                </c:pt>
                <c:pt idx="6">
                  <c:v>20150330</c:v>
                </c:pt>
                <c:pt idx="7">
                  <c:v>20150331</c:v>
                </c:pt>
                <c:pt idx="8">
                  <c:v>20150401</c:v>
                </c:pt>
                <c:pt idx="9">
                  <c:v>20150402</c:v>
                </c:pt>
              </c:numCache>
            </c:numRef>
          </c:cat>
          <c:val>
            <c:numRef>
              <c:f>每日积分分布!$B$5:$K$5</c:f>
              <c:numCache>
                <c:formatCode>General</c:formatCode>
                <c:ptCount val="10"/>
                <c:pt idx="0">
                  <c:v>220992</c:v>
                </c:pt>
                <c:pt idx="1">
                  <c:v>141832</c:v>
                </c:pt>
                <c:pt idx="2">
                  <c:v>147618</c:v>
                </c:pt>
                <c:pt idx="3">
                  <c:v>147412</c:v>
                </c:pt>
                <c:pt idx="4">
                  <c:v>159314</c:v>
                </c:pt>
                <c:pt idx="5">
                  <c:v>136979</c:v>
                </c:pt>
                <c:pt idx="6">
                  <c:v>130430</c:v>
                </c:pt>
                <c:pt idx="7">
                  <c:v>147072</c:v>
                </c:pt>
                <c:pt idx="8">
                  <c:v>162435</c:v>
                </c:pt>
                <c:pt idx="9">
                  <c:v>166992</c:v>
                </c:pt>
              </c:numCache>
            </c:numRef>
          </c:val>
        </c:ser>
        <c:shape val="box"/>
        <c:axId val="88929408"/>
        <c:axId val="88930944"/>
        <c:axId val="0"/>
      </c:bar3DChart>
      <c:catAx>
        <c:axId val="88929408"/>
        <c:scaling>
          <c:orientation val="minMax"/>
        </c:scaling>
        <c:axPos val="b"/>
        <c:numFmt formatCode="General" sourceLinked="1"/>
        <c:tickLblPos val="nextTo"/>
        <c:crossAx val="88930944"/>
        <c:crosses val="autoZero"/>
        <c:auto val="1"/>
        <c:lblAlgn val="ctr"/>
        <c:lblOffset val="100"/>
      </c:catAx>
      <c:valAx>
        <c:axId val="88930944"/>
        <c:scaling>
          <c:orientation val="minMax"/>
        </c:scaling>
        <c:axPos val="l"/>
        <c:majorGridlines/>
        <c:numFmt formatCode="General" sourceLinked="1"/>
        <c:tickLblPos val="nextTo"/>
        <c:crossAx val="88929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每日积分分布!$A$6</c:f>
              <c:strCache>
                <c:ptCount val="1"/>
                <c:pt idx="0">
                  <c:v>签到</c:v>
                </c:pt>
              </c:strCache>
            </c:strRef>
          </c:tx>
          <c:dLbls>
            <c:showVal val="1"/>
          </c:dLbls>
          <c:cat>
            <c:numRef>
              <c:f>每日积分分布!$B$2:$K$2</c:f>
              <c:numCache>
                <c:formatCode>General</c:formatCode>
                <c:ptCount val="10"/>
                <c:pt idx="0">
                  <c:v>20150301</c:v>
                </c:pt>
                <c:pt idx="1">
                  <c:v>20150325</c:v>
                </c:pt>
                <c:pt idx="2">
                  <c:v>20150326</c:v>
                </c:pt>
                <c:pt idx="3">
                  <c:v>20150327</c:v>
                </c:pt>
                <c:pt idx="4">
                  <c:v>20150328</c:v>
                </c:pt>
                <c:pt idx="5">
                  <c:v>20150329</c:v>
                </c:pt>
                <c:pt idx="6">
                  <c:v>20150330</c:v>
                </c:pt>
                <c:pt idx="7">
                  <c:v>20150331</c:v>
                </c:pt>
                <c:pt idx="8">
                  <c:v>20150401</c:v>
                </c:pt>
                <c:pt idx="9">
                  <c:v>20150402</c:v>
                </c:pt>
              </c:numCache>
            </c:numRef>
          </c:cat>
          <c:val>
            <c:numRef>
              <c:f>每日积分分布!$B$6:$K$6</c:f>
              <c:numCache>
                <c:formatCode>General</c:formatCode>
                <c:ptCount val="10"/>
                <c:pt idx="0">
                  <c:v>530224</c:v>
                </c:pt>
                <c:pt idx="1">
                  <c:v>404434</c:v>
                </c:pt>
                <c:pt idx="2">
                  <c:v>396182</c:v>
                </c:pt>
                <c:pt idx="3">
                  <c:v>398957</c:v>
                </c:pt>
                <c:pt idx="4">
                  <c:v>403360</c:v>
                </c:pt>
                <c:pt idx="5">
                  <c:v>409836</c:v>
                </c:pt>
                <c:pt idx="6">
                  <c:v>409112</c:v>
                </c:pt>
                <c:pt idx="7">
                  <c:v>416457</c:v>
                </c:pt>
                <c:pt idx="8">
                  <c:v>456526</c:v>
                </c:pt>
                <c:pt idx="9">
                  <c:v>481202</c:v>
                </c:pt>
              </c:numCache>
            </c:numRef>
          </c:val>
        </c:ser>
        <c:shape val="box"/>
        <c:axId val="88951808"/>
        <c:axId val="88957696"/>
        <c:axId val="0"/>
      </c:bar3DChart>
      <c:catAx>
        <c:axId val="88951808"/>
        <c:scaling>
          <c:orientation val="minMax"/>
        </c:scaling>
        <c:axPos val="b"/>
        <c:numFmt formatCode="General" sourceLinked="1"/>
        <c:tickLblPos val="nextTo"/>
        <c:crossAx val="88957696"/>
        <c:crosses val="autoZero"/>
        <c:auto val="1"/>
        <c:lblAlgn val="ctr"/>
        <c:lblOffset val="100"/>
      </c:catAx>
      <c:valAx>
        <c:axId val="88957696"/>
        <c:scaling>
          <c:orientation val="minMax"/>
        </c:scaling>
        <c:axPos val="l"/>
        <c:majorGridlines/>
        <c:numFmt formatCode="General" sourceLinked="1"/>
        <c:tickLblPos val="nextTo"/>
        <c:crossAx val="88951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每日积分分布!$A$7</c:f>
              <c:strCache>
                <c:ptCount val="1"/>
                <c:pt idx="0">
                  <c:v>下载</c:v>
                </c:pt>
              </c:strCache>
            </c:strRef>
          </c:tx>
          <c:dLbls>
            <c:showVal val="1"/>
          </c:dLbls>
          <c:cat>
            <c:numRef>
              <c:f>每日积分分布!$B$2:$K$2</c:f>
              <c:numCache>
                <c:formatCode>General</c:formatCode>
                <c:ptCount val="10"/>
                <c:pt idx="0">
                  <c:v>20150301</c:v>
                </c:pt>
                <c:pt idx="1">
                  <c:v>20150325</c:v>
                </c:pt>
                <c:pt idx="2">
                  <c:v>20150326</c:v>
                </c:pt>
                <c:pt idx="3">
                  <c:v>20150327</c:v>
                </c:pt>
                <c:pt idx="4">
                  <c:v>20150328</c:v>
                </c:pt>
                <c:pt idx="5">
                  <c:v>20150329</c:v>
                </c:pt>
                <c:pt idx="6">
                  <c:v>20150330</c:v>
                </c:pt>
                <c:pt idx="7">
                  <c:v>20150331</c:v>
                </c:pt>
                <c:pt idx="8">
                  <c:v>20150401</c:v>
                </c:pt>
                <c:pt idx="9">
                  <c:v>20150402</c:v>
                </c:pt>
              </c:numCache>
            </c:numRef>
          </c:cat>
          <c:val>
            <c:numRef>
              <c:f>每日积分分布!$B$7:$K$7</c:f>
              <c:numCache>
                <c:formatCode>General</c:formatCode>
                <c:ptCount val="10"/>
                <c:pt idx="0">
                  <c:v>172568</c:v>
                </c:pt>
                <c:pt idx="1">
                  <c:v>191376</c:v>
                </c:pt>
                <c:pt idx="2">
                  <c:v>202093</c:v>
                </c:pt>
                <c:pt idx="3">
                  <c:v>221402</c:v>
                </c:pt>
                <c:pt idx="4">
                  <c:v>205829</c:v>
                </c:pt>
                <c:pt idx="5">
                  <c:v>188073</c:v>
                </c:pt>
                <c:pt idx="6">
                  <c:v>186930</c:v>
                </c:pt>
                <c:pt idx="7">
                  <c:v>243573</c:v>
                </c:pt>
                <c:pt idx="8">
                  <c:v>274290</c:v>
                </c:pt>
                <c:pt idx="9">
                  <c:v>276921</c:v>
                </c:pt>
              </c:numCache>
            </c:numRef>
          </c:val>
        </c:ser>
        <c:shape val="box"/>
        <c:axId val="88990848"/>
        <c:axId val="88992384"/>
        <c:axId val="0"/>
      </c:bar3DChart>
      <c:catAx>
        <c:axId val="88990848"/>
        <c:scaling>
          <c:orientation val="minMax"/>
        </c:scaling>
        <c:axPos val="b"/>
        <c:numFmt formatCode="General" sourceLinked="1"/>
        <c:tickLblPos val="nextTo"/>
        <c:crossAx val="88992384"/>
        <c:crosses val="autoZero"/>
        <c:auto val="1"/>
        <c:lblAlgn val="ctr"/>
        <c:lblOffset val="100"/>
      </c:catAx>
      <c:valAx>
        <c:axId val="88992384"/>
        <c:scaling>
          <c:orientation val="minMax"/>
        </c:scaling>
        <c:axPos val="l"/>
        <c:majorGridlines/>
        <c:numFmt formatCode="General" sourceLinked="1"/>
        <c:tickLblPos val="nextTo"/>
        <c:crossAx val="88990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tx>
            <c:v>邀请收入占总邀请比例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邀请分布150319!$A$3:$A$14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</c:strCache>
            </c:strRef>
          </c:cat>
          <c:val>
            <c:numRef>
              <c:f>邀请分布150319!$J$3:$J$14</c:f>
              <c:numCache>
                <c:formatCode>General</c:formatCode>
                <c:ptCount val="12"/>
                <c:pt idx="0">
                  <c:v>13.091263745780084</c:v>
                </c:pt>
                <c:pt idx="1">
                  <c:v>12.210540063997911</c:v>
                </c:pt>
                <c:pt idx="2">
                  <c:v>8.532108268336934</c:v>
                </c:pt>
                <c:pt idx="3">
                  <c:v>6.7837027740945706</c:v>
                </c:pt>
                <c:pt idx="4">
                  <c:v>5.4482929631638175</c:v>
                </c:pt>
                <c:pt idx="5">
                  <c:v>16.243875384843985</c:v>
                </c:pt>
                <c:pt idx="6">
                  <c:v>13.766279858829808</c:v>
                </c:pt>
                <c:pt idx="7">
                  <c:v>3.0605897991381763</c:v>
                </c:pt>
                <c:pt idx="8">
                  <c:v>4.3508452134541358</c:v>
                </c:pt>
                <c:pt idx="9">
                  <c:v>4.5750366506813851</c:v>
                </c:pt>
                <c:pt idx="10">
                  <c:v>5.0735048462185679</c:v>
                </c:pt>
                <c:pt idx="11">
                  <c:v>1.4090424258255514</c:v>
                </c:pt>
              </c:numCache>
            </c:numRef>
          </c:val>
        </c:ser>
        <c:ser>
          <c:idx val="1"/>
          <c:order val="1"/>
          <c:tx>
            <c:v>推荐人日活占总日活比率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邀请分布150319!$A$3:$A$14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</c:strCache>
            </c:strRef>
          </c:cat>
          <c:val>
            <c:numRef>
              <c:f>邀请分布150319!$L$3:$L$14</c:f>
              <c:numCache>
                <c:formatCode>General</c:formatCode>
                <c:ptCount val="12"/>
                <c:pt idx="0">
                  <c:v>15.278545233843946</c:v>
                </c:pt>
                <c:pt idx="1">
                  <c:v>12.21755542559413</c:v>
                </c:pt>
                <c:pt idx="2">
                  <c:v>9.8161231683852037</c:v>
                </c:pt>
                <c:pt idx="3">
                  <c:v>7.7531017006560923</c:v>
                </c:pt>
                <c:pt idx="4">
                  <c:v>6.1163045900211532</c:v>
                </c:pt>
                <c:pt idx="5">
                  <c:v>15.820599868219912</c:v>
                </c:pt>
                <c:pt idx="6">
                  <c:v>9.3871509037330334</c:v>
                </c:pt>
                <c:pt idx="7">
                  <c:v>1.1192944329184988</c:v>
                </c:pt>
                <c:pt idx="8">
                  <c:v>1.1122454526610199</c:v>
                </c:pt>
                <c:pt idx="9">
                  <c:v>2.4887679278566739</c:v>
                </c:pt>
                <c:pt idx="10">
                  <c:v>3.0981462974036456</c:v>
                </c:pt>
                <c:pt idx="11">
                  <c:v>0.52443218373226774</c:v>
                </c:pt>
              </c:numCache>
            </c:numRef>
          </c:val>
        </c:ser>
        <c:gapWidth val="219"/>
        <c:axId val="83741312"/>
        <c:axId val="85291392"/>
      </c:barChart>
      <c:catAx>
        <c:axId val="8374131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291392"/>
        <c:crosses val="autoZero"/>
        <c:auto val="1"/>
        <c:lblAlgn val="ctr"/>
        <c:lblOffset val="100"/>
      </c:catAx>
      <c:valAx>
        <c:axId val="852913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741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tx>
            <c:v>昨日收益大于0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日活注册分布150319!$A$2:$A$23</c:f>
              <c:numCache>
                <c:formatCode>yyyy"年"m"月";@</c:formatCode>
                <c:ptCount val="22"/>
                <c:pt idx="0">
                  <c:v>41365</c:v>
                </c:pt>
                <c:pt idx="1">
                  <c:v>41426</c:v>
                </c:pt>
                <c:pt idx="2">
                  <c:v>41456</c:v>
                </c:pt>
                <c:pt idx="3">
                  <c:v>41487</c:v>
                </c:pt>
                <c:pt idx="4">
                  <c:v>41518</c:v>
                </c:pt>
                <c:pt idx="5">
                  <c:v>41548</c:v>
                </c:pt>
                <c:pt idx="6">
                  <c:v>41579</c:v>
                </c:pt>
                <c:pt idx="7">
                  <c:v>41609</c:v>
                </c:pt>
                <c:pt idx="8">
                  <c:v>41640</c:v>
                </c:pt>
                <c:pt idx="9">
                  <c:v>41671</c:v>
                </c:pt>
                <c:pt idx="10">
                  <c:v>41699</c:v>
                </c:pt>
                <c:pt idx="11">
                  <c:v>41730</c:v>
                </c:pt>
                <c:pt idx="12">
                  <c:v>41760</c:v>
                </c:pt>
                <c:pt idx="13">
                  <c:v>41791</c:v>
                </c:pt>
                <c:pt idx="14">
                  <c:v>41821</c:v>
                </c:pt>
                <c:pt idx="15">
                  <c:v>41852</c:v>
                </c:pt>
                <c:pt idx="16">
                  <c:v>41883</c:v>
                </c:pt>
                <c:pt idx="17">
                  <c:v>41913</c:v>
                </c:pt>
                <c:pt idx="18">
                  <c:v>41944</c:v>
                </c:pt>
                <c:pt idx="19">
                  <c:v>41974</c:v>
                </c:pt>
                <c:pt idx="20">
                  <c:v>42005</c:v>
                </c:pt>
                <c:pt idx="21">
                  <c:v>42036</c:v>
                </c:pt>
              </c:numCache>
            </c:numRef>
          </c:cat>
          <c:val>
            <c:numRef>
              <c:f>日活注册分布150319!$B$2:$B$23</c:f>
              <c:numCache>
                <c:formatCode>General</c:formatCode>
                <c:ptCount val="22"/>
                <c:pt idx="0">
                  <c:v>6</c:v>
                </c:pt>
                <c:pt idx="1">
                  <c:v>23</c:v>
                </c:pt>
                <c:pt idx="2">
                  <c:v>253</c:v>
                </c:pt>
                <c:pt idx="3">
                  <c:v>204</c:v>
                </c:pt>
                <c:pt idx="4">
                  <c:v>1968</c:v>
                </c:pt>
                <c:pt idx="5">
                  <c:v>1345</c:v>
                </c:pt>
                <c:pt idx="6">
                  <c:v>820</c:v>
                </c:pt>
                <c:pt idx="7">
                  <c:v>369</c:v>
                </c:pt>
                <c:pt idx="8">
                  <c:v>374</c:v>
                </c:pt>
                <c:pt idx="9">
                  <c:v>1069</c:v>
                </c:pt>
                <c:pt idx="10">
                  <c:v>1519</c:v>
                </c:pt>
                <c:pt idx="11">
                  <c:v>3590</c:v>
                </c:pt>
                <c:pt idx="12">
                  <c:v>5517</c:v>
                </c:pt>
                <c:pt idx="13">
                  <c:v>8228</c:v>
                </c:pt>
                <c:pt idx="14">
                  <c:v>57261</c:v>
                </c:pt>
                <c:pt idx="15">
                  <c:v>65292</c:v>
                </c:pt>
                <c:pt idx="16">
                  <c:v>93618</c:v>
                </c:pt>
                <c:pt idx="17">
                  <c:v>254508</c:v>
                </c:pt>
                <c:pt idx="18">
                  <c:v>290663</c:v>
                </c:pt>
                <c:pt idx="19">
                  <c:v>328702</c:v>
                </c:pt>
                <c:pt idx="20">
                  <c:v>322460</c:v>
                </c:pt>
                <c:pt idx="21">
                  <c:v>236211</c:v>
                </c:pt>
              </c:numCache>
            </c:numRef>
          </c:val>
        </c:ser>
        <c:ser>
          <c:idx val="1"/>
          <c:order val="1"/>
          <c:tx>
            <c:v>活跃值大于10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日活注册分布150319!$A$2:$A$23</c:f>
              <c:numCache>
                <c:formatCode>yyyy"年"m"月";@</c:formatCode>
                <c:ptCount val="22"/>
                <c:pt idx="0">
                  <c:v>41365</c:v>
                </c:pt>
                <c:pt idx="1">
                  <c:v>41426</c:v>
                </c:pt>
                <c:pt idx="2">
                  <c:v>41456</c:v>
                </c:pt>
                <c:pt idx="3">
                  <c:v>41487</c:v>
                </c:pt>
                <c:pt idx="4">
                  <c:v>41518</c:v>
                </c:pt>
                <c:pt idx="5">
                  <c:v>41548</c:v>
                </c:pt>
                <c:pt idx="6">
                  <c:v>41579</c:v>
                </c:pt>
                <c:pt idx="7">
                  <c:v>41609</c:v>
                </c:pt>
                <c:pt idx="8">
                  <c:v>41640</c:v>
                </c:pt>
                <c:pt idx="9">
                  <c:v>41671</c:v>
                </c:pt>
                <c:pt idx="10">
                  <c:v>41699</c:v>
                </c:pt>
                <c:pt idx="11">
                  <c:v>41730</c:v>
                </c:pt>
                <c:pt idx="12">
                  <c:v>41760</c:v>
                </c:pt>
                <c:pt idx="13">
                  <c:v>41791</c:v>
                </c:pt>
                <c:pt idx="14">
                  <c:v>41821</c:v>
                </c:pt>
                <c:pt idx="15">
                  <c:v>41852</c:v>
                </c:pt>
                <c:pt idx="16">
                  <c:v>41883</c:v>
                </c:pt>
                <c:pt idx="17">
                  <c:v>41913</c:v>
                </c:pt>
                <c:pt idx="18">
                  <c:v>41944</c:v>
                </c:pt>
                <c:pt idx="19">
                  <c:v>41974</c:v>
                </c:pt>
                <c:pt idx="20">
                  <c:v>42005</c:v>
                </c:pt>
                <c:pt idx="21">
                  <c:v>42036</c:v>
                </c:pt>
              </c:numCache>
            </c:numRef>
          </c:cat>
          <c:val>
            <c:numRef>
              <c:f>日活注册分布150319!$F$2:$F$23</c:f>
              <c:numCache>
                <c:formatCode>General</c:formatCode>
                <c:ptCount val="22"/>
                <c:pt idx="1">
                  <c:v>15</c:v>
                </c:pt>
                <c:pt idx="2">
                  <c:v>219</c:v>
                </c:pt>
                <c:pt idx="3">
                  <c:v>215</c:v>
                </c:pt>
                <c:pt idx="4">
                  <c:v>2059</c:v>
                </c:pt>
                <c:pt idx="5">
                  <c:v>1418</c:v>
                </c:pt>
                <c:pt idx="6">
                  <c:v>880</c:v>
                </c:pt>
                <c:pt idx="7">
                  <c:v>404</c:v>
                </c:pt>
                <c:pt idx="8">
                  <c:v>379</c:v>
                </c:pt>
                <c:pt idx="9">
                  <c:v>1097</c:v>
                </c:pt>
                <c:pt idx="10">
                  <c:v>1597</c:v>
                </c:pt>
                <c:pt idx="11">
                  <c:v>3752</c:v>
                </c:pt>
                <c:pt idx="12">
                  <c:v>5778</c:v>
                </c:pt>
                <c:pt idx="13">
                  <c:v>8710</c:v>
                </c:pt>
                <c:pt idx="14">
                  <c:v>60867</c:v>
                </c:pt>
                <c:pt idx="15">
                  <c:v>69540</c:v>
                </c:pt>
                <c:pt idx="16">
                  <c:v>101372</c:v>
                </c:pt>
                <c:pt idx="17">
                  <c:v>278937</c:v>
                </c:pt>
                <c:pt idx="18">
                  <c:v>326895</c:v>
                </c:pt>
                <c:pt idx="19">
                  <c:v>383930</c:v>
                </c:pt>
                <c:pt idx="20">
                  <c:v>399373</c:v>
                </c:pt>
                <c:pt idx="21">
                  <c:v>276945</c:v>
                </c:pt>
              </c:numCache>
            </c:numRef>
          </c:val>
        </c:ser>
        <c:gapWidth val="219"/>
        <c:overlap val="-27"/>
        <c:axId val="83927808"/>
        <c:axId val="83929344"/>
      </c:barChart>
      <c:dateAx>
        <c:axId val="83927808"/>
        <c:scaling>
          <c:orientation val="minMax"/>
        </c:scaling>
        <c:axPos val="b"/>
        <c:numFmt formatCode="yyyy&quot;年&quot;m&quot;月&quot;;@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29344"/>
        <c:crosses val="autoZero"/>
        <c:auto val="1"/>
        <c:lblOffset val="100"/>
        <c:baseTimeUnit val="months"/>
      </c:dateAx>
      <c:valAx>
        <c:axId val="839293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2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活跃值分布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日活注册分布150319!$H$4:$H$23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日活注册分布150319!$I$4:$I$23</c:f>
              <c:numCache>
                <c:formatCode>General</c:formatCode>
                <c:ptCount val="20"/>
                <c:pt idx="0">
                  <c:v>142825</c:v>
                </c:pt>
                <c:pt idx="1">
                  <c:v>114493</c:v>
                </c:pt>
                <c:pt idx="2">
                  <c:v>106895</c:v>
                </c:pt>
                <c:pt idx="3">
                  <c:v>99940</c:v>
                </c:pt>
                <c:pt idx="4">
                  <c:v>93806</c:v>
                </c:pt>
                <c:pt idx="5">
                  <c:v>95781</c:v>
                </c:pt>
                <c:pt idx="6">
                  <c:v>97187</c:v>
                </c:pt>
                <c:pt idx="7">
                  <c:v>97852</c:v>
                </c:pt>
                <c:pt idx="8">
                  <c:v>98721</c:v>
                </c:pt>
                <c:pt idx="9">
                  <c:v>92796</c:v>
                </c:pt>
                <c:pt idx="10">
                  <c:v>107036</c:v>
                </c:pt>
                <c:pt idx="11">
                  <c:v>74576</c:v>
                </c:pt>
                <c:pt idx="12">
                  <c:v>69169</c:v>
                </c:pt>
                <c:pt idx="13">
                  <c:v>66573</c:v>
                </c:pt>
                <c:pt idx="14">
                  <c:v>67744</c:v>
                </c:pt>
                <c:pt idx="15">
                  <c:v>70191</c:v>
                </c:pt>
                <c:pt idx="16">
                  <c:v>76241</c:v>
                </c:pt>
                <c:pt idx="17">
                  <c:v>89361</c:v>
                </c:pt>
                <c:pt idx="18">
                  <c:v>125648</c:v>
                </c:pt>
                <c:pt idx="19">
                  <c:v>1177843</c:v>
                </c:pt>
              </c:numCache>
            </c:numRef>
          </c:val>
        </c:ser>
        <c:gapWidth val="219"/>
        <c:overlap val="-27"/>
        <c:axId val="85340544"/>
        <c:axId val="85342080"/>
      </c:barChart>
      <c:catAx>
        <c:axId val="8534054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342080"/>
        <c:crosses val="autoZero"/>
        <c:auto val="1"/>
        <c:lblAlgn val="ctr"/>
        <c:lblOffset val="100"/>
      </c:catAx>
      <c:valAx>
        <c:axId val="853420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34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收益值（亿积分）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积分分布150319!$A$5:$A$11</c:f>
              <c:strCache>
                <c:ptCount val="7"/>
                <c:pt idx="0">
                  <c:v>sum(recommendCredit)</c:v>
                </c:pt>
                <c:pt idx="1">
                  <c:v>sum(downloadCredit) </c:v>
                </c:pt>
                <c:pt idx="2">
                  <c:v>sum(signCredit)</c:v>
                </c:pt>
                <c:pt idx="3">
                  <c:v>sum(actionCredit)</c:v>
                </c:pt>
                <c:pt idx="4">
                  <c:v>sum(rightCredit) </c:v>
                </c:pt>
                <c:pt idx="5">
                  <c:v>sum(shareCredit)</c:v>
                </c:pt>
                <c:pt idx="6">
                  <c:v>sum(activityCredit)</c:v>
                </c:pt>
              </c:strCache>
            </c:strRef>
          </c:cat>
          <c:val>
            <c:numRef>
              <c:f>积分分布150319!$D$5:$D$11</c:f>
              <c:numCache>
                <c:formatCode>General</c:formatCode>
                <c:ptCount val="7"/>
                <c:pt idx="0">
                  <c:v>32.3717635</c:v>
                </c:pt>
                <c:pt idx="1">
                  <c:v>4.1239311399999998</c:v>
                </c:pt>
                <c:pt idx="2">
                  <c:v>3.2641097000000001</c:v>
                </c:pt>
                <c:pt idx="3">
                  <c:v>6.7547215100000004</c:v>
                </c:pt>
                <c:pt idx="4">
                  <c:v>116.77689205</c:v>
                </c:pt>
                <c:pt idx="5">
                  <c:v>0.49339809000000001</c:v>
                </c:pt>
                <c:pt idx="6">
                  <c:v>49.058509649999998</c:v>
                </c:pt>
              </c:numCache>
            </c:numRef>
          </c:val>
        </c:ser>
        <c:dLbls>
          <c:showVal val="1"/>
        </c:dLbls>
        <c:gapWidth val="219"/>
        <c:overlap val="-27"/>
        <c:axId val="86968192"/>
        <c:axId val="86969728"/>
      </c:barChart>
      <c:catAx>
        <c:axId val="8696819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69728"/>
        <c:crosses val="autoZero"/>
        <c:auto val="1"/>
        <c:lblAlgn val="ctr"/>
        <c:lblOffset val="100"/>
      </c:catAx>
      <c:valAx>
        <c:axId val="869697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6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view3D>
      <c:rotX val="30"/>
      <c:depthPercent val="10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Val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积分分布150319!$A$5:$A$11</c:f>
              <c:strCache>
                <c:ptCount val="7"/>
                <c:pt idx="0">
                  <c:v>sum(recommendCredit)</c:v>
                </c:pt>
                <c:pt idx="1">
                  <c:v>sum(downloadCredit) </c:v>
                </c:pt>
                <c:pt idx="2">
                  <c:v>sum(signCredit)</c:v>
                </c:pt>
                <c:pt idx="3">
                  <c:v>sum(actionCredit)</c:v>
                </c:pt>
                <c:pt idx="4">
                  <c:v>sum(rightCredit) </c:v>
                </c:pt>
                <c:pt idx="5">
                  <c:v>sum(shareCredit)</c:v>
                </c:pt>
                <c:pt idx="6">
                  <c:v>sum(activityCredit)</c:v>
                </c:pt>
              </c:strCache>
            </c:strRef>
          </c:cat>
          <c:val>
            <c:numRef>
              <c:f>积分分布150319!$C$5:$C$11</c:f>
              <c:numCache>
                <c:formatCode>General</c:formatCode>
                <c:ptCount val="7"/>
                <c:pt idx="0">
                  <c:v>16.956080587815606</c:v>
                </c:pt>
                <c:pt idx="1">
                  <c:v>2.1600833933079451</c:v>
                </c:pt>
                <c:pt idx="2">
                  <c:v>1.7097155402321724</c:v>
                </c:pt>
                <c:pt idx="3">
                  <c:v>3.5380711425193598</c:v>
                </c:pt>
                <c:pt idx="4">
                  <c:v>61.166837339412893</c:v>
                </c:pt>
                <c:pt idx="5">
                  <c:v>0.25843812234431707</c:v>
                </c:pt>
                <c:pt idx="6">
                  <c:v>25.696469799784911</c:v>
                </c:pt>
              </c:numCache>
            </c:numRef>
          </c:val>
        </c:ser>
        <c:dLbls>
          <c:showVal val="1"/>
        </c:dLbls>
      </c:pie3DChart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>
        <c:manualLayout>
          <c:xMode val="edge"/>
          <c:yMode val="edge"/>
          <c:x val="0.44444444444444442"/>
          <c:y val="2.7777777777777811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积分分布150319!$A$35:$A$40</c:f>
              <c:strCache>
                <c:ptCount val="6"/>
                <c:pt idx="0">
                  <c:v>0&lt;=R&lt;500</c:v>
                </c:pt>
                <c:pt idx="1">
                  <c:v>500&lt;=R&lt;3000</c:v>
                </c:pt>
                <c:pt idx="2">
                  <c:v>3000&lt;=R&lt;5000</c:v>
                </c:pt>
                <c:pt idx="3">
                  <c:v>5000&lt;=R&lt;20000</c:v>
                </c:pt>
                <c:pt idx="4">
                  <c:v>20000&lt;=R&lt;200000</c:v>
                </c:pt>
                <c:pt idx="5">
                  <c:v>200000&lt;=R</c:v>
                </c:pt>
              </c:strCache>
            </c:strRef>
          </c:cat>
          <c:val>
            <c:numRef>
              <c:f>积分分布150319!$B$35:$B$40</c:f>
              <c:numCache>
                <c:formatCode>General</c:formatCode>
                <c:ptCount val="6"/>
                <c:pt idx="0">
                  <c:v>8942772</c:v>
                </c:pt>
                <c:pt idx="1">
                  <c:v>3401454</c:v>
                </c:pt>
                <c:pt idx="2">
                  <c:v>846805</c:v>
                </c:pt>
                <c:pt idx="3">
                  <c:v>662070</c:v>
                </c:pt>
                <c:pt idx="4">
                  <c:v>5561</c:v>
                </c:pt>
                <c:pt idx="5">
                  <c:v>59</c:v>
                </c:pt>
              </c:numCache>
            </c:numRef>
          </c:val>
        </c:ser>
        <c:gapWidth val="219"/>
        <c:overlap val="-27"/>
        <c:axId val="86859136"/>
        <c:axId val="86877312"/>
      </c:barChart>
      <c:catAx>
        <c:axId val="8685913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877312"/>
        <c:crosses val="autoZero"/>
        <c:auto val="1"/>
        <c:lblAlgn val="ctr"/>
        <c:lblOffset val="100"/>
      </c:catAx>
      <c:valAx>
        <c:axId val="868773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859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邀请范围人均收益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积分分布150319!$A$60</c:f>
              <c:strCache>
                <c:ptCount val="1"/>
                <c:pt idx="0">
                  <c:v>人均收益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积分分布150319!$B$55:$N$55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积分分布150319!$B$60:$N$60</c:f>
              <c:numCache>
                <c:formatCode>General</c:formatCode>
                <c:ptCount val="13"/>
                <c:pt idx="0">
                  <c:v>2394.8469186730372</c:v>
                </c:pt>
                <c:pt idx="1">
                  <c:v>3305.7416014422993</c:v>
                </c:pt>
                <c:pt idx="2">
                  <c:v>4692.8524392678864</c:v>
                </c:pt>
                <c:pt idx="3">
                  <c:v>5589.1131362624237</c:v>
                </c:pt>
                <c:pt idx="4">
                  <c:v>6322.3301746675588</c:v>
                </c:pt>
                <c:pt idx="5">
                  <c:v>7427.3124741236543</c:v>
                </c:pt>
                <c:pt idx="6">
                  <c:v>10215.304403256911</c:v>
                </c:pt>
                <c:pt idx="7">
                  <c:v>16711.050150693187</c:v>
                </c:pt>
                <c:pt idx="8">
                  <c:v>22361.449871097106</c:v>
                </c:pt>
                <c:pt idx="9">
                  <c:v>64154.672185430463</c:v>
                </c:pt>
                <c:pt idx="10">
                  <c:v>562744.55666666664</c:v>
                </c:pt>
                <c:pt idx="11">
                  <c:v>1326854.8</c:v>
                </c:pt>
                <c:pt idx="12">
                  <c:v>375.17644433152645</c:v>
                </c:pt>
              </c:numCache>
            </c:numRef>
          </c:val>
        </c:ser>
        <c:ser>
          <c:idx val="1"/>
          <c:order val="1"/>
          <c:tx>
            <c:strRef>
              <c:f>积分分布150319!$A$61</c:f>
              <c:strCache>
                <c:ptCount val="1"/>
                <c:pt idx="0">
                  <c:v>人均剩余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积分分布150319!$B$55:$N$55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积分分布150319!$B$61:$N$61</c:f>
              <c:numCache>
                <c:formatCode>General</c:formatCode>
                <c:ptCount val="13"/>
                <c:pt idx="0">
                  <c:v>1957.8860816689187</c:v>
                </c:pt>
                <c:pt idx="1">
                  <c:v>2498.0350824160068</c:v>
                </c:pt>
                <c:pt idx="2">
                  <c:v>3378.8701064891848</c:v>
                </c:pt>
                <c:pt idx="3">
                  <c:v>3811.632431316305</c:v>
                </c:pt>
                <c:pt idx="4">
                  <c:v>4106.9059435609252</c:v>
                </c:pt>
                <c:pt idx="5">
                  <c:v>4401.4456122343363</c:v>
                </c:pt>
                <c:pt idx="6">
                  <c:v>5296.3352046282407</c:v>
                </c:pt>
                <c:pt idx="7">
                  <c:v>9842.0214587100654</c:v>
                </c:pt>
                <c:pt idx="8">
                  <c:v>13232.729876826124</c:v>
                </c:pt>
                <c:pt idx="9">
                  <c:v>21205.806705298015</c:v>
                </c:pt>
                <c:pt idx="10">
                  <c:v>115860.51</c:v>
                </c:pt>
                <c:pt idx="11">
                  <c:v>974259.19999999995</c:v>
                </c:pt>
                <c:pt idx="12">
                  <c:v>323.66871359219607</c:v>
                </c:pt>
              </c:numCache>
            </c:numRef>
          </c:val>
        </c:ser>
        <c:ser>
          <c:idx val="2"/>
          <c:order val="2"/>
          <c:tx>
            <c:strRef>
              <c:f>积分分布150319!$A$62</c:f>
              <c:strCache>
                <c:ptCount val="1"/>
                <c:pt idx="0">
                  <c:v>人均消费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积分分布150319!$B$55:$N$55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积分分布150319!$B$62:$N$62</c:f>
              <c:numCache>
                <c:formatCode>General</c:formatCode>
                <c:ptCount val="13"/>
                <c:pt idx="0">
                  <c:v>436.96083700411867</c:v>
                </c:pt>
                <c:pt idx="1">
                  <c:v>807.70651902629277</c:v>
                </c:pt>
                <c:pt idx="2">
                  <c:v>1313.9823327787021</c:v>
                </c:pt>
                <c:pt idx="3">
                  <c:v>1777.480704946119</c:v>
                </c:pt>
                <c:pt idx="4">
                  <c:v>2215.4242311066332</c:v>
                </c:pt>
                <c:pt idx="5">
                  <c:v>3025.8668618893184</c:v>
                </c:pt>
                <c:pt idx="6">
                  <c:v>4918.9691986286698</c:v>
                </c:pt>
                <c:pt idx="7">
                  <c:v>6869.0286919831224</c:v>
                </c:pt>
                <c:pt idx="8">
                  <c:v>9128.7199942709831</c:v>
                </c:pt>
                <c:pt idx="9">
                  <c:v>42948.865480132452</c:v>
                </c:pt>
                <c:pt idx="10">
                  <c:v>446884.04666666669</c:v>
                </c:pt>
                <c:pt idx="11">
                  <c:v>352595.6</c:v>
                </c:pt>
                <c:pt idx="12">
                  <c:v>51.507730739330391</c:v>
                </c:pt>
              </c:numCache>
            </c:numRef>
          </c:val>
        </c:ser>
        <c:gapWidth val="219"/>
        <c:overlap val="-27"/>
        <c:axId val="87076224"/>
        <c:axId val="87082112"/>
      </c:barChart>
      <c:catAx>
        <c:axId val="870762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082112"/>
        <c:crosses val="autoZero"/>
        <c:auto val="1"/>
        <c:lblAlgn val="ctr"/>
        <c:lblOffset val="100"/>
      </c:catAx>
      <c:valAx>
        <c:axId val="870821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07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778958880139996"/>
          <c:y val="0.86168926800816603"/>
          <c:w val="0.29861080271690565"/>
          <c:h val="4.1636116728932214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5" Type="http://schemas.openxmlformats.org/officeDocument/2006/relationships/chart" Target="../charts/chart2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731520</xdr:colOff>
      <xdr:row>18</xdr:row>
      <xdr:rowOff>76200</xdr:rowOff>
    </xdr:from>
    <xdr:to>
      <xdr:col>12</xdr:col>
      <xdr:colOff>45720</xdr:colOff>
      <xdr:row>50</xdr:row>
      <xdr:rowOff>68580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655320</xdr:colOff>
      <xdr:row>51</xdr:row>
      <xdr:rowOff>129540</xdr:rowOff>
    </xdr:from>
    <xdr:to>
      <xdr:col>11</xdr:col>
      <xdr:colOff>601980</xdr:colOff>
      <xdr:row>70</xdr:row>
      <xdr:rowOff>7620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739140</xdr:colOff>
      <xdr:row>71</xdr:row>
      <xdr:rowOff>125730</xdr:rowOff>
    </xdr:from>
    <xdr:to>
      <xdr:col>11</xdr:col>
      <xdr:colOff>571500</xdr:colOff>
      <xdr:row>86</xdr:row>
      <xdr:rowOff>125730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26</xdr:row>
      <xdr:rowOff>99060</xdr:rowOff>
    </xdr:from>
    <xdr:to>
      <xdr:col>14</xdr:col>
      <xdr:colOff>579120</xdr:colOff>
      <xdr:row>54</xdr:row>
      <xdr:rowOff>60960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3</xdr:row>
      <xdr:rowOff>11430</xdr:rowOff>
    </xdr:from>
    <xdr:to>
      <xdr:col>17</xdr:col>
      <xdr:colOff>342900</xdr:colOff>
      <xdr:row>18</xdr:row>
      <xdr:rowOff>11430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13</xdr:row>
      <xdr:rowOff>171450</xdr:rowOff>
    </xdr:from>
    <xdr:to>
      <xdr:col>12</xdr:col>
      <xdr:colOff>457200</xdr:colOff>
      <xdr:row>28</xdr:row>
      <xdr:rowOff>171450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148590</xdr:rowOff>
    </xdr:from>
    <xdr:to>
      <xdr:col>4</xdr:col>
      <xdr:colOff>15240</xdr:colOff>
      <xdr:row>28</xdr:row>
      <xdr:rowOff>148590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563880</xdr:colOff>
      <xdr:row>33</xdr:row>
      <xdr:rowOff>41910</xdr:rowOff>
    </xdr:from>
    <xdr:to>
      <xdr:col>13</xdr:col>
      <xdr:colOff>137160</xdr:colOff>
      <xdr:row>52</xdr:row>
      <xdr:rowOff>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601980</xdr:colOff>
      <xdr:row>81</xdr:row>
      <xdr:rowOff>110490</xdr:rowOff>
    </xdr:from>
    <xdr:to>
      <xdr:col>12</xdr:col>
      <xdr:colOff>944880</xdr:colOff>
      <xdr:row>109</xdr:row>
      <xdr:rowOff>137160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110</xdr:row>
      <xdr:rowOff>72390</xdr:rowOff>
    </xdr:from>
    <xdr:to>
      <xdr:col>6</xdr:col>
      <xdr:colOff>662940</xdr:colOff>
      <xdr:row>139</xdr:row>
      <xdr:rowOff>38100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739140</xdr:colOff>
      <xdr:row>110</xdr:row>
      <xdr:rowOff>26670</xdr:rowOff>
    </xdr:from>
    <xdr:to>
      <xdr:col>13</xdr:col>
      <xdr:colOff>1348740</xdr:colOff>
      <xdr:row>139</xdr:row>
      <xdr:rowOff>76200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169</xdr:row>
      <xdr:rowOff>171450</xdr:rowOff>
    </xdr:from>
    <xdr:to>
      <xdr:col>6</xdr:col>
      <xdr:colOff>838200</xdr:colOff>
      <xdr:row>196</xdr:row>
      <xdr:rowOff>45720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861060</xdr:colOff>
      <xdr:row>169</xdr:row>
      <xdr:rowOff>156210</xdr:rowOff>
    </xdr:from>
    <xdr:to>
      <xdr:col>14</xdr:col>
      <xdr:colOff>274320</xdr:colOff>
      <xdr:row>197</xdr:row>
      <xdr:rowOff>7620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68580</xdr:colOff>
      <xdr:row>197</xdr:row>
      <xdr:rowOff>148590</xdr:rowOff>
    </xdr:from>
    <xdr:to>
      <xdr:col>6</xdr:col>
      <xdr:colOff>822960</xdr:colOff>
      <xdr:row>228</xdr:row>
      <xdr:rowOff>99060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899160</xdr:colOff>
      <xdr:row>197</xdr:row>
      <xdr:rowOff>34290</xdr:rowOff>
    </xdr:from>
    <xdr:to>
      <xdr:col>14</xdr:col>
      <xdr:colOff>289560</xdr:colOff>
      <xdr:row>228</xdr:row>
      <xdr:rowOff>121920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7620</xdr:colOff>
      <xdr:row>81</xdr:row>
      <xdr:rowOff>80010</xdr:rowOff>
    </xdr:from>
    <xdr:to>
      <xdr:col>6</xdr:col>
      <xdr:colOff>434340</xdr:colOff>
      <xdr:row>110</xdr:row>
      <xdr:rowOff>91440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15240</xdr:colOff>
      <xdr:row>110</xdr:row>
      <xdr:rowOff>34290</xdr:rowOff>
    </xdr:from>
    <xdr:to>
      <xdr:col>27</xdr:col>
      <xdr:colOff>152400</xdr:colOff>
      <xdr:row>125</xdr:row>
      <xdr:rowOff>34290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15240</xdr:colOff>
      <xdr:row>125</xdr:row>
      <xdr:rowOff>26670</xdr:rowOff>
    </xdr:from>
    <xdr:to>
      <xdr:col>27</xdr:col>
      <xdr:colOff>152400</xdr:colOff>
      <xdr:row>140</xdr:row>
      <xdr:rowOff>26670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449580</xdr:colOff>
      <xdr:row>195</xdr:row>
      <xdr:rowOff>49530</xdr:rowOff>
    </xdr:from>
    <xdr:to>
      <xdr:col>24</xdr:col>
      <xdr:colOff>594360</xdr:colOff>
      <xdr:row>213</xdr:row>
      <xdr:rowOff>0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449580</xdr:colOff>
      <xdr:row>213</xdr:row>
      <xdr:rowOff>30480</xdr:rowOff>
    </xdr:from>
    <xdr:to>
      <xdr:col>24</xdr:col>
      <xdr:colOff>594360</xdr:colOff>
      <xdr:row>229</xdr:row>
      <xdr:rowOff>140970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106680</xdr:rowOff>
    </xdr:from>
    <xdr:to>
      <xdr:col>11</xdr:col>
      <xdr:colOff>53340</xdr:colOff>
      <xdr:row>25</xdr:row>
      <xdr:rowOff>175260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129540</xdr:colOff>
      <xdr:row>8</xdr:row>
      <xdr:rowOff>68580</xdr:rowOff>
    </xdr:from>
    <xdr:to>
      <xdr:col>22</xdr:col>
      <xdr:colOff>198120</xdr:colOff>
      <xdr:row>26</xdr:row>
      <xdr:rowOff>60960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26</xdr:row>
      <xdr:rowOff>45720</xdr:rowOff>
    </xdr:from>
    <xdr:to>
      <xdr:col>11</xdr:col>
      <xdr:colOff>106680</xdr:colOff>
      <xdr:row>41</xdr:row>
      <xdr:rowOff>45720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91440</xdr:colOff>
      <xdr:row>26</xdr:row>
      <xdr:rowOff>91440</xdr:rowOff>
    </xdr:from>
    <xdr:to>
      <xdr:col>22</xdr:col>
      <xdr:colOff>228600</xdr:colOff>
      <xdr:row>41</xdr:row>
      <xdr:rowOff>91440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22860</xdr:colOff>
      <xdr:row>41</xdr:row>
      <xdr:rowOff>106680</xdr:rowOff>
    </xdr:from>
    <xdr:to>
      <xdr:col>11</xdr:col>
      <xdr:colOff>167640</xdr:colOff>
      <xdr:row>56</xdr:row>
      <xdr:rowOff>106680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7"/>
  <sheetViews>
    <sheetView topLeftCell="A49" workbookViewId="0">
      <selection activeCell="F16" sqref="F16"/>
    </sheetView>
  </sheetViews>
  <sheetFormatPr defaultRowHeight="14.4"/>
  <cols>
    <col min="1" max="1" width="22" customWidth="1"/>
    <col min="2" max="2" width="7.88671875" customWidth="1"/>
    <col min="3" max="3" width="16.77734375" customWidth="1"/>
    <col min="4" max="4" width="14.44140625" customWidth="1"/>
    <col min="5" max="5" width="13.109375" customWidth="1"/>
    <col min="6" max="6" width="11.88671875" customWidth="1"/>
    <col min="7" max="7" width="18.21875" customWidth="1"/>
    <col min="8" max="8" width="22.33203125" customWidth="1"/>
    <col min="9" max="9" width="13.109375" customWidth="1"/>
    <col min="10" max="10" width="20.44140625" customWidth="1"/>
    <col min="11" max="11" width="23.33203125" customWidth="1"/>
    <col min="12" max="12" width="19" customWidth="1"/>
    <col min="13" max="13" width="17.5546875" customWidth="1"/>
  </cols>
  <sheetData>
    <row r="1" spans="1:13">
      <c r="A1" t="s">
        <v>7</v>
      </c>
      <c r="C1" t="s">
        <v>37</v>
      </c>
      <c r="D1" t="s">
        <v>29</v>
      </c>
      <c r="E1" t="s">
        <v>30</v>
      </c>
      <c r="F1" t="s">
        <v>31</v>
      </c>
      <c r="G1" t="s">
        <v>38</v>
      </c>
      <c r="H1" t="s">
        <v>41</v>
      </c>
      <c r="I1" t="s">
        <v>40</v>
      </c>
      <c r="J1" t="s">
        <v>42</v>
      </c>
      <c r="K1" t="s">
        <v>43</v>
      </c>
      <c r="L1" t="s">
        <v>183</v>
      </c>
      <c r="M1" t="s">
        <v>184</v>
      </c>
    </row>
    <row r="2" spans="1:13">
      <c r="A2" s="1" t="s">
        <v>24</v>
      </c>
      <c r="C2">
        <v>10886470</v>
      </c>
      <c r="D2">
        <v>841263</v>
      </c>
      <c r="E2">
        <v>0</v>
      </c>
    </row>
    <row r="3" spans="1:13">
      <c r="A3" s="1" t="s">
        <v>25</v>
      </c>
      <c r="C3">
        <v>1383219</v>
      </c>
      <c r="D3">
        <v>315725</v>
      </c>
      <c r="E3">
        <v>1383219</v>
      </c>
      <c r="F3">
        <v>255763</v>
      </c>
      <c r="G3">
        <f>F3/E3*100</f>
        <v>18.490419810601214</v>
      </c>
      <c r="H3">
        <f>E3*3/C3</f>
        <v>3</v>
      </c>
      <c r="I3">
        <f>E3*3</f>
        <v>4149657</v>
      </c>
      <c r="J3">
        <f>I3/I17*100</f>
        <v>13.091263745780084</v>
      </c>
      <c r="K3">
        <f>I3/F3</f>
        <v>16.224618103478612</v>
      </c>
      <c r="L3">
        <f>F3/F17*100</f>
        <v>15.278545233843946</v>
      </c>
      <c r="M3">
        <f>F3/C3</f>
        <v>0.18490419810601214</v>
      </c>
    </row>
    <row r="4" spans="1:13">
      <c r="A4" s="1" t="s">
        <v>23</v>
      </c>
      <c r="C4">
        <v>645081</v>
      </c>
      <c r="D4">
        <v>169077</v>
      </c>
      <c r="E4">
        <v>1290162</v>
      </c>
      <c r="F4">
        <v>204522</v>
      </c>
      <c r="G4">
        <f t="shared" ref="G4:G16" si="0">F4/E4*100</f>
        <v>15.852427834644022</v>
      </c>
      <c r="H4">
        <f t="shared" ref="H4:H13" si="1">E4*3/C4</f>
        <v>6</v>
      </c>
      <c r="I4">
        <f t="shared" ref="I4:I13" si="2">E4*3</f>
        <v>3870486</v>
      </c>
      <c r="J4">
        <f>I4/I17*100</f>
        <v>12.210540063997911</v>
      </c>
      <c r="K4">
        <f t="shared" ref="K4:K15" si="3">I4/F4</f>
        <v>18.924546014609675</v>
      </c>
      <c r="L4">
        <f>F4/F17*100</f>
        <v>12.21755542559413</v>
      </c>
      <c r="M4">
        <f t="shared" ref="M4:M13" si="4">F4/C4</f>
        <v>0.31704855669288046</v>
      </c>
    </row>
    <row r="5" spans="1:13">
      <c r="A5" s="1" t="s">
        <v>26</v>
      </c>
      <c r="C5">
        <v>300500</v>
      </c>
      <c r="D5">
        <v>103075</v>
      </c>
      <c r="E5">
        <v>901500</v>
      </c>
      <c r="F5">
        <v>164322</v>
      </c>
      <c r="G5">
        <f t="shared" si="0"/>
        <v>18.227620632279535</v>
      </c>
      <c r="H5">
        <f t="shared" si="1"/>
        <v>9</v>
      </c>
      <c r="I5">
        <f t="shared" si="2"/>
        <v>2704500</v>
      </c>
      <c r="J5">
        <f>I5/I17*100</f>
        <v>8.532108268336934</v>
      </c>
      <c r="K5">
        <f t="shared" si="3"/>
        <v>16.458538722751669</v>
      </c>
      <c r="L5">
        <f>F5/F17*100</f>
        <v>9.8161231683852037</v>
      </c>
      <c r="M5">
        <f t="shared" si="4"/>
        <v>0.54682861896838597</v>
      </c>
    </row>
    <row r="6" spans="1:13">
      <c r="A6" s="1" t="s">
        <v>27</v>
      </c>
      <c r="C6">
        <v>179191</v>
      </c>
      <c r="D6">
        <v>67113</v>
      </c>
      <c r="E6">
        <v>716764</v>
      </c>
      <c r="F6">
        <v>129787</v>
      </c>
      <c r="G6">
        <f t="shared" si="0"/>
        <v>18.107354722056353</v>
      </c>
      <c r="H6">
        <f t="shared" si="1"/>
        <v>12</v>
      </c>
      <c r="I6">
        <f t="shared" si="2"/>
        <v>2150292</v>
      </c>
      <c r="J6">
        <f>I6/I17*100</f>
        <v>6.7837027740945706</v>
      </c>
      <c r="K6">
        <f t="shared" si="3"/>
        <v>16.567853483014478</v>
      </c>
      <c r="L6">
        <f>F6/F17*100</f>
        <v>7.7531017006560923</v>
      </c>
      <c r="M6">
        <f t="shared" si="4"/>
        <v>0.72429418888225416</v>
      </c>
    </row>
    <row r="7" spans="1:13">
      <c r="A7" s="1" t="s">
        <v>28</v>
      </c>
      <c r="C7">
        <v>115133</v>
      </c>
      <c r="D7">
        <v>45354</v>
      </c>
      <c r="E7">
        <v>575665</v>
      </c>
      <c r="F7">
        <v>102387</v>
      </c>
      <c r="G7">
        <f t="shared" si="0"/>
        <v>17.785865043037184</v>
      </c>
      <c r="H7">
        <f t="shared" si="1"/>
        <v>15</v>
      </c>
      <c r="I7">
        <f t="shared" si="2"/>
        <v>1726995</v>
      </c>
      <c r="J7">
        <f>I7/I17*100</f>
        <v>5.4482929631638175</v>
      </c>
      <c r="K7">
        <f t="shared" si="3"/>
        <v>16.867326906736206</v>
      </c>
      <c r="L7">
        <f>F7/F17*100</f>
        <v>6.1163045900211532</v>
      </c>
      <c r="M7">
        <f t="shared" si="4"/>
        <v>0.88929325215185917</v>
      </c>
    </row>
    <row r="8" spans="1:13">
      <c r="A8" t="s">
        <v>0</v>
      </c>
      <c r="C8">
        <v>231872</v>
      </c>
      <c r="D8">
        <v>91833</v>
      </c>
      <c r="E8">
        <v>1716323</v>
      </c>
      <c r="F8">
        <v>264837</v>
      </c>
      <c r="G8">
        <f t="shared" si="0"/>
        <v>15.430487151893905</v>
      </c>
      <c r="H8">
        <f t="shared" si="1"/>
        <v>22.2060835288435</v>
      </c>
      <c r="I8">
        <f t="shared" si="2"/>
        <v>5148969</v>
      </c>
      <c r="J8">
        <f>I8/I17*100</f>
        <v>16.243875384843985</v>
      </c>
      <c r="K8">
        <f t="shared" si="3"/>
        <v>19.442030380951302</v>
      </c>
      <c r="L8">
        <f>F8/F17*100</f>
        <v>15.820599868219912</v>
      </c>
      <c r="M8">
        <f t="shared" si="4"/>
        <v>1.1421689552856749</v>
      </c>
    </row>
    <row r="9" spans="1:13">
      <c r="A9" t="s">
        <v>1</v>
      </c>
      <c r="C9">
        <v>93340</v>
      </c>
      <c r="D9">
        <v>35692</v>
      </c>
      <c r="E9">
        <v>1454541</v>
      </c>
      <c r="F9">
        <v>157141</v>
      </c>
      <c r="G9">
        <f t="shared" si="0"/>
        <v>10.803476835647809</v>
      </c>
      <c r="H9">
        <f t="shared" si="1"/>
        <v>46.749764302549821</v>
      </c>
      <c r="I9">
        <f t="shared" si="2"/>
        <v>4363623</v>
      </c>
      <c r="J9">
        <f>I9/I17*100</f>
        <v>13.766279858829808</v>
      </c>
      <c r="K9">
        <f t="shared" si="3"/>
        <v>27.768838177178459</v>
      </c>
      <c r="L9">
        <f>F9/F17*100</f>
        <v>9.3871509037330334</v>
      </c>
      <c r="M9">
        <f t="shared" si="4"/>
        <v>1.6835333190486395</v>
      </c>
    </row>
    <row r="10" spans="1:13">
      <c r="A10" t="s">
        <v>2</v>
      </c>
      <c r="C10">
        <v>8295</v>
      </c>
      <c r="D10">
        <v>2460</v>
      </c>
      <c r="E10">
        <v>323381</v>
      </c>
      <c r="F10">
        <v>18737</v>
      </c>
      <c r="G10">
        <f t="shared" si="0"/>
        <v>5.7940942727000042</v>
      </c>
      <c r="H10">
        <f t="shared" si="1"/>
        <v>116.95515370705245</v>
      </c>
      <c r="I10">
        <f t="shared" si="2"/>
        <v>970143</v>
      </c>
      <c r="J10">
        <f>I10/I17*100</f>
        <v>3.0605897991381763</v>
      </c>
      <c r="K10">
        <f t="shared" si="3"/>
        <v>51.776858621977908</v>
      </c>
      <c r="L10">
        <f>F10/F17*100</f>
        <v>1.1192944329184988</v>
      </c>
      <c r="M10">
        <f t="shared" si="4"/>
        <v>2.2588306208559374</v>
      </c>
    </row>
    <row r="11" spans="1:13">
      <c r="A11" t="s">
        <v>3</v>
      </c>
      <c r="C11">
        <v>6982</v>
      </c>
      <c r="D11">
        <v>1348</v>
      </c>
      <c r="E11">
        <v>459709</v>
      </c>
      <c r="F11">
        <v>18619</v>
      </c>
      <c r="G11">
        <f t="shared" si="0"/>
        <v>4.0501708689627565</v>
      </c>
      <c r="H11">
        <f t="shared" si="1"/>
        <v>197.52606702950445</v>
      </c>
      <c r="I11">
        <f t="shared" si="2"/>
        <v>1379127</v>
      </c>
      <c r="J11">
        <f>I11/I17*100</f>
        <v>4.3508452134541358</v>
      </c>
      <c r="K11">
        <f t="shared" si="3"/>
        <v>74.070949030560186</v>
      </c>
      <c r="L11">
        <f>F11/F17*100</f>
        <v>1.1122454526610199</v>
      </c>
      <c r="M11">
        <f t="shared" si="4"/>
        <v>2.666714408478946</v>
      </c>
    </row>
    <row r="12" spans="1:13">
      <c r="A12" t="s">
        <v>14</v>
      </c>
      <c r="C12">
        <v>2416</v>
      </c>
      <c r="D12">
        <v>808</v>
      </c>
      <c r="E12">
        <v>483397</v>
      </c>
      <c r="F12">
        <v>41662</v>
      </c>
      <c r="G12">
        <f t="shared" si="0"/>
        <v>8.6185888617430386</v>
      </c>
      <c r="H12">
        <f t="shared" si="1"/>
        <v>600.24461920529802</v>
      </c>
      <c r="I12">
        <f t="shared" si="2"/>
        <v>1450191</v>
      </c>
      <c r="J12">
        <f>I12/I17*100</f>
        <v>4.5750366506813851</v>
      </c>
      <c r="K12">
        <f t="shared" si="3"/>
        <v>34.808482550045603</v>
      </c>
      <c r="L12">
        <f>F12/F17*100</f>
        <v>2.4887679278566739</v>
      </c>
      <c r="M12">
        <f t="shared" si="4"/>
        <v>17.244205298013245</v>
      </c>
    </row>
    <row r="13" spans="1:13">
      <c r="A13" t="s">
        <v>4</v>
      </c>
      <c r="C13">
        <v>300</v>
      </c>
      <c r="D13">
        <v>248</v>
      </c>
      <c r="E13">
        <v>536065</v>
      </c>
      <c r="F13">
        <v>51863</v>
      </c>
      <c r="G13">
        <f t="shared" si="0"/>
        <v>9.6747595907212744</v>
      </c>
      <c r="H13">
        <f t="shared" si="1"/>
        <v>5360.65</v>
      </c>
      <c r="I13">
        <f t="shared" si="2"/>
        <v>1608195</v>
      </c>
      <c r="J13">
        <f>I13/I17*100</f>
        <v>5.0735048462185679</v>
      </c>
      <c r="K13">
        <f>I13/F13</f>
        <v>31.008522453386806</v>
      </c>
      <c r="L13">
        <f>F13/F17*100</f>
        <v>3.0981462974036456</v>
      </c>
      <c r="M13">
        <f t="shared" si="4"/>
        <v>172.87666666666667</v>
      </c>
    </row>
    <row r="14" spans="1:13">
      <c r="A14" t="s">
        <v>5</v>
      </c>
      <c r="C14">
        <v>5</v>
      </c>
      <c r="D14">
        <v>2</v>
      </c>
      <c r="E14">
        <v>148879</v>
      </c>
      <c r="F14">
        <v>8779</v>
      </c>
      <c r="G14">
        <f t="shared" si="0"/>
        <v>5.8967349323947635</v>
      </c>
      <c r="H14">
        <f>E14*3/C14</f>
        <v>89327.4</v>
      </c>
      <c r="I14">
        <f>E14*3</f>
        <v>446637</v>
      </c>
      <c r="J14">
        <f>I14/I17*100</f>
        <v>1.4090424258255514</v>
      </c>
      <c r="K14">
        <f>I14/F14</f>
        <v>50.875612256521244</v>
      </c>
      <c r="L14">
        <f>F14/F17*100</f>
        <v>0.52443218373226774</v>
      </c>
      <c r="M14">
        <f>F14/C14</f>
        <v>1755.8</v>
      </c>
    </row>
    <row r="15" spans="1:13">
      <c r="A15" t="s">
        <v>8</v>
      </c>
      <c r="B15" s="3" t="s">
        <v>39</v>
      </c>
      <c r="C15">
        <v>3</v>
      </c>
      <c r="E15">
        <v>576365</v>
      </c>
      <c r="F15">
        <v>126589</v>
      </c>
      <c r="G15">
        <f t="shared" si="0"/>
        <v>21.96333920345614</v>
      </c>
      <c r="H15">
        <f>E15*3/C15</f>
        <v>576365</v>
      </c>
      <c r="I15">
        <f>E15*3</f>
        <v>1729095</v>
      </c>
      <c r="J15">
        <f>I15/I17*100</f>
        <v>5.4549180056350721</v>
      </c>
      <c r="K15">
        <f t="shared" si="3"/>
        <v>13.659125200451856</v>
      </c>
    </row>
    <row r="16" spans="1:13">
      <c r="A16" t="s">
        <v>32</v>
      </c>
      <c r="E16">
        <v>3286555</v>
      </c>
      <c r="F16">
        <v>128993</v>
      </c>
      <c r="G16">
        <f t="shared" si="0"/>
        <v>3.9248696583504614</v>
      </c>
      <c r="H16">
        <v>0</v>
      </c>
      <c r="I16">
        <v>0</v>
      </c>
    </row>
    <row r="17" spans="1:9">
      <c r="A17" s="2"/>
      <c r="F17">
        <f>SUM(F3:F16)</f>
        <v>1674001</v>
      </c>
      <c r="I17">
        <f>SUM(I3:I15)</f>
        <v>31697910</v>
      </c>
    </row>
    <row r="18" spans="1:9">
      <c r="A18" t="s">
        <v>36</v>
      </c>
    </row>
    <row r="19" spans="1:9">
      <c r="A19" t="s">
        <v>35</v>
      </c>
    </row>
    <row r="20" spans="1:9">
      <c r="A20" t="s">
        <v>33</v>
      </c>
    </row>
    <row r="21" spans="1:9">
      <c r="A21" t="s">
        <v>34</v>
      </c>
    </row>
    <row r="24" spans="1:9">
      <c r="A24" t="s">
        <v>10</v>
      </c>
      <c r="B24" t="s">
        <v>11</v>
      </c>
      <c r="C24" t="s">
        <v>12</v>
      </c>
    </row>
    <row r="25" spans="1:9">
      <c r="A25" t="s">
        <v>6</v>
      </c>
    </row>
    <row r="26" spans="1:9">
      <c r="A26" t="s">
        <v>9</v>
      </c>
    </row>
    <row r="27" spans="1:9">
      <c r="A27" t="s">
        <v>13</v>
      </c>
    </row>
    <row r="28" spans="1:9">
      <c r="A28" t="s">
        <v>15</v>
      </c>
    </row>
    <row r="29" spans="1:9">
      <c r="A29" t="s">
        <v>16</v>
      </c>
    </row>
    <row r="30" spans="1:9">
      <c r="A30" t="s">
        <v>17</v>
      </c>
    </row>
    <row r="31" spans="1:9">
      <c r="A31" t="s">
        <v>18</v>
      </c>
    </row>
    <row r="32" spans="1:9">
      <c r="A32" t="s">
        <v>19</v>
      </c>
    </row>
    <row r="35" spans="1:1">
      <c r="A35" t="s">
        <v>20</v>
      </c>
    </row>
    <row r="36" spans="1:1">
      <c r="A36" t="s">
        <v>21</v>
      </c>
    </row>
    <row r="37" spans="1:1">
      <c r="A37" t="s">
        <v>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5"/>
  <sheetViews>
    <sheetView topLeftCell="B34" workbookViewId="0">
      <selection activeCell="M22" sqref="M22"/>
    </sheetView>
  </sheetViews>
  <sheetFormatPr defaultRowHeight="14.4"/>
  <cols>
    <col min="1" max="1" width="11.6640625" bestFit="1" customWidth="1"/>
    <col min="2" max="2" width="8.88671875" customWidth="1"/>
    <col min="5" max="5" width="13" customWidth="1"/>
  </cols>
  <sheetData>
    <row r="1" spans="1:9">
      <c r="A1" t="s">
        <v>44</v>
      </c>
      <c r="E1" t="s">
        <v>174</v>
      </c>
      <c r="H1" t="s">
        <v>175</v>
      </c>
    </row>
    <row r="2" spans="1:9">
      <c r="A2" s="4">
        <v>41365</v>
      </c>
      <c r="B2">
        <v>6</v>
      </c>
    </row>
    <row r="3" spans="1:9">
      <c r="A3" s="4">
        <v>41426</v>
      </c>
      <c r="B3">
        <v>23</v>
      </c>
      <c r="E3" s="4">
        <v>41426</v>
      </c>
      <c r="F3">
        <v>15</v>
      </c>
      <c r="H3">
        <v>0</v>
      </c>
      <c r="I3">
        <v>10894104</v>
      </c>
    </row>
    <row r="4" spans="1:9">
      <c r="A4" s="4">
        <v>41456</v>
      </c>
      <c r="B4">
        <v>253</v>
      </c>
      <c r="E4" s="4">
        <v>41456</v>
      </c>
      <c r="F4">
        <v>219</v>
      </c>
      <c r="H4">
        <v>1</v>
      </c>
      <c r="I4">
        <v>142825</v>
      </c>
    </row>
    <row r="5" spans="1:9">
      <c r="A5" s="4">
        <v>41487</v>
      </c>
      <c r="B5">
        <v>204</v>
      </c>
      <c r="E5" s="4">
        <v>41487</v>
      </c>
      <c r="F5">
        <v>215</v>
      </c>
      <c r="H5">
        <v>2</v>
      </c>
      <c r="I5">
        <v>114493</v>
      </c>
    </row>
    <row r="6" spans="1:9">
      <c r="A6" s="4">
        <v>41518</v>
      </c>
      <c r="B6">
        <v>1968</v>
      </c>
      <c r="E6" s="4">
        <v>41518</v>
      </c>
      <c r="F6">
        <v>2059</v>
      </c>
      <c r="H6">
        <v>3</v>
      </c>
      <c r="I6">
        <v>106895</v>
      </c>
    </row>
    <row r="7" spans="1:9">
      <c r="A7" s="4">
        <v>41548</v>
      </c>
      <c r="B7">
        <v>1345</v>
      </c>
      <c r="E7" s="4">
        <v>41548</v>
      </c>
      <c r="F7">
        <v>1418</v>
      </c>
      <c r="H7">
        <v>4</v>
      </c>
      <c r="I7">
        <v>99940</v>
      </c>
    </row>
    <row r="8" spans="1:9">
      <c r="A8" s="4">
        <v>41579</v>
      </c>
      <c r="B8">
        <v>820</v>
      </c>
      <c r="E8" s="4">
        <v>41579</v>
      </c>
      <c r="F8">
        <v>880</v>
      </c>
      <c r="H8">
        <v>5</v>
      </c>
      <c r="I8">
        <v>93806</v>
      </c>
    </row>
    <row r="9" spans="1:9">
      <c r="A9" s="4">
        <v>41609</v>
      </c>
      <c r="B9">
        <v>369</v>
      </c>
      <c r="E9" s="4">
        <v>41609</v>
      </c>
      <c r="F9">
        <v>404</v>
      </c>
      <c r="H9">
        <v>6</v>
      </c>
      <c r="I9">
        <v>95781</v>
      </c>
    </row>
    <row r="10" spans="1:9">
      <c r="A10" s="4">
        <v>41640</v>
      </c>
      <c r="B10">
        <v>374</v>
      </c>
      <c r="E10" s="4">
        <v>41640</v>
      </c>
      <c r="F10">
        <v>379</v>
      </c>
      <c r="H10">
        <v>7</v>
      </c>
      <c r="I10">
        <v>97187</v>
      </c>
    </row>
    <row r="11" spans="1:9">
      <c r="A11" s="4">
        <v>41671</v>
      </c>
      <c r="B11">
        <v>1069</v>
      </c>
      <c r="E11" s="4">
        <v>41671</v>
      </c>
      <c r="F11">
        <v>1097</v>
      </c>
      <c r="H11">
        <v>8</v>
      </c>
      <c r="I11">
        <v>97852</v>
      </c>
    </row>
    <row r="12" spans="1:9">
      <c r="A12" s="4">
        <v>41699</v>
      </c>
      <c r="B12">
        <v>1519</v>
      </c>
      <c r="E12" s="4">
        <v>41699</v>
      </c>
      <c r="F12">
        <v>1597</v>
      </c>
      <c r="H12">
        <v>9</v>
      </c>
      <c r="I12">
        <v>98721</v>
      </c>
    </row>
    <row r="13" spans="1:9">
      <c r="A13" s="4">
        <v>41730</v>
      </c>
      <c r="B13">
        <v>3590</v>
      </c>
      <c r="E13" s="4">
        <v>41730</v>
      </c>
      <c r="F13">
        <v>3752</v>
      </c>
      <c r="H13">
        <v>10</v>
      </c>
      <c r="I13">
        <v>92796</v>
      </c>
    </row>
    <row r="14" spans="1:9">
      <c r="A14" s="4">
        <v>41760</v>
      </c>
      <c r="B14">
        <v>5517</v>
      </c>
      <c r="E14" s="4">
        <v>41760</v>
      </c>
      <c r="F14">
        <v>5778</v>
      </c>
      <c r="H14">
        <v>11</v>
      </c>
      <c r="I14">
        <v>107036</v>
      </c>
    </row>
    <row r="15" spans="1:9">
      <c r="A15" s="4">
        <v>41791</v>
      </c>
      <c r="B15">
        <v>8228</v>
      </c>
      <c r="E15" s="4">
        <v>41791</v>
      </c>
      <c r="F15">
        <v>8710</v>
      </c>
      <c r="H15">
        <v>12</v>
      </c>
      <c r="I15">
        <v>74576</v>
      </c>
    </row>
    <row r="16" spans="1:9">
      <c r="A16" s="4">
        <v>41821</v>
      </c>
      <c r="B16">
        <v>57261</v>
      </c>
      <c r="E16" s="4">
        <v>41821</v>
      </c>
      <c r="F16">
        <v>60867</v>
      </c>
      <c r="H16">
        <v>13</v>
      </c>
      <c r="I16">
        <v>69169</v>
      </c>
    </row>
    <row r="17" spans="1:9">
      <c r="A17" s="4">
        <v>41852</v>
      </c>
      <c r="B17">
        <v>65292</v>
      </c>
      <c r="E17" s="4">
        <v>41852</v>
      </c>
      <c r="F17">
        <v>69540</v>
      </c>
      <c r="H17">
        <v>14</v>
      </c>
      <c r="I17">
        <v>66573</v>
      </c>
    </row>
    <row r="18" spans="1:9">
      <c r="A18" s="4">
        <v>41883</v>
      </c>
      <c r="B18">
        <v>93618</v>
      </c>
      <c r="E18" s="4">
        <v>41883</v>
      </c>
      <c r="F18">
        <v>101372</v>
      </c>
      <c r="H18">
        <v>15</v>
      </c>
      <c r="I18">
        <v>67744</v>
      </c>
    </row>
    <row r="19" spans="1:9">
      <c r="A19" s="4">
        <v>41913</v>
      </c>
      <c r="B19">
        <v>254508</v>
      </c>
      <c r="E19" s="4">
        <v>41913</v>
      </c>
      <c r="F19">
        <v>278937</v>
      </c>
      <c r="H19">
        <v>16</v>
      </c>
      <c r="I19">
        <v>70191</v>
      </c>
    </row>
    <row r="20" spans="1:9">
      <c r="A20" s="4">
        <v>41944</v>
      </c>
      <c r="B20">
        <v>290663</v>
      </c>
      <c r="E20" s="4">
        <v>41944</v>
      </c>
      <c r="F20">
        <v>326895</v>
      </c>
      <c r="H20">
        <v>17</v>
      </c>
      <c r="I20">
        <v>76241</v>
      </c>
    </row>
    <row r="21" spans="1:9">
      <c r="A21" s="4">
        <v>41974</v>
      </c>
      <c r="B21">
        <v>328702</v>
      </c>
      <c r="E21" s="4">
        <v>41974</v>
      </c>
      <c r="F21">
        <v>383930</v>
      </c>
      <c r="H21">
        <v>18</v>
      </c>
      <c r="I21">
        <v>89361</v>
      </c>
    </row>
    <row r="22" spans="1:9">
      <c r="A22" s="4">
        <v>42005</v>
      </c>
      <c r="B22">
        <v>322460</v>
      </c>
      <c r="E22" s="4">
        <v>42005</v>
      </c>
      <c r="F22">
        <v>399373</v>
      </c>
      <c r="H22">
        <v>19</v>
      </c>
      <c r="I22">
        <v>125648</v>
      </c>
    </row>
    <row r="23" spans="1:9">
      <c r="A23" s="4">
        <v>42036</v>
      </c>
      <c r="B23">
        <v>236211</v>
      </c>
      <c r="E23" s="4">
        <v>42036</v>
      </c>
      <c r="F23">
        <v>276945</v>
      </c>
      <c r="H23">
        <v>20</v>
      </c>
      <c r="I23">
        <v>1177843</v>
      </c>
    </row>
    <row r="24" spans="1:9">
      <c r="A24" s="4"/>
    </row>
    <row r="25" spans="1:9">
      <c r="B25">
        <f>SUM(B2:B24)</f>
        <v>1674000</v>
      </c>
      <c r="F25">
        <f>SUM(F3:F23)</f>
        <v>1924382</v>
      </c>
    </row>
  </sheetData>
  <sortState ref="A2:B24">
    <sortCondition ref="A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68"/>
  <sheetViews>
    <sheetView topLeftCell="L212" workbookViewId="0">
      <selection activeCell="Q242" sqref="Q242"/>
    </sheetView>
  </sheetViews>
  <sheetFormatPr defaultRowHeight="14.4"/>
  <cols>
    <col min="1" max="1" width="19.77734375" customWidth="1"/>
    <col min="2" max="2" width="28.88671875" customWidth="1"/>
    <col min="3" max="3" width="11.5546875" customWidth="1"/>
    <col min="4" max="4" width="13.109375" customWidth="1"/>
    <col min="5" max="5" width="13.77734375" customWidth="1"/>
    <col min="6" max="6" width="18.44140625" customWidth="1"/>
    <col min="7" max="7" width="14.44140625" customWidth="1"/>
    <col min="8" max="8" width="19.5546875" customWidth="1"/>
    <col min="9" max="9" width="16.6640625" customWidth="1"/>
    <col min="10" max="10" width="17.33203125" customWidth="1"/>
    <col min="11" max="11" width="16.6640625" customWidth="1"/>
    <col min="12" max="12" width="12.77734375" customWidth="1"/>
    <col min="13" max="13" width="14.21875" customWidth="1"/>
    <col min="14" max="14" width="20.109375" customWidth="1"/>
  </cols>
  <sheetData>
    <row r="1" spans="1:4">
      <c r="D1" t="s">
        <v>173</v>
      </c>
    </row>
    <row r="2" spans="1:4">
      <c r="A2" t="s">
        <v>163</v>
      </c>
      <c r="B2">
        <v>19091536710</v>
      </c>
      <c r="D2">
        <f t="shared" ref="D2:D4" si="0">B2/100000000</f>
        <v>190.9153671</v>
      </c>
    </row>
    <row r="3" spans="1:4">
      <c r="A3" t="s">
        <v>164</v>
      </c>
      <c r="B3">
        <v>14782830710</v>
      </c>
      <c r="D3">
        <f t="shared" si="0"/>
        <v>147.82830709999999</v>
      </c>
    </row>
    <row r="4" spans="1:4">
      <c r="A4" t="s">
        <v>172</v>
      </c>
      <c r="B4">
        <f>B2-B3</f>
        <v>4308706000</v>
      </c>
      <c r="D4">
        <f t="shared" si="0"/>
        <v>43.087060000000001</v>
      </c>
    </row>
    <row r="5" spans="1:4">
      <c r="A5" t="s">
        <v>165</v>
      </c>
      <c r="B5">
        <v>3237176350</v>
      </c>
      <c r="C5">
        <f>B5/B2*100</f>
        <v>16.956080587815606</v>
      </c>
      <c r="D5">
        <f>B5/100000000</f>
        <v>32.3717635</v>
      </c>
    </row>
    <row r="6" spans="1:4">
      <c r="A6" t="s">
        <v>166</v>
      </c>
      <c r="B6">
        <v>412393114</v>
      </c>
      <c r="C6">
        <f>B6/B2*100</f>
        <v>2.1600833933079451</v>
      </c>
      <c r="D6">
        <f t="shared" ref="D6:D11" si="1">B6/100000000</f>
        <v>4.1239311399999998</v>
      </c>
    </row>
    <row r="7" spans="1:4">
      <c r="A7" t="s">
        <v>167</v>
      </c>
      <c r="B7">
        <v>326410970</v>
      </c>
      <c r="C7">
        <f>B7/B2*100</f>
        <v>1.7097155402321724</v>
      </c>
      <c r="D7">
        <f t="shared" si="1"/>
        <v>3.2641097000000001</v>
      </c>
    </row>
    <row r="8" spans="1:4">
      <c r="A8" t="s">
        <v>168</v>
      </c>
      <c r="B8">
        <v>675472151</v>
      </c>
      <c r="C8">
        <f>B8/B2*100</f>
        <v>3.5380711425193598</v>
      </c>
      <c r="D8">
        <f t="shared" si="1"/>
        <v>6.7547215100000004</v>
      </c>
    </row>
    <row r="9" spans="1:4">
      <c r="A9" t="s">
        <v>169</v>
      </c>
      <c r="B9">
        <v>11677689205</v>
      </c>
      <c r="C9">
        <f>B9/B2*100</f>
        <v>61.166837339412893</v>
      </c>
      <c r="D9">
        <f t="shared" si="1"/>
        <v>116.77689205</v>
      </c>
    </row>
    <row r="10" spans="1:4">
      <c r="A10" t="s">
        <v>170</v>
      </c>
      <c r="B10">
        <v>49339809</v>
      </c>
      <c r="C10">
        <f>B10/B2*100</f>
        <v>0.25843812234431707</v>
      </c>
      <c r="D10">
        <f t="shared" si="1"/>
        <v>0.49339809000000001</v>
      </c>
    </row>
    <row r="11" spans="1:4">
      <c r="A11" t="s">
        <v>171</v>
      </c>
      <c r="B11">
        <v>4905850965</v>
      </c>
      <c r="C11">
        <f>B11/B2*100</f>
        <v>25.696469799784911</v>
      </c>
      <c r="D11">
        <f t="shared" si="1"/>
        <v>49.058509649999998</v>
      </c>
    </row>
    <row r="34" spans="1:2">
      <c r="A34" t="s">
        <v>176</v>
      </c>
    </row>
    <row r="35" spans="1:2">
      <c r="A35" t="s">
        <v>181</v>
      </c>
      <c r="B35">
        <v>8942772</v>
      </c>
    </row>
    <row r="36" spans="1:2">
      <c r="A36" t="s">
        <v>177</v>
      </c>
      <c r="B36">
        <v>3401454</v>
      </c>
    </row>
    <row r="37" spans="1:2">
      <c r="A37" t="s">
        <v>178</v>
      </c>
      <c r="B37">
        <v>846805</v>
      </c>
    </row>
    <row r="38" spans="1:2">
      <c r="A38" t="s">
        <v>179</v>
      </c>
      <c r="B38">
        <v>662070</v>
      </c>
    </row>
    <row r="39" spans="1:2">
      <c r="A39" t="s">
        <v>180</v>
      </c>
      <c r="B39">
        <v>5561</v>
      </c>
    </row>
    <row r="40" spans="1:2">
      <c r="A40" t="s">
        <v>182</v>
      </c>
      <c r="B40">
        <v>59</v>
      </c>
    </row>
    <row r="54" spans="1:14">
      <c r="A54" t="s">
        <v>186</v>
      </c>
    </row>
    <row r="55" spans="1:14">
      <c r="B55">
        <v>1</v>
      </c>
      <c r="C55">
        <v>2</v>
      </c>
      <c r="D55">
        <v>3</v>
      </c>
      <c r="E55">
        <v>4</v>
      </c>
      <c r="F55">
        <v>5</v>
      </c>
      <c r="G55" t="s">
        <v>187</v>
      </c>
      <c r="H55" t="s">
        <v>188</v>
      </c>
      <c r="I55" t="s">
        <v>2</v>
      </c>
      <c r="J55" t="s">
        <v>3</v>
      </c>
      <c r="K55" t="s">
        <v>14</v>
      </c>
      <c r="L55" t="s">
        <v>4</v>
      </c>
      <c r="M55" t="s">
        <v>5</v>
      </c>
      <c r="N55" t="s">
        <v>189</v>
      </c>
    </row>
    <row r="56" spans="1:14">
      <c r="A56" t="s">
        <v>163</v>
      </c>
      <c r="B56">
        <v>3312597760</v>
      </c>
      <c r="C56">
        <v>2132471098</v>
      </c>
      <c r="D56">
        <v>1410202158</v>
      </c>
      <c r="E56">
        <v>1001518772</v>
      </c>
      <c r="F56">
        <v>727908840</v>
      </c>
      <c r="G56">
        <v>1722185798</v>
      </c>
      <c r="H56">
        <v>953496513</v>
      </c>
      <c r="I56">
        <v>138618161</v>
      </c>
      <c r="J56">
        <v>156127643</v>
      </c>
      <c r="K56">
        <v>154997688</v>
      </c>
      <c r="L56">
        <v>168823367</v>
      </c>
      <c r="M56">
        <v>6634274</v>
      </c>
      <c r="N56">
        <v>1233038019</v>
      </c>
    </row>
    <row r="57" spans="1:14">
      <c r="A57" t="s">
        <v>164</v>
      </c>
      <c r="B57">
        <v>2708185228</v>
      </c>
      <c r="C57">
        <v>1611434969</v>
      </c>
      <c r="D57">
        <v>1015350467</v>
      </c>
      <c r="E57">
        <v>683010227</v>
      </c>
      <c r="F57">
        <v>472840402</v>
      </c>
      <c r="G57">
        <v>1020571997</v>
      </c>
      <c r="H57">
        <v>494359928</v>
      </c>
      <c r="I57">
        <v>81639568</v>
      </c>
      <c r="J57">
        <v>92390920</v>
      </c>
      <c r="K57">
        <v>51233229</v>
      </c>
      <c r="L57">
        <v>34758153</v>
      </c>
      <c r="M57">
        <v>4871296</v>
      </c>
      <c r="N57">
        <v>1063755029</v>
      </c>
    </row>
    <row r="58" spans="1:14">
      <c r="A58" t="s">
        <v>172</v>
      </c>
      <c r="B58">
        <f>B56-B57</f>
        <v>604412532</v>
      </c>
      <c r="C58">
        <f t="shared" ref="C58:N58" si="2">C56-C57</f>
        <v>521036129</v>
      </c>
      <c r="D58">
        <f t="shared" si="2"/>
        <v>394851691</v>
      </c>
      <c r="E58">
        <f t="shared" si="2"/>
        <v>318508545</v>
      </c>
      <c r="F58">
        <f t="shared" si="2"/>
        <v>255068438</v>
      </c>
      <c r="G58">
        <f t="shared" si="2"/>
        <v>701613801</v>
      </c>
      <c r="H58">
        <f t="shared" si="2"/>
        <v>459136585</v>
      </c>
      <c r="I58">
        <f t="shared" si="2"/>
        <v>56978593</v>
      </c>
      <c r="J58">
        <f t="shared" si="2"/>
        <v>63736723</v>
      </c>
      <c r="K58">
        <f t="shared" si="2"/>
        <v>103764459</v>
      </c>
      <c r="L58">
        <f t="shared" si="2"/>
        <v>134065214</v>
      </c>
      <c r="M58">
        <f t="shared" si="2"/>
        <v>1762978</v>
      </c>
      <c r="N58">
        <f t="shared" si="2"/>
        <v>169282990</v>
      </c>
    </row>
    <row r="59" spans="1:14">
      <c r="A59" t="s">
        <v>192</v>
      </c>
      <c r="B59">
        <v>1383219</v>
      </c>
      <c r="C59">
        <v>645081</v>
      </c>
      <c r="D59">
        <v>300500</v>
      </c>
      <c r="E59">
        <v>179191</v>
      </c>
      <c r="F59">
        <v>115133</v>
      </c>
      <c r="G59">
        <v>231872</v>
      </c>
      <c r="H59">
        <v>93340</v>
      </c>
      <c r="I59">
        <v>8295</v>
      </c>
      <c r="J59">
        <v>6982</v>
      </c>
      <c r="K59">
        <v>2416</v>
      </c>
      <c r="L59">
        <v>300</v>
      </c>
      <c r="M59">
        <v>5</v>
      </c>
      <c r="N59">
        <v>3286555</v>
      </c>
    </row>
    <row r="60" spans="1:14">
      <c r="A60" t="s">
        <v>193</v>
      </c>
      <c r="B60">
        <f>B56/B59</f>
        <v>2394.8469186730372</v>
      </c>
      <c r="C60">
        <f>C56/C59</f>
        <v>3305.7416014422993</v>
      </c>
      <c r="D60">
        <f t="shared" ref="D60:N60" si="3">D56/D59</f>
        <v>4692.8524392678864</v>
      </c>
      <c r="E60">
        <f t="shared" si="3"/>
        <v>5589.1131362624237</v>
      </c>
      <c r="F60">
        <f t="shared" si="3"/>
        <v>6322.3301746675588</v>
      </c>
      <c r="G60">
        <f t="shared" si="3"/>
        <v>7427.3124741236543</v>
      </c>
      <c r="H60">
        <f t="shared" si="3"/>
        <v>10215.304403256911</v>
      </c>
      <c r="I60">
        <f t="shared" si="3"/>
        <v>16711.050150693187</v>
      </c>
      <c r="J60">
        <f t="shared" si="3"/>
        <v>22361.449871097106</v>
      </c>
      <c r="K60">
        <f t="shared" si="3"/>
        <v>64154.672185430463</v>
      </c>
      <c r="L60">
        <f t="shared" si="3"/>
        <v>562744.55666666664</v>
      </c>
      <c r="M60">
        <f t="shared" si="3"/>
        <v>1326854.8</v>
      </c>
      <c r="N60">
        <f t="shared" si="3"/>
        <v>375.17644433152645</v>
      </c>
    </row>
    <row r="61" spans="1:14">
      <c r="A61" t="s">
        <v>190</v>
      </c>
      <c r="B61">
        <f>B57/B59</f>
        <v>1957.8860816689187</v>
      </c>
      <c r="C61">
        <f t="shared" ref="C61:N61" si="4">C57/C59</f>
        <v>2498.0350824160068</v>
      </c>
      <c r="D61">
        <f>D57/D59</f>
        <v>3378.8701064891848</v>
      </c>
      <c r="E61">
        <f t="shared" si="4"/>
        <v>3811.632431316305</v>
      </c>
      <c r="F61">
        <f t="shared" si="4"/>
        <v>4106.9059435609252</v>
      </c>
      <c r="G61">
        <f t="shared" si="4"/>
        <v>4401.4456122343363</v>
      </c>
      <c r="H61">
        <f t="shared" si="4"/>
        <v>5296.3352046282407</v>
      </c>
      <c r="I61">
        <f t="shared" si="4"/>
        <v>9842.0214587100654</v>
      </c>
      <c r="J61">
        <f t="shared" si="4"/>
        <v>13232.729876826124</v>
      </c>
      <c r="K61">
        <f t="shared" si="4"/>
        <v>21205.806705298015</v>
      </c>
      <c r="L61">
        <f t="shared" si="4"/>
        <v>115860.51</v>
      </c>
      <c r="M61">
        <f t="shared" si="4"/>
        <v>974259.19999999995</v>
      </c>
      <c r="N61">
        <f t="shared" si="4"/>
        <v>323.66871359219607</v>
      </c>
    </row>
    <row r="62" spans="1:14">
      <c r="A62" t="s">
        <v>191</v>
      </c>
      <c r="B62">
        <f>B58/B59</f>
        <v>436.96083700411867</v>
      </c>
      <c r="C62">
        <f t="shared" ref="C62:N62" si="5">C58/C59</f>
        <v>807.70651902629277</v>
      </c>
      <c r="D62">
        <f t="shared" si="5"/>
        <v>1313.9823327787021</v>
      </c>
      <c r="E62">
        <f t="shared" si="5"/>
        <v>1777.480704946119</v>
      </c>
      <c r="F62">
        <f t="shared" si="5"/>
        <v>2215.4242311066332</v>
      </c>
      <c r="G62">
        <f t="shared" si="5"/>
        <v>3025.8668618893184</v>
      </c>
      <c r="H62">
        <f t="shared" si="5"/>
        <v>4918.9691986286698</v>
      </c>
      <c r="I62">
        <f t="shared" si="5"/>
        <v>6869.0286919831224</v>
      </c>
      <c r="J62">
        <f t="shared" si="5"/>
        <v>9128.7199942709831</v>
      </c>
      <c r="K62">
        <f t="shared" si="5"/>
        <v>42948.865480132452</v>
      </c>
      <c r="L62">
        <f t="shared" si="5"/>
        <v>446884.04666666669</v>
      </c>
      <c r="M62">
        <f t="shared" si="5"/>
        <v>352595.6</v>
      </c>
      <c r="N62">
        <f t="shared" si="5"/>
        <v>51.507730739330391</v>
      </c>
    </row>
    <row r="64" spans="1:14">
      <c r="B64">
        <v>1</v>
      </c>
      <c r="C64">
        <v>2</v>
      </c>
      <c r="D64">
        <v>3</v>
      </c>
      <c r="E64">
        <v>4</v>
      </c>
      <c r="F64">
        <v>5</v>
      </c>
      <c r="G64" t="s">
        <v>187</v>
      </c>
      <c r="H64" t="s">
        <v>188</v>
      </c>
      <c r="I64" t="s">
        <v>2</v>
      </c>
      <c r="J64" t="s">
        <v>3</v>
      </c>
      <c r="K64" t="s">
        <v>14</v>
      </c>
      <c r="L64" t="s">
        <v>4</v>
      </c>
      <c r="M64" t="s">
        <v>5</v>
      </c>
      <c r="N64" t="s">
        <v>189</v>
      </c>
    </row>
    <row r="65" spans="1:14">
      <c r="A65" t="s">
        <v>165</v>
      </c>
      <c r="B65">
        <v>429023000</v>
      </c>
      <c r="C65">
        <v>398556350</v>
      </c>
      <c r="D65">
        <v>280099550</v>
      </c>
      <c r="E65">
        <v>222692400</v>
      </c>
      <c r="F65">
        <v>178902100</v>
      </c>
      <c r="G65">
        <v>531915450</v>
      </c>
      <c r="H65">
        <v>443169200</v>
      </c>
      <c r="I65">
        <v>99174000</v>
      </c>
      <c r="J65">
        <v>136377600</v>
      </c>
      <c r="K65">
        <v>144776800</v>
      </c>
      <c r="L65">
        <v>166482200</v>
      </c>
      <c r="M65">
        <v>6605300</v>
      </c>
      <c r="N65">
        <v>112398550</v>
      </c>
    </row>
    <row r="66" spans="1:14">
      <c r="A66" t="s">
        <v>166</v>
      </c>
      <c r="B66">
        <v>79368956</v>
      </c>
      <c r="C66">
        <v>50262340</v>
      </c>
      <c r="D66">
        <v>34474795</v>
      </c>
      <c r="E66">
        <v>24578263</v>
      </c>
      <c r="F66">
        <v>17834292</v>
      </c>
      <c r="G66">
        <v>41638046</v>
      </c>
      <c r="H66">
        <v>20620777</v>
      </c>
      <c r="I66">
        <v>1922586</v>
      </c>
      <c r="J66">
        <v>946955</v>
      </c>
      <c r="K66">
        <v>388937</v>
      </c>
      <c r="L66">
        <v>50629</v>
      </c>
      <c r="M66">
        <v>195</v>
      </c>
      <c r="N66">
        <v>27116385</v>
      </c>
    </row>
    <row r="67" spans="1:14">
      <c r="A67" t="s">
        <v>167</v>
      </c>
      <c r="B67">
        <v>60453556</v>
      </c>
      <c r="C67">
        <v>42600154</v>
      </c>
      <c r="D67">
        <v>30736697</v>
      </c>
      <c r="E67">
        <v>22669274</v>
      </c>
      <c r="F67">
        <v>16768932</v>
      </c>
      <c r="G67">
        <v>40784282</v>
      </c>
      <c r="H67">
        <v>21988666</v>
      </c>
      <c r="I67">
        <v>2071999</v>
      </c>
      <c r="J67">
        <v>830851</v>
      </c>
      <c r="K67">
        <v>334591</v>
      </c>
      <c r="L67">
        <v>36820</v>
      </c>
      <c r="M67">
        <v>5</v>
      </c>
      <c r="N67">
        <v>13038406</v>
      </c>
    </row>
    <row r="68" spans="1:14">
      <c r="A68" t="s">
        <v>168</v>
      </c>
      <c r="B68">
        <v>121631363</v>
      </c>
      <c r="C68">
        <v>87888690</v>
      </c>
      <c r="D68">
        <v>64996856</v>
      </c>
      <c r="E68">
        <v>48704779</v>
      </c>
      <c r="F68">
        <v>36588104</v>
      </c>
      <c r="G68">
        <v>88260475</v>
      </c>
      <c r="H68">
        <v>44766182</v>
      </c>
      <c r="I68">
        <v>3920289</v>
      </c>
      <c r="J68">
        <v>2158512</v>
      </c>
      <c r="K68">
        <v>1375081</v>
      </c>
      <c r="L68">
        <v>161456</v>
      </c>
      <c r="M68">
        <v>4647</v>
      </c>
      <c r="N68">
        <v>36650289</v>
      </c>
    </row>
    <row r="69" spans="1:14">
      <c r="A69" t="s">
        <v>169</v>
      </c>
      <c r="B69">
        <v>2288429212</v>
      </c>
      <c r="C69">
        <v>1395294447</v>
      </c>
      <c r="D69">
        <v>922628382</v>
      </c>
      <c r="E69">
        <v>635821444</v>
      </c>
      <c r="F69">
        <v>446892398</v>
      </c>
      <c r="G69">
        <v>956113878</v>
      </c>
      <c r="H69">
        <v>397144190</v>
      </c>
      <c r="I69">
        <v>29468278</v>
      </c>
      <c r="J69">
        <v>16029511</v>
      </c>
      <c r="K69">
        <v>8179770</v>
      </c>
      <c r="L69">
        <v>1715413</v>
      </c>
      <c r="M69">
        <v>23151</v>
      </c>
      <c r="N69">
        <v>795863347</v>
      </c>
    </row>
    <row r="70" spans="1:14">
      <c r="A70" t="s">
        <v>170</v>
      </c>
      <c r="B70">
        <v>11139987</v>
      </c>
      <c r="C70">
        <v>13600960</v>
      </c>
      <c r="D70">
        <v>3411558</v>
      </c>
      <c r="E70">
        <v>2131076</v>
      </c>
      <c r="F70">
        <v>1758196</v>
      </c>
      <c r="G70">
        <v>4478556</v>
      </c>
      <c r="H70">
        <v>2846690</v>
      </c>
      <c r="I70">
        <v>303392</v>
      </c>
      <c r="J70">
        <v>462538</v>
      </c>
      <c r="K70">
        <v>788881</v>
      </c>
      <c r="L70">
        <v>433366</v>
      </c>
      <c r="M70">
        <v>20000</v>
      </c>
      <c r="N70">
        <v>1149550</v>
      </c>
    </row>
    <row r="71" spans="1:14">
      <c r="A71" t="s">
        <v>171</v>
      </c>
      <c r="B71">
        <v>331039237</v>
      </c>
      <c r="C71">
        <v>155895348</v>
      </c>
      <c r="D71">
        <v>75676165</v>
      </c>
      <c r="E71">
        <v>45805371</v>
      </c>
      <c r="F71">
        <v>29892875</v>
      </c>
      <c r="G71">
        <v>60887978</v>
      </c>
      <c r="H71">
        <v>24318834</v>
      </c>
      <c r="I71">
        <v>1771763</v>
      </c>
      <c r="J71" s="7">
        <v>-382283</v>
      </c>
      <c r="K71" s="7">
        <v>-427683</v>
      </c>
      <c r="L71">
        <v>181565</v>
      </c>
      <c r="M71">
        <v>976</v>
      </c>
      <c r="N71">
        <v>247919118</v>
      </c>
    </row>
    <row r="73" spans="1:14">
      <c r="A73" t="s">
        <v>195</v>
      </c>
    </row>
    <row r="74" spans="1:14">
      <c r="A74" t="s">
        <v>194</v>
      </c>
      <c r="B74">
        <f>B65/B59</f>
        <v>310.16274357133614</v>
      </c>
      <c r="C74">
        <f t="shared" ref="C74:N74" si="6">C65/C59</f>
        <v>617.83923259249616</v>
      </c>
      <c r="D74">
        <f t="shared" si="6"/>
        <v>932.1116472545757</v>
      </c>
      <c r="E74">
        <f t="shared" si="6"/>
        <v>1242.7655406800566</v>
      </c>
      <c r="F74">
        <f t="shared" si="6"/>
        <v>1553.8733464775521</v>
      </c>
      <c r="G74">
        <f t="shared" si="6"/>
        <v>2294.0046663676512</v>
      </c>
      <c r="H74">
        <f t="shared" si="6"/>
        <v>4747.9022926933794</v>
      </c>
      <c r="I74">
        <f t="shared" si="6"/>
        <v>11955.877034358047</v>
      </c>
      <c r="J74">
        <f t="shared" si="6"/>
        <v>19532.741334861072</v>
      </c>
      <c r="K74">
        <f t="shared" si="6"/>
        <v>59924.172185430463</v>
      </c>
      <c r="L74">
        <f t="shared" si="6"/>
        <v>554940.66666666663</v>
      </c>
      <c r="M74">
        <f t="shared" si="6"/>
        <v>1321060</v>
      </c>
      <c r="N74">
        <f t="shared" si="6"/>
        <v>34.19950373567459</v>
      </c>
    </row>
    <row r="75" spans="1:14">
      <c r="A75" t="s">
        <v>166</v>
      </c>
      <c r="B75">
        <f>B66/B59</f>
        <v>57.379891398252916</v>
      </c>
      <c r="C75">
        <f t="shared" ref="C75:N75" si="7">C66/C59</f>
        <v>77.916323686482784</v>
      </c>
      <c r="D75">
        <f t="shared" si="7"/>
        <v>114.72477537437604</v>
      </c>
      <c r="E75">
        <f t="shared" si="7"/>
        <v>137.16237422638415</v>
      </c>
      <c r="F75">
        <f t="shared" si="7"/>
        <v>154.90165287102741</v>
      </c>
      <c r="G75">
        <f t="shared" si="7"/>
        <v>179.573411192382</v>
      </c>
      <c r="H75">
        <f t="shared" si="7"/>
        <v>220.92111634883221</v>
      </c>
      <c r="I75">
        <f>I66/I59</f>
        <v>231.77649186256781</v>
      </c>
      <c r="J75">
        <f t="shared" si="7"/>
        <v>135.62804354053279</v>
      </c>
      <c r="K75">
        <f t="shared" si="7"/>
        <v>160.98385761589404</v>
      </c>
      <c r="L75">
        <f t="shared" si="7"/>
        <v>168.76333333333332</v>
      </c>
      <c r="M75">
        <f t="shared" si="7"/>
        <v>39</v>
      </c>
      <c r="N75">
        <f t="shared" si="7"/>
        <v>8.2507017226244503</v>
      </c>
    </row>
    <row r="76" spans="1:14">
      <c r="A76" t="s">
        <v>167</v>
      </c>
      <c r="B76">
        <f>B67/B59</f>
        <v>43.704978025894668</v>
      </c>
      <c r="C76">
        <f t="shared" ref="C76:N76" si="8">C67/C59</f>
        <v>66.038457185996791</v>
      </c>
      <c r="D76">
        <f t="shared" si="8"/>
        <v>102.28518136439268</v>
      </c>
      <c r="E76">
        <f t="shared" si="8"/>
        <v>126.5089987778404</v>
      </c>
      <c r="F76">
        <f t="shared" si="8"/>
        <v>145.6483545117386</v>
      </c>
      <c r="G76">
        <f t="shared" si="8"/>
        <v>175.89136247584875</v>
      </c>
      <c r="H76">
        <f t="shared" si="8"/>
        <v>235.57602314120419</v>
      </c>
      <c r="I76">
        <f t="shared" si="8"/>
        <v>249.78890898131405</v>
      </c>
      <c r="J76">
        <f t="shared" si="8"/>
        <v>118.99899742194214</v>
      </c>
      <c r="K76">
        <f t="shared" si="8"/>
        <v>138.4896523178808</v>
      </c>
      <c r="L76">
        <f t="shared" si="8"/>
        <v>122.73333333333333</v>
      </c>
      <c r="M76">
        <f t="shared" si="8"/>
        <v>1</v>
      </c>
      <c r="N76">
        <f t="shared" si="8"/>
        <v>3.96719543716749</v>
      </c>
    </row>
    <row r="77" spans="1:14">
      <c r="A77" t="s">
        <v>168</v>
      </c>
      <c r="B77">
        <f>B68/B59</f>
        <v>87.933554267256312</v>
      </c>
      <c r="C77">
        <f t="shared" ref="C77:N77" si="9">C68/C59</f>
        <v>136.24442511870603</v>
      </c>
      <c r="D77">
        <f t="shared" si="9"/>
        <v>216.29569384359402</v>
      </c>
      <c r="E77">
        <f t="shared" si="9"/>
        <v>271.80371224001203</v>
      </c>
      <c r="F77">
        <f t="shared" si="9"/>
        <v>317.78989516472257</v>
      </c>
      <c r="G77">
        <f t="shared" si="9"/>
        <v>380.64309187827769</v>
      </c>
      <c r="H77">
        <f t="shared" si="9"/>
        <v>479.60340689950721</v>
      </c>
      <c r="I77">
        <f t="shared" si="9"/>
        <v>472.60867992766725</v>
      </c>
      <c r="J77">
        <f t="shared" si="9"/>
        <v>309.15382411916357</v>
      </c>
      <c r="K77">
        <f t="shared" si="9"/>
        <v>569.15604304635758</v>
      </c>
      <c r="L77">
        <f t="shared" si="9"/>
        <v>538.18666666666661</v>
      </c>
      <c r="M77">
        <f t="shared" si="9"/>
        <v>929.4</v>
      </c>
      <c r="N77">
        <f t="shared" si="9"/>
        <v>11.151582432060318</v>
      </c>
    </row>
    <row r="78" spans="1:14">
      <c r="A78" t="s">
        <v>169</v>
      </c>
      <c r="B78">
        <f>B69/B59</f>
        <v>1654.4229164000783</v>
      </c>
      <c r="C78">
        <f t="shared" ref="C78:N78" si="10">C69/C59</f>
        <v>2162.9755751603288</v>
      </c>
      <c r="D78">
        <f t="shared" si="10"/>
        <v>3070.3107554076537</v>
      </c>
      <c r="E78">
        <f t="shared" si="10"/>
        <v>3548.2889430830792</v>
      </c>
      <c r="F78">
        <f t="shared" si="10"/>
        <v>3881.5317762935042</v>
      </c>
      <c r="G78">
        <f t="shared" si="10"/>
        <v>4123.4555185619656</v>
      </c>
      <c r="H78">
        <f t="shared" si="10"/>
        <v>4254.8124062566958</v>
      </c>
      <c r="I78">
        <f t="shared" si="10"/>
        <v>3552.5350210970464</v>
      </c>
      <c r="J78">
        <f t="shared" si="10"/>
        <v>2295.8337152678314</v>
      </c>
      <c r="K78">
        <f t="shared" si="10"/>
        <v>3385.6663907284769</v>
      </c>
      <c r="L78">
        <f t="shared" si="10"/>
        <v>5718.0433333333331</v>
      </c>
      <c r="M78">
        <f t="shared" si="10"/>
        <v>4630.2</v>
      </c>
      <c r="N78">
        <f t="shared" si="10"/>
        <v>242.1573188338549</v>
      </c>
    </row>
    <row r="79" spans="1:14">
      <c r="A79" t="s">
        <v>170</v>
      </c>
      <c r="B79">
        <f>B70/B59</f>
        <v>8.0536682911382798</v>
      </c>
      <c r="C79">
        <f t="shared" ref="C79:N79" si="11">C70/C59</f>
        <v>21.084111917728162</v>
      </c>
      <c r="D79">
        <f t="shared" si="11"/>
        <v>11.3529384359401</v>
      </c>
      <c r="E79">
        <f t="shared" si="11"/>
        <v>11.892762471329474</v>
      </c>
      <c r="F79">
        <f t="shared" si="11"/>
        <v>15.270999626518895</v>
      </c>
      <c r="G79">
        <f t="shared" si="11"/>
        <v>19.314777118410156</v>
      </c>
      <c r="H79">
        <f t="shared" si="11"/>
        <v>30.498071566316693</v>
      </c>
      <c r="I79">
        <f t="shared" si="11"/>
        <v>36.57528631705847</v>
      </c>
      <c r="J79">
        <f t="shared" si="11"/>
        <v>66.247207103981665</v>
      </c>
      <c r="K79">
        <f t="shared" si="11"/>
        <v>326.52359271523181</v>
      </c>
      <c r="L79">
        <f t="shared" si="11"/>
        <v>1444.5533333333333</v>
      </c>
      <c r="M79">
        <f t="shared" si="11"/>
        <v>4000</v>
      </c>
      <c r="N79">
        <f t="shared" si="11"/>
        <v>0.3497735470728468</v>
      </c>
    </row>
    <row r="80" spans="1:14">
      <c r="A80" t="s">
        <v>171</v>
      </c>
      <c r="B80">
        <f>B71/B59</f>
        <v>239.32525290644503</v>
      </c>
      <c r="C80">
        <f t="shared" ref="C80:N80" si="12">C71/C59</f>
        <v>241.66786496579499</v>
      </c>
      <c r="D80">
        <f t="shared" si="12"/>
        <v>251.83415973377703</v>
      </c>
      <c r="E80">
        <f t="shared" si="12"/>
        <v>255.62316745818708</v>
      </c>
      <c r="F80">
        <f t="shared" si="12"/>
        <v>259.63776675670744</v>
      </c>
      <c r="G80">
        <f t="shared" si="12"/>
        <v>262.59305996411814</v>
      </c>
      <c r="H80">
        <f t="shared" si="12"/>
        <v>260.54032569102208</v>
      </c>
      <c r="I80">
        <f t="shared" si="12"/>
        <v>213.59409282700423</v>
      </c>
      <c r="J80">
        <f t="shared" si="12"/>
        <v>-54.752649670581498</v>
      </c>
      <c r="K80">
        <f t="shared" si="12"/>
        <v>-177.02110927152319</v>
      </c>
      <c r="L80">
        <f t="shared" si="12"/>
        <v>605.2166666666667</v>
      </c>
      <c r="M80">
        <f t="shared" si="12"/>
        <v>195.2</v>
      </c>
      <c r="N80">
        <f t="shared" si="12"/>
        <v>75.434343256084261</v>
      </c>
    </row>
    <row r="122" spans="1:1">
      <c r="A122" t="s">
        <v>199</v>
      </c>
    </row>
    <row r="123" spans="1:1">
      <c r="A123" t="s">
        <v>197</v>
      </c>
    </row>
    <row r="127" spans="1:1">
      <c r="A127" t="s">
        <v>198</v>
      </c>
    </row>
    <row r="130" spans="1:14">
      <c r="A130" t="s">
        <v>197</v>
      </c>
    </row>
    <row r="133" spans="1:14">
      <c r="A133" t="s">
        <v>197</v>
      </c>
    </row>
    <row r="136" spans="1:14">
      <c r="A136" t="s">
        <v>196</v>
      </c>
    </row>
    <row r="142" spans="1:14">
      <c r="A142" t="s">
        <v>200</v>
      </c>
    </row>
    <row r="143" spans="1:14">
      <c r="B143">
        <v>1</v>
      </c>
      <c r="C143">
        <v>2</v>
      </c>
      <c r="D143">
        <v>3</v>
      </c>
      <c r="E143">
        <v>4</v>
      </c>
      <c r="F143">
        <v>5</v>
      </c>
      <c r="G143" t="s">
        <v>187</v>
      </c>
      <c r="H143" t="s">
        <v>188</v>
      </c>
      <c r="I143" t="s">
        <v>2</v>
      </c>
      <c r="J143" t="s">
        <v>3</v>
      </c>
      <c r="K143" t="s">
        <v>14</v>
      </c>
      <c r="L143" t="s">
        <v>4</v>
      </c>
      <c r="M143" t="s">
        <v>5</v>
      </c>
      <c r="N143" t="s">
        <v>189</v>
      </c>
    </row>
    <row r="144" spans="1:14">
      <c r="A144" t="s">
        <v>163</v>
      </c>
      <c r="B144">
        <v>1802124353</v>
      </c>
      <c r="C144">
        <v>1214165971</v>
      </c>
      <c r="D144">
        <v>860782611</v>
      </c>
      <c r="E144">
        <v>631438135</v>
      </c>
      <c r="F144">
        <v>468666079</v>
      </c>
      <c r="G144">
        <v>1111230092</v>
      </c>
      <c r="H144">
        <v>580915148</v>
      </c>
      <c r="I144">
        <v>63845254</v>
      </c>
      <c r="J144">
        <v>49031046</v>
      </c>
      <c r="K144">
        <v>68147183</v>
      </c>
      <c r="L144">
        <v>100554690</v>
      </c>
      <c r="M144">
        <v>6634044</v>
      </c>
      <c r="N144">
        <v>1233038019</v>
      </c>
    </row>
    <row r="145" spans="1:14">
      <c r="A145" t="s">
        <v>164</v>
      </c>
      <c r="B145">
        <v>1441135036</v>
      </c>
      <c r="C145">
        <v>908012689</v>
      </c>
      <c r="D145">
        <v>606875747</v>
      </c>
      <c r="E145">
        <v>423232360</v>
      </c>
      <c r="F145">
        <v>301199551</v>
      </c>
      <c r="G145">
        <v>651791752</v>
      </c>
      <c r="H145">
        <v>293513932</v>
      </c>
      <c r="I145">
        <v>29695421</v>
      </c>
      <c r="J145">
        <v>20937811</v>
      </c>
      <c r="K145">
        <v>19887153</v>
      </c>
      <c r="L145">
        <v>23104492</v>
      </c>
      <c r="M145">
        <v>4871066</v>
      </c>
      <c r="N145">
        <v>1063755029</v>
      </c>
    </row>
    <row r="146" spans="1:14">
      <c r="A146" t="s">
        <v>172</v>
      </c>
      <c r="B146">
        <f>B144-B145</f>
        <v>360989317</v>
      </c>
      <c r="C146">
        <f>C144-C145</f>
        <v>306153282</v>
      </c>
      <c r="D146">
        <f t="shared" ref="D146:N146" si="13">D144-D145</f>
        <v>253906864</v>
      </c>
      <c r="E146">
        <f t="shared" si="13"/>
        <v>208205775</v>
      </c>
      <c r="F146">
        <f t="shared" si="13"/>
        <v>167466528</v>
      </c>
      <c r="G146">
        <f t="shared" si="13"/>
        <v>459438340</v>
      </c>
      <c r="H146">
        <f>H144-H145</f>
        <v>287401216</v>
      </c>
      <c r="I146">
        <f t="shared" si="13"/>
        <v>34149833</v>
      </c>
      <c r="J146">
        <f t="shared" si="13"/>
        <v>28093235</v>
      </c>
      <c r="K146">
        <f t="shared" si="13"/>
        <v>48260030</v>
      </c>
      <c r="L146">
        <f t="shared" si="13"/>
        <v>77450198</v>
      </c>
      <c r="M146">
        <f t="shared" si="13"/>
        <v>1762978</v>
      </c>
      <c r="N146">
        <f t="shared" si="13"/>
        <v>169282990</v>
      </c>
    </row>
    <row r="147" spans="1:14">
      <c r="A147" t="s">
        <v>192</v>
      </c>
      <c r="B147">
        <v>315725</v>
      </c>
      <c r="C147">
        <v>169077</v>
      </c>
      <c r="D147">
        <v>103075</v>
      </c>
      <c r="E147">
        <v>67113</v>
      </c>
      <c r="F147">
        <v>45354</v>
      </c>
      <c r="G147">
        <v>91833</v>
      </c>
      <c r="H147">
        <v>35692</v>
      </c>
      <c r="I147">
        <v>2460</v>
      </c>
      <c r="J147">
        <v>1348</v>
      </c>
      <c r="K147">
        <v>808</v>
      </c>
      <c r="L147">
        <v>248</v>
      </c>
      <c r="M147">
        <v>2</v>
      </c>
      <c r="N147">
        <v>128993</v>
      </c>
    </row>
    <row r="148" spans="1:14">
      <c r="A148" t="s">
        <v>193</v>
      </c>
      <c r="B148">
        <f>B144/B147</f>
        <v>5707.8924792145062</v>
      </c>
      <c r="C148">
        <f>C144/C147</f>
        <v>7181.14214825198</v>
      </c>
      <c r="D148">
        <f t="shared" ref="D148:N148" si="14">D144/D147</f>
        <v>8351.0318796992487</v>
      </c>
      <c r="E148">
        <f t="shared" si="14"/>
        <v>9408.5815713796128</v>
      </c>
      <c r="F148">
        <f t="shared" si="14"/>
        <v>10333.51146536138</v>
      </c>
      <c r="G148">
        <f t="shared" si="14"/>
        <v>12100.55309093681</v>
      </c>
      <c r="H148">
        <f t="shared" si="14"/>
        <v>16275.780230864058</v>
      </c>
      <c r="I148">
        <f t="shared" si="14"/>
        <v>25953.355284552847</v>
      </c>
      <c r="J148">
        <f t="shared" si="14"/>
        <v>36373.179525222549</v>
      </c>
      <c r="K148">
        <f t="shared" si="14"/>
        <v>84340.573019801974</v>
      </c>
      <c r="L148">
        <f t="shared" si="14"/>
        <v>405462.45967741933</v>
      </c>
      <c r="M148">
        <f t="shared" si="14"/>
        <v>3317022</v>
      </c>
      <c r="N148">
        <f t="shared" si="14"/>
        <v>9558.9529586876815</v>
      </c>
    </row>
    <row r="149" spans="1:14">
      <c r="A149" t="s">
        <v>190</v>
      </c>
      <c r="B149">
        <f>B145/B147</f>
        <v>4564.5262047668066</v>
      </c>
      <c r="C149">
        <f>C145/C147</f>
        <v>5370.4092750640239</v>
      </c>
      <c r="D149">
        <f t="shared" ref="D149:N149" si="15">D145/D147</f>
        <v>5887.7103759398497</v>
      </c>
      <c r="E149">
        <f t="shared" si="15"/>
        <v>6306.2649561187845</v>
      </c>
      <c r="F149">
        <f t="shared" si="15"/>
        <v>6641.0801913833402</v>
      </c>
      <c r="G149">
        <f t="shared" si="15"/>
        <v>7097.5766010039961</v>
      </c>
      <c r="H149">
        <f t="shared" si="15"/>
        <v>8223.5215734618396</v>
      </c>
      <c r="I149">
        <f t="shared" si="15"/>
        <v>12071.309349593495</v>
      </c>
      <c r="J149">
        <f t="shared" si="15"/>
        <v>15532.500741839762</v>
      </c>
      <c r="K149">
        <f t="shared" si="15"/>
        <v>24612.813118811882</v>
      </c>
      <c r="L149">
        <f t="shared" si="15"/>
        <v>93163.274193548394</v>
      </c>
      <c r="M149">
        <f t="shared" si="15"/>
        <v>2435533</v>
      </c>
      <c r="N149">
        <f t="shared" si="15"/>
        <v>8246.6105059964502</v>
      </c>
    </row>
    <row r="150" spans="1:14">
      <c r="A150" t="s">
        <v>191</v>
      </c>
      <c r="B150">
        <f>B146/B147</f>
        <v>1143.3662744476997</v>
      </c>
      <c r="C150">
        <f>C146/C147</f>
        <v>1810.7328731879559</v>
      </c>
      <c r="D150">
        <f t="shared" ref="D150:N150" si="16">D146/D147</f>
        <v>2463.3215037593986</v>
      </c>
      <c r="E150">
        <f t="shared" si="16"/>
        <v>3102.3166152608287</v>
      </c>
      <c r="F150">
        <f t="shared" si="16"/>
        <v>3692.4312739780394</v>
      </c>
      <c r="G150">
        <f t="shared" si="16"/>
        <v>5002.9764899328129</v>
      </c>
      <c r="H150">
        <f t="shared" si="16"/>
        <v>8052.2586574022189</v>
      </c>
      <c r="I150">
        <f t="shared" si="16"/>
        <v>13882.045934959349</v>
      </c>
      <c r="J150">
        <f t="shared" si="16"/>
        <v>20840.678783382788</v>
      </c>
      <c r="K150">
        <f t="shared" si="16"/>
        <v>59727.759900990102</v>
      </c>
      <c r="L150">
        <f t="shared" si="16"/>
        <v>312299.18548387097</v>
      </c>
      <c r="M150">
        <f t="shared" si="16"/>
        <v>881489</v>
      </c>
      <c r="N150">
        <f t="shared" si="16"/>
        <v>1312.3424526912313</v>
      </c>
    </row>
    <row r="152" spans="1:14">
      <c r="B152">
        <v>1</v>
      </c>
      <c r="C152">
        <v>2</v>
      </c>
      <c r="D152">
        <v>3</v>
      </c>
      <c r="E152">
        <v>4</v>
      </c>
      <c r="F152">
        <v>5</v>
      </c>
      <c r="G152" t="s">
        <v>187</v>
      </c>
      <c r="H152" t="s">
        <v>188</v>
      </c>
      <c r="I152" t="s">
        <v>2</v>
      </c>
      <c r="J152" t="s">
        <v>3</v>
      </c>
      <c r="K152" t="s">
        <v>14</v>
      </c>
      <c r="L152" t="s">
        <v>4</v>
      </c>
      <c r="M152" t="s">
        <v>5</v>
      </c>
      <c r="N152" t="s">
        <v>189</v>
      </c>
    </row>
    <row r="153" spans="1:14">
      <c r="A153" t="s">
        <v>165</v>
      </c>
      <c r="B153">
        <v>116537700</v>
      </c>
      <c r="C153">
        <v>124149050</v>
      </c>
      <c r="D153">
        <v>112591600</v>
      </c>
      <c r="E153">
        <v>97059800</v>
      </c>
      <c r="F153">
        <v>81467300</v>
      </c>
      <c r="G153">
        <v>236829800</v>
      </c>
      <c r="H153">
        <v>186658500</v>
      </c>
      <c r="I153">
        <v>34848000</v>
      </c>
      <c r="J153">
        <v>35675800</v>
      </c>
      <c r="K153">
        <v>60992400</v>
      </c>
      <c r="L153">
        <v>98591400</v>
      </c>
      <c r="M153">
        <v>6605300</v>
      </c>
      <c r="N153">
        <v>112398550</v>
      </c>
    </row>
    <row r="154" spans="1:14">
      <c r="A154" t="s">
        <v>166</v>
      </c>
      <c r="B154">
        <v>45324457</v>
      </c>
      <c r="C154">
        <v>31722339</v>
      </c>
      <c r="D154">
        <v>22699683</v>
      </c>
      <c r="E154">
        <v>16821733</v>
      </c>
      <c r="F154">
        <v>12559201</v>
      </c>
      <c r="G154">
        <v>30384850</v>
      </c>
      <c r="H154">
        <v>16041080</v>
      </c>
      <c r="I154">
        <v>1422735</v>
      </c>
      <c r="J154">
        <v>591967</v>
      </c>
      <c r="K154">
        <v>270485</v>
      </c>
      <c r="L154">
        <v>36837</v>
      </c>
      <c r="M154">
        <v>195</v>
      </c>
      <c r="N154">
        <v>27116385</v>
      </c>
    </row>
    <row r="155" spans="1:14">
      <c r="A155" t="s">
        <v>167</v>
      </c>
      <c r="B155">
        <v>45698147</v>
      </c>
      <c r="C155">
        <v>33342198</v>
      </c>
      <c r="D155">
        <v>24436210</v>
      </c>
      <c r="E155">
        <v>18434953</v>
      </c>
      <c r="F155">
        <v>13840053</v>
      </c>
      <c r="G155">
        <v>34467291</v>
      </c>
      <c r="H155">
        <v>19146941</v>
      </c>
      <c r="I155">
        <v>1734099</v>
      </c>
      <c r="J155">
        <v>624706</v>
      </c>
      <c r="K155">
        <v>271752</v>
      </c>
      <c r="L155">
        <v>22665</v>
      </c>
      <c r="M155">
        <v>5</v>
      </c>
      <c r="N155">
        <v>13038406</v>
      </c>
    </row>
    <row r="156" spans="1:14">
      <c r="A156" t="s">
        <v>168</v>
      </c>
      <c r="B156">
        <v>75304452</v>
      </c>
      <c r="C156">
        <v>58498837</v>
      </c>
      <c r="D156">
        <v>44973569</v>
      </c>
      <c r="E156">
        <v>34912944</v>
      </c>
      <c r="F156">
        <v>27010846</v>
      </c>
      <c r="G156">
        <v>68038691</v>
      </c>
      <c r="H156">
        <v>35890618</v>
      </c>
      <c r="I156">
        <v>2904788</v>
      </c>
      <c r="J156">
        <v>1371873</v>
      </c>
      <c r="K156">
        <v>844523</v>
      </c>
      <c r="L156">
        <v>114525</v>
      </c>
      <c r="M156">
        <v>4647</v>
      </c>
      <c r="N156">
        <v>36650289</v>
      </c>
    </row>
    <row r="157" spans="1:14">
      <c r="A157" t="s">
        <v>169</v>
      </c>
      <c r="B157">
        <v>1421590303</v>
      </c>
      <c r="C157">
        <v>913458946</v>
      </c>
      <c r="D157">
        <v>623508742</v>
      </c>
      <c r="E157">
        <v>442739669</v>
      </c>
      <c r="F157">
        <v>319009482</v>
      </c>
      <c r="G157">
        <v>711057483</v>
      </c>
      <c r="H157">
        <v>310312083</v>
      </c>
      <c r="I157">
        <v>21957848</v>
      </c>
      <c r="J157">
        <v>10514266</v>
      </c>
      <c r="K157">
        <v>5696534</v>
      </c>
      <c r="L157">
        <v>1381280</v>
      </c>
      <c r="M157">
        <v>23151</v>
      </c>
      <c r="N157">
        <v>795863347</v>
      </c>
    </row>
    <row r="158" spans="1:14">
      <c r="A158" t="s">
        <v>170</v>
      </c>
      <c r="B158">
        <v>3223630</v>
      </c>
      <c r="C158">
        <v>2232718</v>
      </c>
      <c r="D158">
        <v>1710422</v>
      </c>
      <c r="E158">
        <v>1149600</v>
      </c>
      <c r="F158">
        <v>1005644</v>
      </c>
      <c r="G158">
        <v>2407830</v>
      </c>
      <c r="H158">
        <v>1254376</v>
      </c>
      <c r="I158">
        <v>131792</v>
      </c>
      <c r="J158">
        <v>175340</v>
      </c>
      <c r="K158">
        <v>518847</v>
      </c>
      <c r="L158">
        <v>311066</v>
      </c>
      <c r="M158">
        <v>20000</v>
      </c>
      <c r="N158">
        <v>1149550</v>
      </c>
    </row>
    <row r="159" spans="1:14">
      <c r="A159" t="s">
        <v>171</v>
      </c>
      <c r="B159">
        <v>97585992</v>
      </c>
      <c r="C159">
        <v>52834408</v>
      </c>
      <c r="D159">
        <v>32387618</v>
      </c>
      <c r="E159">
        <v>21270921</v>
      </c>
      <c r="F159">
        <v>14598912</v>
      </c>
      <c r="G159">
        <v>29876430</v>
      </c>
      <c r="H159">
        <v>12266402</v>
      </c>
      <c r="I159">
        <v>951829</v>
      </c>
      <c r="J159" s="7">
        <v>218600</v>
      </c>
      <c r="K159" s="7">
        <v>128567</v>
      </c>
      <c r="L159">
        <v>200840</v>
      </c>
      <c r="M159">
        <v>746</v>
      </c>
      <c r="N159">
        <v>247919118</v>
      </c>
    </row>
    <row r="161" spans="1:14">
      <c r="A161" t="s">
        <v>195</v>
      </c>
    </row>
    <row r="162" spans="1:14">
      <c r="A162" t="s">
        <v>194</v>
      </c>
      <c r="B162">
        <f t="shared" ref="B162:M162" si="17">B153/B147</f>
        <v>369.11141024625863</v>
      </c>
      <c r="C162">
        <f t="shared" si="17"/>
        <v>734.27521188570893</v>
      </c>
      <c r="D162">
        <f t="shared" si="17"/>
        <v>1092.3269463982538</v>
      </c>
      <c r="E162">
        <f t="shared" si="17"/>
        <v>1446.2145932978708</v>
      </c>
      <c r="F162">
        <f t="shared" si="17"/>
        <v>1796.2539136570092</v>
      </c>
      <c r="G162">
        <f t="shared" si="17"/>
        <v>2578.918253786765</v>
      </c>
      <c r="H162">
        <f t="shared" si="17"/>
        <v>5229.7013336321861</v>
      </c>
      <c r="I162">
        <f t="shared" si="17"/>
        <v>14165.853658536585</v>
      </c>
      <c r="J162">
        <f t="shared" si="17"/>
        <v>26465.72700296736</v>
      </c>
      <c r="K162">
        <f t="shared" si="17"/>
        <v>75485.643564356433</v>
      </c>
      <c r="L162">
        <f t="shared" si="17"/>
        <v>397545.96774193546</v>
      </c>
      <c r="M162">
        <f t="shared" si="17"/>
        <v>3302650</v>
      </c>
      <c r="N162">
        <f>N144/N147</f>
        <v>9558.9529586876815</v>
      </c>
    </row>
    <row r="163" spans="1:14">
      <c r="A163" t="s">
        <v>166</v>
      </c>
      <c r="B163">
        <f t="shared" ref="B163:N163" si="18">B154/B147</f>
        <v>143.55675667115369</v>
      </c>
      <c r="C163">
        <f t="shared" si="18"/>
        <v>187.62066395784169</v>
      </c>
      <c r="D163">
        <f t="shared" si="18"/>
        <v>220.22491389764735</v>
      </c>
      <c r="E163">
        <f t="shared" si="18"/>
        <v>250.64790726088836</v>
      </c>
      <c r="F163">
        <f t="shared" si="18"/>
        <v>276.91495788684568</v>
      </c>
      <c r="G163">
        <f t="shared" si="18"/>
        <v>330.87071096446812</v>
      </c>
      <c r="H163">
        <f t="shared" si="18"/>
        <v>449.43068474728233</v>
      </c>
      <c r="I163">
        <f t="shared" si="18"/>
        <v>578.34756097560978</v>
      </c>
      <c r="J163">
        <f t="shared" si="18"/>
        <v>439.14465875370922</v>
      </c>
      <c r="K163">
        <f t="shared" si="18"/>
        <v>334.75866336633663</v>
      </c>
      <c r="L163">
        <f t="shared" si="18"/>
        <v>148.53629032258064</v>
      </c>
      <c r="M163">
        <f t="shared" si="18"/>
        <v>97.5</v>
      </c>
      <c r="N163">
        <f t="shared" si="18"/>
        <v>210.21594195033839</v>
      </c>
    </row>
    <row r="164" spans="1:14">
      <c r="A164" t="s">
        <v>167</v>
      </c>
      <c r="B164">
        <f t="shared" ref="B164:N164" si="19">B155/B147</f>
        <v>144.74034998812257</v>
      </c>
      <c r="C164">
        <f t="shared" si="19"/>
        <v>197.20126332972552</v>
      </c>
      <c r="D164">
        <f t="shared" si="19"/>
        <v>237.07213194276014</v>
      </c>
      <c r="E164">
        <f t="shared" si="19"/>
        <v>274.68527707001624</v>
      </c>
      <c r="F164">
        <f t="shared" si="19"/>
        <v>305.15617145125015</v>
      </c>
      <c r="G164">
        <f t="shared" si="19"/>
        <v>375.32576524778676</v>
      </c>
      <c r="H164">
        <f t="shared" si="19"/>
        <v>536.44909223355376</v>
      </c>
      <c r="I164">
        <f t="shared" si="19"/>
        <v>704.91829268292679</v>
      </c>
      <c r="J164">
        <f t="shared" si="19"/>
        <v>463.43175074183978</v>
      </c>
      <c r="K164">
        <f t="shared" si="19"/>
        <v>336.32673267326732</v>
      </c>
      <c r="L164">
        <f t="shared" si="19"/>
        <v>91.391129032258064</v>
      </c>
      <c r="M164">
        <f t="shared" si="19"/>
        <v>2.5</v>
      </c>
      <c r="N164">
        <f t="shared" si="19"/>
        <v>101.07839960307923</v>
      </c>
    </row>
    <row r="165" spans="1:14">
      <c r="A165" t="s">
        <v>168</v>
      </c>
      <c r="B165">
        <f t="shared" ref="B165:N165" si="20">B156/B147</f>
        <v>238.51279436218229</v>
      </c>
      <c r="C165">
        <f t="shared" si="20"/>
        <v>345.98932439066226</v>
      </c>
      <c r="D165">
        <f t="shared" si="20"/>
        <v>436.31888430754304</v>
      </c>
      <c r="E165">
        <f t="shared" si="20"/>
        <v>520.2113450449242</v>
      </c>
      <c r="F165">
        <f t="shared" si="20"/>
        <v>595.55598183181201</v>
      </c>
      <c r="G165">
        <f t="shared" si="20"/>
        <v>740.89587621007695</v>
      </c>
      <c r="H165">
        <f t="shared" si="20"/>
        <v>1005.5647764204864</v>
      </c>
      <c r="I165">
        <f t="shared" si="20"/>
        <v>1180.8081300813008</v>
      </c>
      <c r="J165">
        <f t="shared" si="20"/>
        <v>1017.709940652819</v>
      </c>
      <c r="K165">
        <f t="shared" si="20"/>
        <v>1045.2017326732673</v>
      </c>
      <c r="L165">
        <f t="shared" si="20"/>
        <v>461.79435483870969</v>
      </c>
      <c r="M165">
        <f t="shared" si="20"/>
        <v>2323.5</v>
      </c>
      <c r="N165">
        <f t="shared" si="20"/>
        <v>284.12618514182941</v>
      </c>
    </row>
    <row r="166" spans="1:14">
      <c r="A166" t="s">
        <v>169</v>
      </c>
      <c r="B166">
        <f t="shared" ref="B166:N166" si="21">B157/B147</f>
        <v>4502.6219114735923</v>
      </c>
      <c r="C166">
        <f t="shared" si="21"/>
        <v>5402.6209715100222</v>
      </c>
      <c r="D166">
        <f t="shared" si="21"/>
        <v>6049.0782634004363</v>
      </c>
      <c r="E166">
        <f t="shared" si="21"/>
        <v>6596.9285980361483</v>
      </c>
      <c r="F166">
        <f t="shared" si="21"/>
        <v>7033.7672972615428</v>
      </c>
      <c r="G166">
        <f t="shared" si="21"/>
        <v>7742.9408055927606</v>
      </c>
      <c r="H166">
        <f t="shared" si="21"/>
        <v>8694.1634820127765</v>
      </c>
      <c r="I166">
        <f t="shared" si="21"/>
        <v>8925.9544715447155</v>
      </c>
      <c r="J166">
        <f t="shared" si="21"/>
        <v>7799.9005934718098</v>
      </c>
      <c r="K166">
        <f t="shared" si="21"/>
        <v>7050.1658415841584</v>
      </c>
      <c r="L166">
        <f t="shared" si="21"/>
        <v>5569.677419354839</v>
      </c>
      <c r="M166">
        <f t="shared" si="21"/>
        <v>11575.5</v>
      </c>
      <c r="N166">
        <f t="shared" si="21"/>
        <v>6169.8181064088749</v>
      </c>
    </row>
    <row r="167" spans="1:14">
      <c r="A167" t="s">
        <v>170</v>
      </c>
      <c r="B167">
        <f t="shared" ref="B167:N167" si="22">B158/B147</f>
        <v>10.210246258611132</v>
      </c>
      <c r="C167">
        <f t="shared" si="22"/>
        <v>13.205332481650371</v>
      </c>
      <c r="D167">
        <f t="shared" si="22"/>
        <v>16.593955857385399</v>
      </c>
      <c r="E167">
        <f t="shared" si="22"/>
        <v>17.129319207903087</v>
      </c>
      <c r="F167">
        <f t="shared" si="22"/>
        <v>22.17321515191604</v>
      </c>
      <c r="G167">
        <f t="shared" si="22"/>
        <v>26.219659599490381</v>
      </c>
      <c r="H167">
        <f t="shared" si="22"/>
        <v>35.144458141880534</v>
      </c>
      <c r="I167">
        <f t="shared" si="22"/>
        <v>53.573983739837395</v>
      </c>
      <c r="J167">
        <f t="shared" si="22"/>
        <v>130.07418397626114</v>
      </c>
      <c r="K167">
        <f t="shared" si="22"/>
        <v>642.13737623762381</v>
      </c>
      <c r="L167">
        <f t="shared" si="22"/>
        <v>1254.2983870967741</v>
      </c>
      <c r="M167">
        <f t="shared" si="22"/>
        <v>10000</v>
      </c>
      <c r="N167">
        <f t="shared" si="22"/>
        <v>8.9117238919941393</v>
      </c>
    </row>
    <row r="168" spans="1:14">
      <c r="A168" t="s">
        <v>171</v>
      </c>
      <c r="B168">
        <f t="shared" ref="B168:N168" si="23">B159/B147</f>
        <v>309.08541293847492</v>
      </c>
      <c r="C168">
        <f t="shared" si="23"/>
        <v>312.48725728514228</v>
      </c>
      <c r="D168">
        <f t="shared" si="23"/>
        <v>314.21409653165171</v>
      </c>
      <c r="E168">
        <f t="shared" si="23"/>
        <v>316.94188905279157</v>
      </c>
      <c r="F168">
        <f t="shared" si="23"/>
        <v>321.88808043391981</v>
      </c>
      <c r="G168">
        <f t="shared" si="23"/>
        <v>325.33435693051518</v>
      </c>
      <c r="H168">
        <f t="shared" si="23"/>
        <v>343.67370839403787</v>
      </c>
      <c r="I168">
        <f t="shared" si="23"/>
        <v>386.92235772357725</v>
      </c>
      <c r="J168">
        <f t="shared" si="23"/>
        <v>162.16617210682492</v>
      </c>
      <c r="K168">
        <f t="shared" si="23"/>
        <v>159.11757425742573</v>
      </c>
      <c r="L168">
        <f t="shared" si="23"/>
        <v>809.83870967741939</v>
      </c>
      <c r="M168">
        <f t="shared" si="23"/>
        <v>373</v>
      </c>
      <c r="N168">
        <f t="shared" si="23"/>
        <v>1921.9579201972199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L7"/>
  <sheetViews>
    <sheetView tabSelected="1" topLeftCell="A22" workbookViewId="0">
      <selection activeCell="O46" sqref="O46"/>
    </sheetView>
  </sheetViews>
  <sheetFormatPr defaultRowHeight="14.4"/>
  <cols>
    <col min="2" max="4" width="9.5546875" bestFit="1" customWidth="1"/>
    <col min="6" max="6" width="9.5546875" bestFit="1" customWidth="1"/>
    <col min="9" max="12" width="9.5546875" bestFit="1" customWidth="1"/>
  </cols>
  <sheetData>
    <row r="2" spans="1:12">
      <c r="B2">
        <v>20150301</v>
      </c>
      <c r="C2">
        <v>20150325</v>
      </c>
      <c r="D2">
        <v>20150326</v>
      </c>
      <c r="E2">
        <v>20150327</v>
      </c>
      <c r="F2">
        <v>20150328</v>
      </c>
      <c r="G2">
        <v>20150329</v>
      </c>
      <c r="H2">
        <v>20150330</v>
      </c>
      <c r="I2">
        <v>20150331</v>
      </c>
      <c r="J2">
        <v>20150401</v>
      </c>
      <c r="K2">
        <v>20150402</v>
      </c>
      <c r="L2">
        <v>20150403</v>
      </c>
    </row>
    <row r="3" spans="1:12">
      <c r="A3" t="s">
        <v>215</v>
      </c>
      <c r="B3">
        <v>42404219</v>
      </c>
      <c r="C3">
        <v>43144532</v>
      </c>
      <c r="D3">
        <v>41779355</v>
      </c>
      <c r="E3">
        <v>41621870</v>
      </c>
      <c r="F3">
        <v>39448942</v>
      </c>
      <c r="G3">
        <v>38368990</v>
      </c>
      <c r="H3">
        <v>40362643</v>
      </c>
      <c r="I3">
        <v>40482045</v>
      </c>
      <c r="J3">
        <v>41574033</v>
      </c>
      <c r="K3">
        <v>41743541</v>
      </c>
    </row>
    <row r="4" spans="1:12">
      <c r="A4" t="s">
        <v>217</v>
      </c>
      <c r="B4">
        <v>683017</v>
      </c>
      <c r="C4">
        <v>828830</v>
      </c>
      <c r="D4">
        <v>776818</v>
      </c>
      <c r="E4">
        <v>707559</v>
      </c>
      <c r="F4">
        <v>599034</v>
      </c>
      <c r="G4">
        <v>821210</v>
      </c>
      <c r="H4">
        <v>1129139</v>
      </c>
      <c r="I4">
        <v>807020</v>
      </c>
      <c r="J4">
        <v>1047567</v>
      </c>
      <c r="K4">
        <v>786047</v>
      </c>
    </row>
    <row r="5" spans="1:12">
      <c r="A5" t="s">
        <v>219</v>
      </c>
      <c r="B5">
        <v>220992</v>
      </c>
      <c r="C5">
        <v>141832</v>
      </c>
      <c r="D5">
        <v>147618</v>
      </c>
      <c r="E5">
        <v>147412</v>
      </c>
      <c r="F5">
        <v>159314</v>
      </c>
      <c r="G5">
        <v>136979</v>
      </c>
      <c r="H5">
        <v>130430</v>
      </c>
      <c r="I5">
        <v>147072</v>
      </c>
      <c r="J5">
        <v>162435</v>
      </c>
      <c r="K5">
        <v>166992</v>
      </c>
    </row>
    <row r="6" spans="1:12">
      <c r="A6" t="s">
        <v>221</v>
      </c>
      <c r="B6">
        <v>530224</v>
      </c>
      <c r="C6">
        <v>404434</v>
      </c>
      <c r="D6">
        <v>396182</v>
      </c>
      <c r="E6">
        <v>398957</v>
      </c>
      <c r="F6">
        <v>403360</v>
      </c>
      <c r="G6">
        <v>409836</v>
      </c>
      <c r="H6">
        <v>409112</v>
      </c>
      <c r="I6">
        <v>416457</v>
      </c>
      <c r="J6">
        <v>456526</v>
      </c>
      <c r="K6">
        <v>481202</v>
      </c>
    </row>
    <row r="7" spans="1:12">
      <c r="A7" t="s">
        <v>223</v>
      </c>
      <c r="B7">
        <v>172568</v>
      </c>
      <c r="C7">
        <v>191376</v>
      </c>
      <c r="D7">
        <v>202093</v>
      </c>
      <c r="E7">
        <v>221402</v>
      </c>
      <c r="F7">
        <v>205829</v>
      </c>
      <c r="G7">
        <v>188073</v>
      </c>
      <c r="H7">
        <v>186930</v>
      </c>
      <c r="I7">
        <v>243573</v>
      </c>
      <c r="J7">
        <v>274290</v>
      </c>
      <c r="K7">
        <v>276921</v>
      </c>
    </row>
  </sheetData>
  <sortState ref="A1:B21">
    <sortCondition ref="A1"/>
  </sortState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selection activeCell="E4" sqref="E4"/>
    </sheetView>
  </sheetViews>
  <sheetFormatPr defaultRowHeight="14.4"/>
  <cols>
    <col min="1" max="47" width="30.77734375" customWidth="1"/>
  </cols>
  <sheetData>
    <row r="1" spans="1:47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  <c r="AJ1" t="s">
        <v>80</v>
      </c>
      <c r="AK1" t="s">
        <v>81</v>
      </c>
      <c r="AL1" t="s">
        <v>82</v>
      </c>
      <c r="AM1" t="s">
        <v>83</v>
      </c>
      <c r="AN1" t="s">
        <v>84</v>
      </c>
      <c r="AO1" t="s">
        <v>85</v>
      </c>
      <c r="AP1" t="s">
        <v>86</v>
      </c>
      <c r="AQ1" t="s">
        <v>87</v>
      </c>
      <c r="AR1" t="s">
        <v>88</v>
      </c>
      <c r="AS1" t="s">
        <v>89</v>
      </c>
      <c r="AT1" t="s">
        <v>90</v>
      </c>
      <c r="AU1" t="s">
        <v>91</v>
      </c>
    </row>
    <row r="2" spans="1:47">
      <c r="A2" t="s">
        <v>92</v>
      </c>
      <c r="B2">
        <v>32</v>
      </c>
      <c r="C2" t="s">
        <v>93</v>
      </c>
      <c r="D2">
        <v>0</v>
      </c>
      <c r="E2">
        <v>1</v>
      </c>
      <c r="F2">
        <v>29</v>
      </c>
      <c r="G2">
        <v>4.1976325566602798E+18</v>
      </c>
      <c r="H2">
        <v>1.04590106461008E+18</v>
      </c>
      <c r="I2" s="5">
        <v>31107</v>
      </c>
      <c r="J2" t="s">
        <v>94</v>
      </c>
      <c r="K2">
        <v>1</v>
      </c>
      <c r="L2" t="s">
        <v>95</v>
      </c>
      <c r="M2" t="s">
        <v>96</v>
      </c>
      <c r="N2" t="s">
        <v>97</v>
      </c>
      <c r="O2">
        <v>18244908537</v>
      </c>
      <c r="P2" t="s">
        <v>98</v>
      </c>
      <c r="Q2">
        <v>0</v>
      </c>
      <c r="R2">
        <v>1394975618342</v>
      </c>
      <c r="S2" t="s">
        <v>97</v>
      </c>
      <c r="T2" t="s">
        <v>97</v>
      </c>
      <c r="U2">
        <v>2</v>
      </c>
      <c r="V2" t="s">
        <v>97</v>
      </c>
      <c r="W2" t="s">
        <v>97</v>
      </c>
      <c r="X2" t="s">
        <v>97</v>
      </c>
      <c r="Y2" t="s">
        <v>97</v>
      </c>
      <c r="Z2" t="s">
        <v>97</v>
      </c>
      <c r="AA2" t="s">
        <v>97</v>
      </c>
      <c r="AB2" t="s">
        <v>97</v>
      </c>
      <c r="AC2" t="s">
        <v>97</v>
      </c>
      <c r="AD2">
        <v>23.1214111</v>
      </c>
      <c r="AE2">
        <v>113.2718316</v>
      </c>
      <c r="AF2">
        <v>861068022302157</v>
      </c>
      <c r="AG2">
        <v>0</v>
      </c>
      <c r="AH2">
        <v>0</v>
      </c>
      <c r="AI2" t="s">
        <v>97</v>
      </c>
      <c r="AJ2">
        <v>1</v>
      </c>
      <c r="AK2" t="s">
        <v>99</v>
      </c>
      <c r="AL2" t="s">
        <v>100</v>
      </c>
      <c r="AM2" t="s">
        <v>97</v>
      </c>
      <c r="AN2">
        <v>0</v>
      </c>
      <c r="AO2">
        <v>32</v>
      </c>
      <c r="AP2">
        <v>0</v>
      </c>
      <c r="AQ2">
        <v>0</v>
      </c>
      <c r="AR2">
        <v>861068022302157</v>
      </c>
      <c r="AS2" t="s">
        <v>97</v>
      </c>
      <c r="AT2" t="s">
        <v>97</v>
      </c>
      <c r="AU2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E2"/>
  <sheetViews>
    <sheetView workbookViewId="0">
      <selection activeCell="D16" sqref="D16"/>
    </sheetView>
  </sheetViews>
  <sheetFormatPr defaultRowHeight="14.4"/>
  <cols>
    <col min="1" max="32" width="30.77734375" customWidth="1"/>
  </cols>
  <sheetData>
    <row r="1" spans="1:31" s="6" customFormat="1">
      <c r="A1" s="6" t="s">
        <v>45</v>
      </c>
      <c r="B1" s="6" t="s">
        <v>162</v>
      </c>
      <c r="C1" s="6" t="s">
        <v>161</v>
      </c>
      <c r="D1" s="6" t="s">
        <v>101</v>
      </c>
      <c r="E1" s="6" t="s">
        <v>102</v>
      </c>
      <c r="F1" s="6" t="s">
        <v>103</v>
      </c>
      <c r="G1" s="6" t="s">
        <v>104</v>
      </c>
      <c r="H1" s="6" t="s">
        <v>105</v>
      </c>
      <c r="I1" s="6" t="s">
        <v>106</v>
      </c>
      <c r="J1" s="6" t="s">
        <v>107</v>
      </c>
      <c r="K1" s="6" t="s">
        <v>108</v>
      </c>
      <c r="L1" s="6" t="s">
        <v>109</v>
      </c>
      <c r="M1" s="6" t="s">
        <v>110</v>
      </c>
      <c r="N1" s="6" t="s">
        <v>111</v>
      </c>
      <c r="O1" s="6" t="s">
        <v>112</v>
      </c>
      <c r="P1" s="6" t="s">
        <v>113</v>
      </c>
      <c r="Q1" s="6" t="s">
        <v>114</v>
      </c>
      <c r="R1" s="6" t="s">
        <v>115</v>
      </c>
      <c r="S1" s="6" t="s">
        <v>116</v>
      </c>
      <c r="T1" s="6" t="s">
        <v>117</v>
      </c>
      <c r="U1" s="6" t="s">
        <v>118</v>
      </c>
      <c r="V1" s="6" t="s">
        <v>119</v>
      </c>
      <c r="W1" s="6" t="s">
        <v>120</v>
      </c>
      <c r="X1" s="6" t="s">
        <v>121</v>
      </c>
      <c r="Y1" s="6" t="s">
        <v>122</v>
      </c>
      <c r="Z1" s="6" t="s">
        <v>123</v>
      </c>
      <c r="AA1" s="6" t="s">
        <v>124</v>
      </c>
      <c r="AB1" s="6" t="s">
        <v>125</v>
      </c>
      <c r="AC1" s="6" t="s">
        <v>126</v>
      </c>
      <c r="AD1" s="6" t="s">
        <v>127</v>
      </c>
      <c r="AE1" s="6" t="s">
        <v>128</v>
      </c>
    </row>
    <row r="2" spans="1:31">
      <c r="A2" t="s">
        <v>129</v>
      </c>
      <c r="B2">
        <v>0</v>
      </c>
      <c r="C2">
        <v>573</v>
      </c>
      <c r="D2">
        <v>573</v>
      </c>
      <c r="E2">
        <v>0</v>
      </c>
      <c r="F2">
        <v>248</v>
      </c>
      <c r="G2">
        <v>0</v>
      </c>
      <c r="H2">
        <v>0</v>
      </c>
      <c r="I2">
        <v>0</v>
      </c>
      <c r="J2">
        <v>0</v>
      </c>
      <c r="K2">
        <v>92</v>
      </c>
      <c r="L2" t="s">
        <v>92</v>
      </c>
      <c r="M2">
        <v>0</v>
      </c>
      <c r="N2">
        <v>0</v>
      </c>
      <c r="O2">
        <v>0</v>
      </c>
      <c r="P2">
        <v>10</v>
      </c>
      <c r="Q2">
        <v>100</v>
      </c>
      <c r="R2">
        <v>110</v>
      </c>
      <c r="S2">
        <v>0</v>
      </c>
      <c r="T2">
        <v>0</v>
      </c>
      <c r="U2">
        <v>0</v>
      </c>
      <c r="V2">
        <v>325</v>
      </c>
      <c r="W2">
        <v>0</v>
      </c>
      <c r="X2">
        <v>110</v>
      </c>
      <c r="Y2">
        <v>0</v>
      </c>
      <c r="Z2">
        <v>0</v>
      </c>
      <c r="AA2" t="s">
        <v>97</v>
      </c>
      <c r="AB2" t="s">
        <v>97</v>
      </c>
      <c r="AC2">
        <v>0</v>
      </c>
      <c r="AD2">
        <v>0</v>
      </c>
      <c r="AE2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E2"/>
  <sheetViews>
    <sheetView workbookViewId="0">
      <selection activeCell="E7" sqref="E7"/>
    </sheetView>
  </sheetViews>
  <sheetFormatPr defaultRowHeight="14.4"/>
  <cols>
    <col min="1" max="3" width="25.77734375" customWidth="1"/>
    <col min="4" max="4" width="44.21875" customWidth="1"/>
    <col min="5" max="31" width="25.77734375" customWidth="1"/>
  </cols>
  <sheetData>
    <row r="1" spans="1:31">
      <c r="A1" t="s">
        <v>45</v>
      </c>
      <c r="B1" t="s">
        <v>157</v>
      </c>
      <c r="C1" t="s">
        <v>156</v>
      </c>
      <c r="D1" t="s">
        <v>155</v>
      </c>
      <c r="E1" t="s">
        <v>154</v>
      </c>
      <c r="F1" t="s">
        <v>153</v>
      </c>
      <c r="G1" t="s">
        <v>152</v>
      </c>
      <c r="H1" t="s">
        <v>151</v>
      </c>
      <c r="I1" t="s">
        <v>150</v>
      </c>
      <c r="J1" t="s">
        <v>149</v>
      </c>
      <c r="K1" t="s">
        <v>148</v>
      </c>
      <c r="L1" t="s">
        <v>147</v>
      </c>
      <c r="M1" t="s">
        <v>146</v>
      </c>
      <c r="N1" t="s">
        <v>74</v>
      </c>
      <c r="O1" t="s">
        <v>75</v>
      </c>
      <c r="P1" t="s">
        <v>145</v>
      </c>
      <c r="Q1" t="s">
        <v>144</v>
      </c>
      <c r="R1" t="s">
        <v>143</v>
      </c>
      <c r="S1" t="s">
        <v>109</v>
      </c>
      <c r="T1" t="s">
        <v>142</v>
      </c>
      <c r="U1" t="s">
        <v>141</v>
      </c>
      <c r="V1" t="s">
        <v>140</v>
      </c>
      <c r="W1" t="s">
        <v>139</v>
      </c>
      <c r="X1" t="s">
        <v>138</v>
      </c>
      <c r="Y1" t="s">
        <v>137</v>
      </c>
      <c r="Z1" t="s">
        <v>136</v>
      </c>
      <c r="AA1" t="s">
        <v>135</v>
      </c>
      <c r="AB1" t="s">
        <v>134</v>
      </c>
      <c r="AC1" t="s">
        <v>133</v>
      </c>
      <c r="AD1" t="s">
        <v>132</v>
      </c>
      <c r="AE1" t="s">
        <v>86</v>
      </c>
    </row>
    <row r="2" spans="1:31">
      <c r="B2" t="s">
        <v>97</v>
      </c>
      <c r="C2" t="s">
        <v>97</v>
      </c>
      <c r="D2" t="s">
        <v>131</v>
      </c>
      <c r="E2" t="s">
        <v>185</v>
      </c>
      <c r="F2" t="s">
        <v>97</v>
      </c>
      <c r="G2" t="s">
        <v>97</v>
      </c>
      <c r="H2" t="s">
        <v>97</v>
      </c>
      <c r="I2">
        <v>521</v>
      </c>
      <c r="J2" t="s">
        <v>97</v>
      </c>
      <c r="K2">
        <v>1</v>
      </c>
      <c r="L2" t="s">
        <v>97</v>
      </c>
      <c r="M2" t="s">
        <v>97</v>
      </c>
      <c r="N2" t="s">
        <v>97</v>
      </c>
      <c r="O2">
        <v>0</v>
      </c>
      <c r="P2">
        <v>1392180250187</v>
      </c>
      <c r="Q2">
        <v>2</v>
      </c>
      <c r="R2" t="s">
        <v>130</v>
      </c>
      <c r="S2" t="s">
        <v>97</v>
      </c>
      <c r="T2" t="s">
        <v>97</v>
      </c>
      <c r="U2" t="s">
        <v>97</v>
      </c>
      <c r="V2" t="s">
        <v>97</v>
      </c>
      <c r="W2" t="s">
        <v>97</v>
      </c>
      <c r="X2">
        <v>0</v>
      </c>
      <c r="Y2">
        <v>0</v>
      </c>
      <c r="Z2" t="s">
        <v>97</v>
      </c>
      <c r="AA2" t="s">
        <v>97</v>
      </c>
      <c r="AB2" t="s">
        <v>97</v>
      </c>
      <c r="AC2" t="s">
        <v>97</v>
      </c>
      <c r="AD2" t="s">
        <v>97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A12" sqref="A12"/>
    </sheetView>
  </sheetViews>
  <sheetFormatPr defaultRowHeight="14.4"/>
  <cols>
    <col min="1" max="1" width="38" customWidth="1"/>
    <col min="2" max="2" width="23.33203125" customWidth="1"/>
    <col min="3" max="3" width="38.44140625" customWidth="1"/>
    <col min="5" max="5" width="29.109375" customWidth="1"/>
    <col min="6" max="6" width="31.33203125" customWidth="1"/>
    <col min="7" max="7" width="45.88671875" customWidth="1"/>
  </cols>
  <sheetData>
    <row r="1" spans="1:7">
      <c r="A1" t="s">
        <v>203</v>
      </c>
      <c r="B1" t="s">
        <v>204</v>
      </c>
      <c r="C1" t="s">
        <v>205</v>
      </c>
      <c r="D1" t="s">
        <v>206</v>
      </c>
      <c r="E1" t="s">
        <v>207</v>
      </c>
      <c r="F1" t="s">
        <v>208</v>
      </c>
      <c r="G1" t="s">
        <v>209</v>
      </c>
    </row>
    <row r="2" spans="1:7">
      <c r="A2" t="s">
        <v>201</v>
      </c>
      <c r="B2">
        <v>1</v>
      </c>
      <c r="C2" t="s">
        <v>202</v>
      </c>
      <c r="D2">
        <v>1</v>
      </c>
      <c r="E2" s="8">
        <v>42092.055810185186</v>
      </c>
      <c r="F2" s="8">
        <v>42092.055798611109</v>
      </c>
      <c r="G2" s="8">
        <v>42092.055798611109</v>
      </c>
    </row>
    <row r="4" spans="1:7">
      <c r="A4" t="s">
        <v>210</v>
      </c>
    </row>
    <row r="5" spans="1:7">
      <c r="A5" t="s">
        <v>211</v>
      </c>
    </row>
    <row r="6" spans="1:7">
      <c r="A6" t="s">
        <v>214</v>
      </c>
    </row>
    <row r="7" spans="1:7">
      <c r="A7" t="s">
        <v>216</v>
      </c>
    </row>
    <row r="8" spans="1:7">
      <c r="A8" t="s">
        <v>212</v>
      </c>
    </row>
    <row r="9" spans="1:7">
      <c r="A9" t="s">
        <v>213</v>
      </c>
    </row>
    <row r="10" spans="1:7">
      <c r="A10" t="s">
        <v>218</v>
      </c>
    </row>
    <row r="11" spans="1:7">
      <c r="A11" t="s">
        <v>220</v>
      </c>
    </row>
    <row r="12" spans="1:7">
      <c r="A12" t="s">
        <v>222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E2"/>
  <sheetViews>
    <sheetView topLeftCell="G1" workbookViewId="0">
      <selection activeCell="E13" sqref="E13"/>
    </sheetView>
  </sheetViews>
  <sheetFormatPr defaultRowHeight="14.4"/>
  <cols>
    <col min="1" max="31" width="30.77734375" customWidth="1"/>
  </cols>
  <sheetData>
    <row r="1" spans="1:31">
      <c r="A1" t="s">
        <v>45</v>
      </c>
      <c r="B1" t="s">
        <v>157</v>
      </c>
      <c r="C1" t="s">
        <v>156</v>
      </c>
      <c r="D1" t="s">
        <v>155</v>
      </c>
      <c r="E1" t="s">
        <v>154</v>
      </c>
      <c r="F1" t="s">
        <v>153</v>
      </c>
      <c r="G1" t="s">
        <v>152</v>
      </c>
      <c r="H1" t="s">
        <v>151</v>
      </c>
      <c r="I1" t="s">
        <v>150</v>
      </c>
      <c r="J1" t="s">
        <v>149</v>
      </c>
      <c r="K1" t="s">
        <v>148</v>
      </c>
      <c r="L1" t="s">
        <v>147</v>
      </c>
      <c r="M1" t="s">
        <v>146</v>
      </c>
      <c r="N1" t="s">
        <v>74</v>
      </c>
      <c r="O1" t="s">
        <v>75</v>
      </c>
      <c r="P1" t="s">
        <v>145</v>
      </c>
      <c r="Q1" t="s">
        <v>144</v>
      </c>
      <c r="R1" t="s">
        <v>143</v>
      </c>
      <c r="S1" t="s">
        <v>109</v>
      </c>
      <c r="T1" t="s">
        <v>142</v>
      </c>
      <c r="U1" t="s">
        <v>141</v>
      </c>
      <c r="V1" t="s">
        <v>140</v>
      </c>
      <c r="W1" t="s">
        <v>139</v>
      </c>
      <c r="X1" t="s">
        <v>138</v>
      </c>
      <c r="Y1" t="s">
        <v>137</v>
      </c>
      <c r="Z1" t="s">
        <v>136</v>
      </c>
      <c r="AA1" t="s">
        <v>135</v>
      </c>
      <c r="AB1" t="s">
        <v>134</v>
      </c>
      <c r="AC1" t="s">
        <v>133</v>
      </c>
      <c r="AD1" t="s">
        <v>132</v>
      </c>
      <c r="AE1" t="s">
        <v>86</v>
      </c>
    </row>
    <row r="2" spans="1:31">
      <c r="A2" t="s">
        <v>160</v>
      </c>
      <c r="B2" t="s">
        <v>97</v>
      </c>
      <c r="C2" t="s">
        <v>97</v>
      </c>
      <c r="D2" t="s">
        <v>97</v>
      </c>
      <c r="E2" t="s">
        <v>97</v>
      </c>
      <c r="F2" t="s">
        <v>97</v>
      </c>
      <c r="G2" t="s">
        <v>97</v>
      </c>
      <c r="H2" t="s">
        <v>97</v>
      </c>
      <c r="I2" t="s">
        <v>97</v>
      </c>
      <c r="J2">
        <v>2</v>
      </c>
      <c r="K2" t="s">
        <v>159</v>
      </c>
      <c r="L2">
        <v>1</v>
      </c>
      <c r="N2">
        <v>0</v>
      </c>
      <c r="O2" t="s">
        <v>97</v>
      </c>
      <c r="P2">
        <v>0</v>
      </c>
      <c r="Q2">
        <v>1426612824113</v>
      </c>
      <c r="R2">
        <v>0</v>
      </c>
      <c r="S2" t="s">
        <v>158</v>
      </c>
      <c r="T2" t="s">
        <v>97</v>
      </c>
      <c r="U2" t="s">
        <v>97</v>
      </c>
      <c r="V2" t="s">
        <v>97</v>
      </c>
      <c r="W2">
        <v>1426612818164</v>
      </c>
      <c r="X2">
        <v>1426612818223</v>
      </c>
      <c r="Y2">
        <v>0</v>
      </c>
      <c r="Z2" t="s">
        <v>97</v>
      </c>
      <c r="AA2" t="s">
        <v>97</v>
      </c>
      <c r="AB2" t="s">
        <v>97</v>
      </c>
      <c r="AC2" t="s">
        <v>97</v>
      </c>
      <c r="AD2" t="s">
        <v>97</v>
      </c>
      <c r="AE2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邀请分布150319</vt:lpstr>
      <vt:lpstr>日活注册分布150319</vt:lpstr>
      <vt:lpstr>积分分布150319</vt:lpstr>
      <vt:lpstr>每日积分分布</vt:lpstr>
      <vt:lpstr>useinfo</vt:lpstr>
      <vt:lpstr>userCredit</vt:lpstr>
      <vt:lpstr>userCreditLog</vt:lpstr>
      <vt:lpstr>userCreditLogDaily_7</vt:lpstr>
      <vt:lpstr>userCreditLogDaily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2015-03-21T13:09:41Z</dcterms:created>
  <dcterms:modified xsi:type="dcterms:W3CDTF">2015-04-04T14:00:10Z</dcterms:modified>
</cp:coreProperties>
</file>