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" sheetId="1" r:id="rId4"/>
    <sheet state="visible" name="Cost" sheetId="2" r:id="rId5"/>
    <sheet state="visible" name="Hasil" sheetId="3" r:id="rId6"/>
  </sheets>
  <definedNames/>
  <calcPr/>
</workbook>
</file>

<file path=xl/sharedStrings.xml><?xml version="1.0" encoding="utf-8"?>
<sst xmlns="http://schemas.openxmlformats.org/spreadsheetml/2006/main" count="195" uniqueCount="39">
  <si>
    <t>Variabel</t>
  </si>
  <si>
    <t>"+"</t>
  </si>
  <si>
    <t>-</t>
  </si>
  <si>
    <t>Kode</t>
  </si>
  <si>
    <t>STS</t>
  </si>
  <si>
    <t>TS</t>
  </si>
  <si>
    <t>R</t>
  </si>
  <si>
    <t>S</t>
  </si>
  <si>
    <t>SS</t>
  </si>
  <si>
    <t>Nilai</t>
  </si>
  <si>
    <t>Value Only</t>
  </si>
  <si>
    <t>Req 1</t>
  </si>
  <si>
    <t>Req 2</t>
  </si>
  <si>
    <t>Req 3</t>
  </si>
  <si>
    <t>Req 4</t>
  </si>
  <si>
    <t>Req 5</t>
  </si>
  <si>
    <t>Req 6</t>
  </si>
  <si>
    <t>Req 7</t>
  </si>
  <si>
    <t>Req 8</t>
  </si>
  <si>
    <t>Req 9</t>
  </si>
  <si>
    <t>Req 10</t>
  </si>
  <si>
    <t>Req 11</t>
  </si>
  <si>
    <t>Req 12</t>
  </si>
  <si>
    <t>Total</t>
  </si>
  <si>
    <t>Sum</t>
  </si>
  <si>
    <t>Sum/12</t>
  </si>
  <si>
    <t>Variable</t>
  </si>
  <si>
    <t>sum row</t>
  </si>
  <si>
    <t>sum row / 12</t>
  </si>
  <si>
    <t>Cost</t>
  </si>
  <si>
    <t>Value</t>
  </si>
  <si>
    <t>High Margin</t>
  </si>
  <si>
    <t>Low Margin</t>
  </si>
  <si>
    <t>Result</t>
  </si>
  <si>
    <t>High</t>
  </si>
  <si>
    <t>Low</t>
  </si>
  <si>
    <t>Medium</t>
  </si>
  <si>
    <t>URUTAN PRIORITAS</t>
  </si>
  <si>
    <t>Ranking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</si>
</sst>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1" fillId="0" fontId="1" numFmtId="4" xfId="0" applyBorder="1" applyFont="1" applyNumberFormat="1"/>
    <xf borderId="1" fillId="0" fontId="1" numFmtId="4" xfId="0" applyAlignment="1" applyBorder="1" applyFont="1" applyNumberFormat="1">
      <alignment readingOrder="0"/>
    </xf>
    <xf borderId="1" fillId="0" fontId="1" numFmtId="10" xfId="0" applyBorder="1" applyFont="1" applyNumberFormat="1"/>
    <xf borderId="1" fillId="0" fontId="1" numFmtId="0" xfId="0" applyAlignment="1" applyBorder="1" applyFont="1">
      <alignment horizontal="right"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1" fillId="0" fontId="1" numFmtId="0" xfId="0" applyAlignment="1" applyBorder="1" applyFont="1">
      <alignment vertical="bottom"/>
    </xf>
    <xf borderId="1" fillId="0" fontId="1" numFmtId="4" xfId="0" applyAlignment="1" applyBorder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2" numFmtId="10" xfId="0" applyBorder="1" applyFont="1" applyNumberFormat="1"/>
    <xf borderId="2" fillId="0" fontId="1" numFmtId="0" xfId="0" applyAlignment="1" applyBorder="1" applyFont="1">
      <alignment vertical="bottom"/>
    </xf>
    <xf borderId="2" fillId="0" fontId="2" numFmtId="0" xfId="0" applyBorder="1" applyFont="1"/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3" fillId="2" fontId="3" numFmtId="0" xfId="0" applyAlignment="1" applyBorder="1" applyFill="1" applyFont="1">
      <alignment vertical="bottom"/>
    </xf>
    <xf borderId="4" fillId="0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Hasil!$B$3:$B$14</c:f>
            </c:numRef>
          </c:xVal>
          <c:yVal>
            <c:numRef>
              <c:f>Hasil!$C$3:$C$14</c:f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High Margin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Hasil!$B$3:$B$14</c:f>
            </c:numRef>
          </c:xVal>
          <c:yVal>
            <c:numRef>
              <c:f>Hasil!$A$3:$A$14</c:f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>Low Margin</c:name>
            <c:spPr>
              <a:ln w="19050">
                <a:solidFill>
                  <a:srgbClr val="FF6D01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Hasil!$B$3:$B$14</c:f>
            </c:numRef>
          </c:xVal>
          <c:yVal>
            <c:numRef>
              <c:f>Hasil!$D$3:$D$14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33809"/>
        <c:axId val="783990050"/>
      </c:scatterChart>
      <c:valAx>
        <c:axId val="19070338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990050"/>
      </c:valAx>
      <c:valAx>
        <c:axId val="783990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03380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9" max="9" width="15.71"/>
    <col customWidth="1" min="19" max="19" width="23.14"/>
  </cols>
  <sheetData>
    <row r="1">
      <c r="A1" s="1"/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1"/>
      <c r="I1" s="3" t="s">
        <v>0</v>
      </c>
      <c r="P1" s="4" t="s">
        <v>1</v>
      </c>
      <c r="Q1" s="4" t="s">
        <v>2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I2" s="4">
        <f>G9</f>
        <v>42</v>
      </c>
      <c r="J2" s="5"/>
      <c r="K2" s="4" t="s">
        <v>10</v>
      </c>
      <c r="O2" s="4">
        <v>7.0</v>
      </c>
      <c r="P2" s="6">
        <v>9.0</v>
      </c>
    </row>
    <row r="3">
      <c r="A3" s="2" t="s">
        <v>11</v>
      </c>
      <c r="B3" s="2">
        <v>0.0</v>
      </c>
      <c r="C3" s="2">
        <v>0.0</v>
      </c>
      <c r="D3" s="2">
        <v>1.0</v>
      </c>
      <c r="E3" s="2">
        <v>3.0</v>
      </c>
      <c r="F3" s="2">
        <v>5.0</v>
      </c>
      <c r="G3" s="1">
        <f t="shared" ref="G3:G14" si="1">SUM(1*B3+2*C3+3*D3+4*E3+5*F3)</f>
        <v>40</v>
      </c>
      <c r="H3" s="4">
        <v>1.0</v>
      </c>
      <c r="I3" s="4">
        <f t="shared" ref="I3:I14" si="2">$I$2-G3</f>
        <v>2</v>
      </c>
      <c r="J3" s="5">
        <f t="shared" ref="J3:J14" si="3">INDEX($P$2:$P$16,MATCH(I3,$O$2:$O$16,0))</f>
        <v>3</v>
      </c>
      <c r="K3" s="5">
        <v>3.0</v>
      </c>
      <c r="O3" s="4">
        <v>6.0</v>
      </c>
      <c r="P3" s="6">
        <v>9.0</v>
      </c>
    </row>
    <row r="4">
      <c r="A4" s="2" t="s">
        <v>12</v>
      </c>
      <c r="B4" s="2">
        <v>0.0</v>
      </c>
      <c r="C4" s="2">
        <v>0.0</v>
      </c>
      <c r="D4" s="2">
        <v>2.0</v>
      </c>
      <c r="E4" s="2">
        <v>1.0</v>
      </c>
      <c r="F4" s="2">
        <v>6.0</v>
      </c>
      <c r="G4" s="1">
        <f t="shared" si="1"/>
        <v>40</v>
      </c>
      <c r="H4" s="4">
        <v>2.0</v>
      </c>
      <c r="I4" s="7">
        <f t="shared" si="2"/>
        <v>2</v>
      </c>
      <c r="J4" s="5">
        <f t="shared" si="3"/>
        <v>3</v>
      </c>
      <c r="K4" s="5">
        <v>3.0</v>
      </c>
      <c r="O4" s="4">
        <v>5.0</v>
      </c>
      <c r="P4" s="6">
        <v>7.0</v>
      </c>
    </row>
    <row r="5">
      <c r="A5" s="2" t="s">
        <v>13</v>
      </c>
      <c r="B5" s="2">
        <v>0.0</v>
      </c>
      <c r="C5" s="2">
        <v>0.0</v>
      </c>
      <c r="D5" s="2">
        <v>2.0</v>
      </c>
      <c r="E5" s="2">
        <v>4.0</v>
      </c>
      <c r="F5" s="2">
        <v>3.0</v>
      </c>
      <c r="G5" s="1">
        <f t="shared" si="1"/>
        <v>37</v>
      </c>
      <c r="H5" s="4">
        <v>3.0</v>
      </c>
      <c r="I5" s="7">
        <f t="shared" si="2"/>
        <v>5</v>
      </c>
      <c r="J5" s="5">
        <f t="shared" si="3"/>
        <v>7</v>
      </c>
      <c r="K5" s="5">
        <v>7.0</v>
      </c>
      <c r="O5" s="4">
        <v>4.0</v>
      </c>
      <c r="P5" s="6">
        <v>7.0</v>
      </c>
    </row>
    <row r="6">
      <c r="A6" s="2" t="s">
        <v>14</v>
      </c>
      <c r="B6" s="2">
        <v>0.0</v>
      </c>
      <c r="C6" s="2">
        <v>1.0</v>
      </c>
      <c r="D6" s="2">
        <v>1.0</v>
      </c>
      <c r="E6" s="2">
        <v>3.0</v>
      </c>
      <c r="F6" s="2">
        <v>4.0</v>
      </c>
      <c r="G6" s="1">
        <f t="shared" si="1"/>
        <v>37</v>
      </c>
      <c r="H6" s="4">
        <v>4.0</v>
      </c>
      <c r="I6" s="7">
        <f t="shared" si="2"/>
        <v>5</v>
      </c>
      <c r="J6" s="5">
        <f t="shared" si="3"/>
        <v>7</v>
      </c>
      <c r="K6" s="5">
        <v>7.0</v>
      </c>
      <c r="O6" s="4">
        <v>3.0</v>
      </c>
      <c r="P6" s="6">
        <v>5.0</v>
      </c>
    </row>
    <row r="7">
      <c r="A7" s="2" t="s">
        <v>15</v>
      </c>
      <c r="B7" s="2">
        <v>0.0</v>
      </c>
      <c r="C7" s="2">
        <v>0.0</v>
      </c>
      <c r="D7" s="2">
        <v>0.0</v>
      </c>
      <c r="E7" s="2">
        <v>1.0</v>
      </c>
      <c r="F7" s="2">
        <v>8.0</v>
      </c>
      <c r="G7" s="1">
        <f t="shared" si="1"/>
        <v>44</v>
      </c>
      <c r="H7" s="4">
        <v>5.0</v>
      </c>
      <c r="I7" s="7">
        <f t="shared" si="2"/>
        <v>-2</v>
      </c>
      <c r="J7" s="5">
        <f t="shared" si="3"/>
        <v>0.3333333333</v>
      </c>
      <c r="K7" s="5">
        <v>0.3333333333333333</v>
      </c>
      <c r="O7" s="4">
        <v>2.0</v>
      </c>
      <c r="P7" s="6">
        <v>3.0</v>
      </c>
    </row>
    <row r="8">
      <c r="A8" s="2" t="s">
        <v>16</v>
      </c>
      <c r="B8" s="2">
        <v>0.0</v>
      </c>
      <c r="C8" s="2">
        <v>0.0</v>
      </c>
      <c r="D8" s="2">
        <v>0.0</v>
      </c>
      <c r="E8" s="2">
        <v>5.0</v>
      </c>
      <c r="F8" s="2">
        <v>4.0</v>
      </c>
      <c r="G8" s="1">
        <f t="shared" si="1"/>
        <v>40</v>
      </c>
      <c r="H8" s="4">
        <v>6.0</v>
      </c>
      <c r="I8" s="7">
        <f t="shared" si="2"/>
        <v>2</v>
      </c>
      <c r="J8" s="5">
        <f t="shared" si="3"/>
        <v>3</v>
      </c>
      <c r="K8" s="5">
        <v>3.0</v>
      </c>
      <c r="O8" s="4">
        <v>1.0</v>
      </c>
      <c r="P8" s="6">
        <v>3.0</v>
      </c>
    </row>
    <row r="9">
      <c r="A9" s="2" t="s">
        <v>17</v>
      </c>
      <c r="B9" s="2">
        <v>0.0</v>
      </c>
      <c r="C9" s="2">
        <v>0.0</v>
      </c>
      <c r="D9" s="2">
        <v>0.0</v>
      </c>
      <c r="E9" s="2">
        <v>3.0</v>
      </c>
      <c r="F9" s="2">
        <v>6.0</v>
      </c>
      <c r="G9" s="1">
        <f t="shared" si="1"/>
        <v>42</v>
      </c>
      <c r="H9" s="4">
        <v>7.0</v>
      </c>
      <c r="I9" s="7">
        <f t="shared" si="2"/>
        <v>0</v>
      </c>
      <c r="J9" s="5">
        <f t="shared" si="3"/>
        <v>1</v>
      </c>
      <c r="K9" s="5">
        <v>1.0</v>
      </c>
      <c r="O9" s="4">
        <v>0.0</v>
      </c>
      <c r="P9" s="6">
        <v>1.0</v>
      </c>
      <c r="Q9" s="8"/>
    </row>
    <row r="10">
      <c r="A10" s="2" t="s">
        <v>18</v>
      </c>
      <c r="B10" s="2">
        <v>0.0</v>
      </c>
      <c r="C10" s="2">
        <v>0.0</v>
      </c>
      <c r="D10" s="2">
        <v>0.0</v>
      </c>
      <c r="E10" s="2">
        <v>1.0</v>
      </c>
      <c r="F10" s="2">
        <v>8.0</v>
      </c>
      <c r="G10" s="1">
        <f t="shared" si="1"/>
        <v>44</v>
      </c>
      <c r="H10" s="4">
        <v>8.0</v>
      </c>
      <c r="I10" s="7">
        <f t="shared" si="2"/>
        <v>-2</v>
      </c>
      <c r="J10" s="5">
        <f t="shared" si="3"/>
        <v>0.3333333333</v>
      </c>
      <c r="K10" s="5">
        <v>0.3333333333333333</v>
      </c>
      <c r="O10" s="4">
        <v>-1.0</v>
      </c>
      <c r="P10" s="5">
        <f t="shared" ref="P10:P11" si="4">1/3</f>
        <v>0.3333333333</v>
      </c>
    </row>
    <row r="11">
      <c r="A11" s="2" t="s">
        <v>19</v>
      </c>
      <c r="B11" s="2">
        <v>0.0</v>
      </c>
      <c r="C11" s="2">
        <v>0.0</v>
      </c>
      <c r="D11" s="2">
        <v>3.0</v>
      </c>
      <c r="E11" s="2">
        <v>2.0</v>
      </c>
      <c r="F11" s="2">
        <v>4.0</v>
      </c>
      <c r="G11" s="1">
        <f t="shared" si="1"/>
        <v>37</v>
      </c>
      <c r="H11" s="4">
        <v>9.0</v>
      </c>
      <c r="I11" s="7">
        <f t="shared" si="2"/>
        <v>5</v>
      </c>
      <c r="J11" s="5">
        <f t="shared" si="3"/>
        <v>7</v>
      </c>
      <c r="K11" s="5">
        <v>7.0</v>
      </c>
      <c r="O11" s="4">
        <v>-2.0</v>
      </c>
      <c r="P11" s="5">
        <f t="shared" si="4"/>
        <v>0.3333333333</v>
      </c>
    </row>
    <row r="12">
      <c r="A12" s="2" t="s">
        <v>20</v>
      </c>
      <c r="B12" s="2">
        <v>0.0</v>
      </c>
      <c r="C12" s="2">
        <v>0.0</v>
      </c>
      <c r="D12" s="2">
        <v>1.0</v>
      </c>
      <c r="E12" s="2">
        <v>3.0</v>
      </c>
      <c r="F12" s="2">
        <v>5.0</v>
      </c>
      <c r="G12" s="1">
        <f t="shared" si="1"/>
        <v>40</v>
      </c>
      <c r="H12" s="4">
        <v>10.0</v>
      </c>
      <c r="I12" s="7">
        <f t="shared" si="2"/>
        <v>2</v>
      </c>
      <c r="J12" s="5">
        <f t="shared" si="3"/>
        <v>3</v>
      </c>
      <c r="K12" s="5">
        <v>3.0</v>
      </c>
      <c r="O12" s="4">
        <v>-3.0</v>
      </c>
      <c r="P12" s="5">
        <f>1/5</f>
        <v>0.2</v>
      </c>
    </row>
    <row r="13">
      <c r="A13" s="2" t="s">
        <v>21</v>
      </c>
      <c r="B13" s="2">
        <v>1.0</v>
      </c>
      <c r="C13" s="2">
        <v>0.0</v>
      </c>
      <c r="D13" s="2">
        <v>0.0</v>
      </c>
      <c r="E13" s="2">
        <v>4.0</v>
      </c>
      <c r="F13" s="2">
        <v>4.0</v>
      </c>
      <c r="G13" s="1">
        <f t="shared" si="1"/>
        <v>37</v>
      </c>
      <c r="H13" s="4">
        <v>11.0</v>
      </c>
      <c r="I13" s="7">
        <f t="shared" si="2"/>
        <v>5</v>
      </c>
      <c r="J13" s="5">
        <f t="shared" si="3"/>
        <v>7</v>
      </c>
      <c r="K13" s="5">
        <v>7.0</v>
      </c>
      <c r="O13" s="4">
        <v>-4.0</v>
      </c>
      <c r="P13" s="5">
        <f t="shared" ref="P13:P14" si="5">1/7</f>
        <v>0.1428571429</v>
      </c>
    </row>
    <row r="14">
      <c r="A14" s="2" t="s">
        <v>22</v>
      </c>
      <c r="B14" s="2">
        <v>0.0</v>
      </c>
      <c r="C14" s="2">
        <v>0.0</v>
      </c>
      <c r="D14" s="2">
        <v>1.0</v>
      </c>
      <c r="E14" s="2">
        <v>2.0</v>
      </c>
      <c r="F14" s="2">
        <v>6.0</v>
      </c>
      <c r="G14" s="1">
        <f t="shared" si="1"/>
        <v>41</v>
      </c>
      <c r="H14" s="4">
        <v>12.0</v>
      </c>
      <c r="I14" s="7">
        <f t="shared" si="2"/>
        <v>1</v>
      </c>
      <c r="J14" s="5">
        <f t="shared" si="3"/>
        <v>3</v>
      </c>
      <c r="K14" s="5">
        <v>3.0</v>
      </c>
      <c r="O14" s="4">
        <v>-5.0</v>
      </c>
      <c r="P14" s="5">
        <f t="shared" si="5"/>
        <v>0.1428571429</v>
      </c>
    </row>
    <row r="15">
      <c r="O15" s="4">
        <v>-6.0</v>
      </c>
      <c r="P15" s="5">
        <f t="shared" ref="P15:P16" si="6">1/9</f>
        <v>0.1111111111</v>
      </c>
    </row>
    <row r="16">
      <c r="A16" s="2" t="s">
        <v>3</v>
      </c>
      <c r="B16" s="2" t="s">
        <v>11</v>
      </c>
      <c r="C16" s="2" t="s">
        <v>12</v>
      </c>
      <c r="D16" s="2" t="s">
        <v>13</v>
      </c>
      <c r="E16" s="2" t="s">
        <v>14</v>
      </c>
      <c r="F16" s="2" t="s">
        <v>15</v>
      </c>
      <c r="G16" s="2" t="s">
        <v>16</v>
      </c>
      <c r="H16" s="2" t="s">
        <v>17</v>
      </c>
      <c r="I16" s="2" t="s">
        <v>18</v>
      </c>
      <c r="J16" s="2" t="s">
        <v>19</v>
      </c>
      <c r="K16" s="2" t="s">
        <v>20</v>
      </c>
      <c r="L16" s="2" t="s">
        <v>21</v>
      </c>
      <c r="M16" s="2" t="s">
        <v>22</v>
      </c>
      <c r="O16" s="4">
        <v>-7.0</v>
      </c>
      <c r="P16" s="5">
        <f t="shared" si="6"/>
        <v>0.1111111111</v>
      </c>
    </row>
    <row r="17">
      <c r="A17" s="2" t="s">
        <v>11</v>
      </c>
      <c r="B17" s="9">
        <v>1.0</v>
      </c>
      <c r="C17" s="9">
        <v>1.0</v>
      </c>
      <c r="D17" s="9">
        <v>5.0</v>
      </c>
      <c r="E17" s="9">
        <v>5.0</v>
      </c>
      <c r="F17" s="9">
        <v>0.14285714285714285</v>
      </c>
      <c r="G17" s="9">
        <v>1.0</v>
      </c>
      <c r="H17" s="9">
        <v>0.3333333333333333</v>
      </c>
      <c r="I17" s="9">
        <v>0.14285714285714285</v>
      </c>
      <c r="J17" s="9">
        <v>5.0</v>
      </c>
      <c r="K17" s="9">
        <v>1.0</v>
      </c>
      <c r="L17" s="9">
        <v>5.0</v>
      </c>
      <c r="M17" s="9">
        <v>0.3333333333333333</v>
      </c>
    </row>
    <row r="18">
      <c r="A18" s="2" t="s">
        <v>12</v>
      </c>
      <c r="B18" s="9">
        <v>1.0</v>
      </c>
      <c r="C18" s="9">
        <v>1.0</v>
      </c>
      <c r="D18" s="9">
        <v>5.0</v>
      </c>
      <c r="E18" s="9">
        <v>5.0</v>
      </c>
      <c r="F18" s="9">
        <v>0.14285714285714285</v>
      </c>
      <c r="G18" s="9">
        <v>1.0</v>
      </c>
      <c r="H18" s="9">
        <v>0.3333333333333333</v>
      </c>
      <c r="I18" s="9">
        <v>0.14285714285714285</v>
      </c>
      <c r="J18" s="9">
        <v>5.0</v>
      </c>
      <c r="K18" s="9">
        <v>1.0</v>
      </c>
      <c r="L18" s="9">
        <v>5.0</v>
      </c>
      <c r="M18" s="9">
        <v>0.3333333333333333</v>
      </c>
    </row>
    <row r="19">
      <c r="A19" s="2" t="s">
        <v>13</v>
      </c>
      <c r="B19" s="9">
        <v>0.2</v>
      </c>
      <c r="C19" s="9">
        <v>0.2</v>
      </c>
      <c r="D19" s="9">
        <v>1.0</v>
      </c>
      <c r="E19" s="9">
        <v>1.0</v>
      </c>
      <c r="F19" s="9">
        <v>0.1111111111111111</v>
      </c>
      <c r="G19" s="9">
        <v>0.2</v>
      </c>
      <c r="H19" s="9">
        <v>0.14285714285714285</v>
      </c>
      <c r="I19" s="9">
        <v>0.1111111111111111</v>
      </c>
      <c r="J19" s="9">
        <v>1.0</v>
      </c>
      <c r="K19" s="9">
        <v>0.2</v>
      </c>
      <c r="L19" s="9">
        <v>1.0</v>
      </c>
      <c r="M19" s="9">
        <v>0.14285714285714285</v>
      </c>
    </row>
    <row r="20">
      <c r="A20" s="2" t="s">
        <v>14</v>
      </c>
      <c r="B20" s="9">
        <v>0.2</v>
      </c>
      <c r="C20" s="9">
        <v>0.2</v>
      </c>
      <c r="D20" s="9">
        <v>1.0</v>
      </c>
      <c r="E20" s="9">
        <v>1.0</v>
      </c>
      <c r="F20" s="9">
        <v>0.1111111111111111</v>
      </c>
      <c r="G20" s="9">
        <v>0.2</v>
      </c>
      <c r="H20" s="9">
        <v>0.14285714285714285</v>
      </c>
      <c r="I20" s="9">
        <v>0.1111111111111111</v>
      </c>
      <c r="J20" s="9">
        <v>1.0</v>
      </c>
      <c r="K20" s="9">
        <v>0.2</v>
      </c>
      <c r="L20" s="9">
        <v>1.0</v>
      </c>
      <c r="M20" s="9">
        <v>0.14285714285714285</v>
      </c>
    </row>
    <row r="21">
      <c r="A21" s="2" t="s">
        <v>15</v>
      </c>
      <c r="B21" s="9">
        <v>7.0</v>
      </c>
      <c r="C21" s="9">
        <v>7.0</v>
      </c>
      <c r="D21" s="9">
        <v>9.0</v>
      </c>
      <c r="E21" s="9">
        <v>9.0</v>
      </c>
      <c r="F21" s="9">
        <v>1.0</v>
      </c>
      <c r="G21" s="9">
        <v>7.0</v>
      </c>
      <c r="H21" s="9">
        <v>3.0</v>
      </c>
      <c r="I21" s="9">
        <v>1.0</v>
      </c>
      <c r="J21" s="9">
        <v>9.0</v>
      </c>
      <c r="K21" s="9">
        <v>7.0</v>
      </c>
      <c r="L21" s="9">
        <v>9.0</v>
      </c>
      <c r="M21" s="9">
        <v>5.0</v>
      </c>
    </row>
    <row r="22">
      <c r="A22" s="2" t="s">
        <v>16</v>
      </c>
      <c r="B22" s="9">
        <v>1.0</v>
      </c>
      <c r="C22" s="9">
        <v>1.0</v>
      </c>
      <c r="D22" s="9">
        <v>5.0</v>
      </c>
      <c r="E22" s="9">
        <v>5.0</v>
      </c>
      <c r="F22" s="9">
        <v>0.14285714285714285</v>
      </c>
      <c r="G22" s="9">
        <v>1.0</v>
      </c>
      <c r="H22" s="9">
        <v>0.3333333333333333</v>
      </c>
      <c r="I22" s="9">
        <v>0.14285714285714285</v>
      </c>
      <c r="J22" s="9">
        <v>5.0</v>
      </c>
      <c r="K22" s="9">
        <v>1.0</v>
      </c>
      <c r="L22" s="9">
        <v>5.0</v>
      </c>
      <c r="M22" s="9">
        <v>0.3333333333333333</v>
      </c>
    </row>
    <row r="23">
      <c r="A23" s="2" t="s">
        <v>17</v>
      </c>
      <c r="B23" s="9">
        <v>3.0</v>
      </c>
      <c r="C23" s="9">
        <v>3.0</v>
      </c>
      <c r="D23" s="9">
        <v>7.0</v>
      </c>
      <c r="E23" s="9">
        <v>7.0</v>
      </c>
      <c r="F23" s="9">
        <v>0.3333333333333333</v>
      </c>
      <c r="G23" s="9">
        <v>3.0</v>
      </c>
      <c r="H23" s="9">
        <v>1.0</v>
      </c>
      <c r="I23" s="9">
        <v>0.3333333333333333</v>
      </c>
      <c r="J23" s="9">
        <v>7.0</v>
      </c>
      <c r="K23" s="9">
        <v>3.0</v>
      </c>
      <c r="L23" s="9">
        <v>7.0</v>
      </c>
      <c r="M23" s="9">
        <v>3.0</v>
      </c>
    </row>
    <row r="24">
      <c r="A24" s="2" t="s">
        <v>18</v>
      </c>
      <c r="B24" s="9">
        <v>7.0</v>
      </c>
      <c r="C24" s="9">
        <v>7.0</v>
      </c>
      <c r="D24" s="9">
        <v>9.0</v>
      </c>
      <c r="E24" s="9">
        <v>9.0</v>
      </c>
      <c r="F24" s="9">
        <v>1.0</v>
      </c>
      <c r="G24" s="9">
        <v>7.0</v>
      </c>
      <c r="H24" s="9">
        <v>3.0</v>
      </c>
      <c r="I24" s="9">
        <v>1.0</v>
      </c>
      <c r="J24" s="9">
        <v>9.0</v>
      </c>
      <c r="K24" s="9">
        <v>7.0</v>
      </c>
      <c r="L24" s="9">
        <v>9.0</v>
      </c>
      <c r="M24" s="9">
        <v>5.0</v>
      </c>
    </row>
    <row r="25">
      <c r="A25" s="2" t="s">
        <v>19</v>
      </c>
      <c r="B25" s="9">
        <v>0.2</v>
      </c>
      <c r="C25" s="9">
        <v>0.2</v>
      </c>
      <c r="D25" s="9">
        <v>1.0</v>
      </c>
      <c r="E25" s="9">
        <v>1.0</v>
      </c>
      <c r="F25" s="9">
        <v>0.1111111111111111</v>
      </c>
      <c r="G25" s="9">
        <v>0.2</v>
      </c>
      <c r="H25" s="9">
        <v>0.14285714285714285</v>
      </c>
      <c r="I25" s="9">
        <v>0.1111111111111111</v>
      </c>
      <c r="J25" s="9">
        <v>1.0</v>
      </c>
      <c r="K25" s="9">
        <v>0.2</v>
      </c>
      <c r="L25" s="9">
        <v>1.0</v>
      </c>
      <c r="M25" s="9">
        <v>0.14285714285714285</v>
      </c>
    </row>
    <row r="26">
      <c r="A26" s="2" t="s">
        <v>20</v>
      </c>
      <c r="B26" s="9">
        <v>1.0</v>
      </c>
      <c r="C26" s="9">
        <v>1.0</v>
      </c>
      <c r="D26" s="9">
        <v>5.0</v>
      </c>
      <c r="E26" s="9">
        <v>5.0</v>
      </c>
      <c r="F26" s="9">
        <v>0.14285714285714285</v>
      </c>
      <c r="G26" s="9">
        <v>1.0</v>
      </c>
      <c r="H26" s="9">
        <v>0.3333333333333333</v>
      </c>
      <c r="I26" s="9">
        <v>0.14285714285714285</v>
      </c>
      <c r="J26" s="9">
        <v>5.0</v>
      </c>
      <c r="K26" s="9">
        <v>1.0</v>
      </c>
      <c r="L26" s="9">
        <v>5.0</v>
      </c>
      <c r="M26" s="9">
        <v>0.3333333333333333</v>
      </c>
    </row>
    <row r="27">
      <c r="A27" s="2" t="s">
        <v>21</v>
      </c>
      <c r="B27" s="9">
        <v>0.2</v>
      </c>
      <c r="C27" s="9">
        <v>0.2</v>
      </c>
      <c r="D27" s="9">
        <v>1.0</v>
      </c>
      <c r="E27" s="9">
        <v>1.0</v>
      </c>
      <c r="F27" s="9">
        <v>0.1111111111111111</v>
      </c>
      <c r="G27" s="9">
        <v>0.2</v>
      </c>
      <c r="H27" s="9">
        <v>0.14285714285714285</v>
      </c>
      <c r="I27" s="9">
        <v>0.1111111111111111</v>
      </c>
      <c r="J27" s="9">
        <v>1.0</v>
      </c>
      <c r="K27" s="9">
        <v>0.2</v>
      </c>
      <c r="L27" s="9">
        <v>1.0</v>
      </c>
      <c r="M27" s="9">
        <v>0.14285714285714285</v>
      </c>
    </row>
    <row r="28">
      <c r="A28" s="2" t="s">
        <v>22</v>
      </c>
      <c r="B28" s="9">
        <v>3.0</v>
      </c>
      <c r="C28" s="9">
        <v>3.0</v>
      </c>
      <c r="D28" s="9">
        <v>7.0</v>
      </c>
      <c r="E28" s="9">
        <v>7.0</v>
      </c>
      <c r="F28" s="9">
        <v>0.2</v>
      </c>
      <c r="G28" s="9">
        <v>3.0</v>
      </c>
      <c r="H28" s="9">
        <v>0.3333333333333333</v>
      </c>
      <c r="I28" s="9">
        <v>0.2</v>
      </c>
      <c r="J28" s="9">
        <v>7.0</v>
      </c>
      <c r="K28" s="9">
        <v>3.0</v>
      </c>
      <c r="L28" s="9">
        <v>7.0</v>
      </c>
      <c r="M28" s="9">
        <v>1.0</v>
      </c>
    </row>
    <row r="29">
      <c r="A29" s="2" t="s">
        <v>23</v>
      </c>
      <c r="B29" s="9">
        <f t="shared" ref="B29:M29" si="7">SUM(B17:B28)</f>
        <v>24.8</v>
      </c>
      <c r="C29" s="9">
        <f t="shared" si="7"/>
        <v>24.8</v>
      </c>
      <c r="D29" s="9">
        <f t="shared" si="7"/>
        <v>56</v>
      </c>
      <c r="E29" s="9">
        <f t="shared" si="7"/>
        <v>56</v>
      </c>
      <c r="F29" s="9">
        <f t="shared" si="7"/>
        <v>3.549206349</v>
      </c>
      <c r="G29" s="9">
        <f t="shared" si="7"/>
        <v>24.8</v>
      </c>
      <c r="H29" s="9">
        <f t="shared" si="7"/>
        <v>9.238095238</v>
      </c>
      <c r="I29" s="9">
        <f t="shared" si="7"/>
        <v>3.549206349</v>
      </c>
      <c r="J29" s="9">
        <f t="shared" si="7"/>
        <v>56</v>
      </c>
      <c r="K29" s="9">
        <f t="shared" si="7"/>
        <v>24.8</v>
      </c>
      <c r="L29" s="9">
        <f t="shared" si="7"/>
        <v>56</v>
      </c>
      <c r="M29" s="9">
        <f t="shared" si="7"/>
        <v>15.9047619</v>
      </c>
    </row>
    <row r="31">
      <c r="A31" s="2" t="s">
        <v>3</v>
      </c>
      <c r="B31" s="2" t="s">
        <v>11</v>
      </c>
      <c r="C31" s="2" t="s">
        <v>12</v>
      </c>
      <c r="D31" s="2" t="s">
        <v>13</v>
      </c>
      <c r="E31" s="2" t="s">
        <v>14</v>
      </c>
      <c r="F31" s="2" t="s">
        <v>15</v>
      </c>
      <c r="G31" s="2" t="s">
        <v>16</v>
      </c>
      <c r="H31" s="2" t="s">
        <v>17</v>
      </c>
      <c r="I31" s="2" t="s">
        <v>18</v>
      </c>
      <c r="J31" s="2" t="s">
        <v>19</v>
      </c>
      <c r="K31" s="2" t="s">
        <v>20</v>
      </c>
      <c r="L31" s="2" t="s">
        <v>21</v>
      </c>
      <c r="M31" s="2" t="s">
        <v>22</v>
      </c>
      <c r="N31" s="2" t="s">
        <v>24</v>
      </c>
      <c r="O31" s="2" t="s">
        <v>25</v>
      </c>
    </row>
    <row r="32">
      <c r="A32" s="2" t="s">
        <v>11</v>
      </c>
      <c r="B32" s="10">
        <f t="shared" ref="B32:M32" si="8">B17/B$29</f>
        <v>0.04032258065</v>
      </c>
      <c r="C32" s="10">
        <f t="shared" si="8"/>
        <v>0.04032258065</v>
      </c>
      <c r="D32" s="10">
        <f t="shared" si="8"/>
        <v>0.08928571429</v>
      </c>
      <c r="E32" s="10">
        <f t="shared" si="8"/>
        <v>0.08928571429</v>
      </c>
      <c r="F32" s="10">
        <f t="shared" si="8"/>
        <v>0.04025044723</v>
      </c>
      <c r="G32" s="10">
        <f t="shared" si="8"/>
        <v>0.04032258065</v>
      </c>
      <c r="H32" s="10">
        <f t="shared" si="8"/>
        <v>0.03608247423</v>
      </c>
      <c r="I32" s="10">
        <f t="shared" si="8"/>
        <v>0.04025044723</v>
      </c>
      <c r="J32" s="10">
        <f t="shared" si="8"/>
        <v>0.08928571429</v>
      </c>
      <c r="K32" s="10">
        <f t="shared" si="8"/>
        <v>0.04032258065</v>
      </c>
      <c r="L32" s="10">
        <f t="shared" si="8"/>
        <v>0.08928571429</v>
      </c>
      <c r="M32" s="10">
        <f t="shared" si="8"/>
        <v>0.02095808383</v>
      </c>
      <c r="N32" s="9">
        <f t="shared" ref="N32:N43" si="10">SUM(B32:M32)</f>
        <v>0.6559746322</v>
      </c>
      <c r="O32" s="11">
        <f t="shared" ref="O32:O43" si="11">N32/12</f>
        <v>0.05466455269</v>
      </c>
    </row>
    <row r="33">
      <c r="A33" s="2" t="s">
        <v>12</v>
      </c>
      <c r="B33" s="10">
        <f t="shared" ref="B33:M33" si="9">B18/B$29</f>
        <v>0.04032258065</v>
      </c>
      <c r="C33" s="10">
        <f t="shared" si="9"/>
        <v>0.04032258065</v>
      </c>
      <c r="D33" s="10">
        <f t="shared" si="9"/>
        <v>0.08928571429</v>
      </c>
      <c r="E33" s="10">
        <f t="shared" si="9"/>
        <v>0.08928571429</v>
      </c>
      <c r="F33" s="10">
        <f t="shared" si="9"/>
        <v>0.04025044723</v>
      </c>
      <c r="G33" s="10">
        <f t="shared" si="9"/>
        <v>0.04032258065</v>
      </c>
      <c r="H33" s="10">
        <f t="shared" si="9"/>
        <v>0.03608247423</v>
      </c>
      <c r="I33" s="10">
        <f t="shared" si="9"/>
        <v>0.04025044723</v>
      </c>
      <c r="J33" s="10">
        <f t="shared" si="9"/>
        <v>0.08928571429</v>
      </c>
      <c r="K33" s="10">
        <f t="shared" si="9"/>
        <v>0.04032258065</v>
      </c>
      <c r="L33" s="10">
        <f t="shared" si="9"/>
        <v>0.08928571429</v>
      </c>
      <c r="M33" s="10">
        <f t="shared" si="9"/>
        <v>0.02095808383</v>
      </c>
      <c r="N33" s="9">
        <f t="shared" si="10"/>
        <v>0.6559746322</v>
      </c>
      <c r="O33" s="11">
        <f t="shared" si="11"/>
        <v>0.05466455269</v>
      </c>
    </row>
    <row r="34">
      <c r="A34" s="2" t="s">
        <v>13</v>
      </c>
      <c r="B34" s="10">
        <f t="shared" ref="B34:M34" si="12">B19/B$29</f>
        <v>0.008064516129</v>
      </c>
      <c r="C34" s="10">
        <f t="shared" si="12"/>
        <v>0.008064516129</v>
      </c>
      <c r="D34" s="10">
        <f t="shared" si="12"/>
        <v>0.01785714286</v>
      </c>
      <c r="E34" s="10">
        <f t="shared" si="12"/>
        <v>0.01785714286</v>
      </c>
      <c r="F34" s="10">
        <f t="shared" si="12"/>
        <v>0.0313059034</v>
      </c>
      <c r="G34" s="10">
        <f t="shared" si="12"/>
        <v>0.008064516129</v>
      </c>
      <c r="H34" s="10">
        <f t="shared" si="12"/>
        <v>0.01546391753</v>
      </c>
      <c r="I34" s="10">
        <f t="shared" si="12"/>
        <v>0.0313059034</v>
      </c>
      <c r="J34" s="10">
        <f t="shared" si="12"/>
        <v>0.01785714286</v>
      </c>
      <c r="K34" s="10">
        <f t="shared" si="12"/>
        <v>0.008064516129</v>
      </c>
      <c r="L34" s="10">
        <f t="shared" si="12"/>
        <v>0.01785714286</v>
      </c>
      <c r="M34" s="10">
        <f t="shared" si="12"/>
        <v>0.008982035928</v>
      </c>
      <c r="N34" s="9">
        <f t="shared" si="10"/>
        <v>0.1907443962</v>
      </c>
      <c r="O34" s="11">
        <f t="shared" si="11"/>
        <v>0.01589536635</v>
      </c>
    </row>
    <row r="35">
      <c r="A35" s="2" t="s">
        <v>14</v>
      </c>
      <c r="B35" s="10">
        <f t="shared" ref="B35:M35" si="13">B20/B$29</f>
        <v>0.008064516129</v>
      </c>
      <c r="C35" s="10">
        <f t="shared" si="13"/>
        <v>0.008064516129</v>
      </c>
      <c r="D35" s="10">
        <f t="shared" si="13"/>
        <v>0.01785714286</v>
      </c>
      <c r="E35" s="10">
        <f t="shared" si="13"/>
        <v>0.01785714286</v>
      </c>
      <c r="F35" s="10">
        <f t="shared" si="13"/>
        <v>0.0313059034</v>
      </c>
      <c r="G35" s="10">
        <f t="shared" si="13"/>
        <v>0.008064516129</v>
      </c>
      <c r="H35" s="10">
        <f t="shared" si="13"/>
        <v>0.01546391753</v>
      </c>
      <c r="I35" s="10">
        <f t="shared" si="13"/>
        <v>0.0313059034</v>
      </c>
      <c r="J35" s="10">
        <f t="shared" si="13"/>
        <v>0.01785714286</v>
      </c>
      <c r="K35" s="10">
        <f t="shared" si="13"/>
        <v>0.008064516129</v>
      </c>
      <c r="L35" s="10">
        <f t="shared" si="13"/>
        <v>0.01785714286</v>
      </c>
      <c r="M35" s="10">
        <f t="shared" si="13"/>
        <v>0.008982035928</v>
      </c>
      <c r="N35" s="9">
        <f t="shared" si="10"/>
        <v>0.1907443962</v>
      </c>
      <c r="O35" s="11">
        <f t="shared" si="11"/>
        <v>0.01589536635</v>
      </c>
    </row>
    <row r="36">
      <c r="A36" s="2" t="s">
        <v>15</v>
      </c>
      <c r="B36" s="10">
        <f t="shared" ref="B36:M36" si="14">B21/B$29</f>
        <v>0.2822580645</v>
      </c>
      <c r="C36" s="10">
        <f t="shared" si="14"/>
        <v>0.2822580645</v>
      </c>
      <c r="D36" s="10">
        <f t="shared" si="14"/>
        <v>0.1607142857</v>
      </c>
      <c r="E36" s="10">
        <f t="shared" si="14"/>
        <v>0.1607142857</v>
      </c>
      <c r="F36" s="10">
        <f t="shared" si="14"/>
        <v>0.2817531306</v>
      </c>
      <c r="G36" s="10">
        <f t="shared" si="14"/>
        <v>0.2822580645</v>
      </c>
      <c r="H36" s="10">
        <f t="shared" si="14"/>
        <v>0.324742268</v>
      </c>
      <c r="I36" s="10">
        <f t="shared" si="14"/>
        <v>0.2817531306</v>
      </c>
      <c r="J36" s="10">
        <f t="shared" si="14"/>
        <v>0.1607142857</v>
      </c>
      <c r="K36" s="10">
        <f t="shared" si="14"/>
        <v>0.2822580645</v>
      </c>
      <c r="L36" s="10">
        <f t="shared" si="14"/>
        <v>0.1607142857</v>
      </c>
      <c r="M36" s="10">
        <f t="shared" si="14"/>
        <v>0.3143712575</v>
      </c>
      <c r="N36" s="9">
        <f t="shared" si="10"/>
        <v>2.974509188</v>
      </c>
      <c r="O36" s="11">
        <f t="shared" si="11"/>
        <v>0.2478757656</v>
      </c>
    </row>
    <row r="37">
      <c r="A37" s="2" t="s">
        <v>16</v>
      </c>
      <c r="B37" s="10">
        <f t="shared" ref="B37:M37" si="15">B22/B$29</f>
        <v>0.04032258065</v>
      </c>
      <c r="C37" s="10">
        <f t="shared" si="15"/>
        <v>0.04032258065</v>
      </c>
      <c r="D37" s="10">
        <f t="shared" si="15"/>
        <v>0.08928571429</v>
      </c>
      <c r="E37" s="10">
        <f t="shared" si="15"/>
        <v>0.08928571429</v>
      </c>
      <c r="F37" s="10">
        <f t="shared" si="15"/>
        <v>0.04025044723</v>
      </c>
      <c r="G37" s="10">
        <f t="shared" si="15"/>
        <v>0.04032258065</v>
      </c>
      <c r="H37" s="10">
        <f t="shared" si="15"/>
        <v>0.03608247423</v>
      </c>
      <c r="I37" s="10">
        <f t="shared" si="15"/>
        <v>0.04025044723</v>
      </c>
      <c r="J37" s="10">
        <f t="shared" si="15"/>
        <v>0.08928571429</v>
      </c>
      <c r="K37" s="10">
        <f t="shared" si="15"/>
        <v>0.04032258065</v>
      </c>
      <c r="L37" s="10">
        <f t="shared" si="15"/>
        <v>0.08928571429</v>
      </c>
      <c r="M37" s="10">
        <f t="shared" si="15"/>
        <v>0.02095808383</v>
      </c>
      <c r="N37" s="9">
        <f t="shared" si="10"/>
        <v>0.6559746322</v>
      </c>
      <c r="O37" s="11">
        <f t="shared" si="11"/>
        <v>0.05466455269</v>
      </c>
    </row>
    <row r="38">
      <c r="A38" s="2" t="s">
        <v>17</v>
      </c>
      <c r="B38" s="10">
        <f t="shared" ref="B38:M38" si="16">B23/B$29</f>
        <v>0.1209677419</v>
      </c>
      <c r="C38" s="10">
        <f t="shared" si="16"/>
        <v>0.1209677419</v>
      </c>
      <c r="D38" s="10">
        <f t="shared" si="16"/>
        <v>0.125</v>
      </c>
      <c r="E38" s="10">
        <f t="shared" si="16"/>
        <v>0.125</v>
      </c>
      <c r="F38" s="10">
        <f t="shared" si="16"/>
        <v>0.0939177102</v>
      </c>
      <c r="G38" s="10">
        <f t="shared" si="16"/>
        <v>0.1209677419</v>
      </c>
      <c r="H38" s="10">
        <f t="shared" si="16"/>
        <v>0.1082474227</v>
      </c>
      <c r="I38" s="10">
        <f t="shared" si="16"/>
        <v>0.0939177102</v>
      </c>
      <c r="J38" s="10">
        <f t="shared" si="16"/>
        <v>0.125</v>
      </c>
      <c r="K38" s="10">
        <f t="shared" si="16"/>
        <v>0.1209677419</v>
      </c>
      <c r="L38" s="10">
        <f t="shared" si="16"/>
        <v>0.125</v>
      </c>
      <c r="M38" s="10">
        <f t="shared" si="16"/>
        <v>0.1886227545</v>
      </c>
      <c r="N38" s="9">
        <f t="shared" si="10"/>
        <v>1.468576565</v>
      </c>
      <c r="O38" s="11">
        <f t="shared" si="11"/>
        <v>0.1223813804</v>
      </c>
    </row>
    <row r="39">
      <c r="A39" s="2" t="s">
        <v>18</v>
      </c>
      <c r="B39" s="10">
        <f t="shared" ref="B39:M39" si="17">B24/B$29</f>
        <v>0.2822580645</v>
      </c>
      <c r="C39" s="10">
        <f t="shared" si="17"/>
        <v>0.2822580645</v>
      </c>
      <c r="D39" s="10">
        <f t="shared" si="17"/>
        <v>0.1607142857</v>
      </c>
      <c r="E39" s="10">
        <f t="shared" si="17"/>
        <v>0.1607142857</v>
      </c>
      <c r="F39" s="10">
        <f t="shared" si="17"/>
        <v>0.2817531306</v>
      </c>
      <c r="G39" s="10">
        <f t="shared" si="17"/>
        <v>0.2822580645</v>
      </c>
      <c r="H39" s="10">
        <f t="shared" si="17"/>
        <v>0.324742268</v>
      </c>
      <c r="I39" s="10">
        <f t="shared" si="17"/>
        <v>0.2817531306</v>
      </c>
      <c r="J39" s="10">
        <f t="shared" si="17"/>
        <v>0.1607142857</v>
      </c>
      <c r="K39" s="10">
        <f t="shared" si="17"/>
        <v>0.2822580645</v>
      </c>
      <c r="L39" s="10">
        <f t="shared" si="17"/>
        <v>0.1607142857</v>
      </c>
      <c r="M39" s="10">
        <f t="shared" si="17"/>
        <v>0.3143712575</v>
      </c>
      <c r="N39" s="9">
        <f t="shared" si="10"/>
        <v>2.974509188</v>
      </c>
      <c r="O39" s="11">
        <f t="shared" si="11"/>
        <v>0.2478757656</v>
      </c>
    </row>
    <row r="40">
      <c r="A40" s="2" t="s">
        <v>19</v>
      </c>
      <c r="B40" s="10">
        <f t="shared" ref="B40:M40" si="18">B25/B$29</f>
        <v>0.008064516129</v>
      </c>
      <c r="C40" s="10">
        <f t="shared" si="18"/>
        <v>0.008064516129</v>
      </c>
      <c r="D40" s="10">
        <f t="shared" si="18"/>
        <v>0.01785714286</v>
      </c>
      <c r="E40" s="10">
        <f t="shared" si="18"/>
        <v>0.01785714286</v>
      </c>
      <c r="F40" s="10">
        <f t="shared" si="18"/>
        <v>0.0313059034</v>
      </c>
      <c r="G40" s="10">
        <f t="shared" si="18"/>
        <v>0.008064516129</v>
      </c>
      <c r="H40" s="10">
        <f t="shared" si="18"/>
        <v>0.01546391753</v>
      </c>
      <c r="I40" s="10">
        <f t="shared" si="18"/>
        <v>0.0313059034</v>
      </c>
      <c r="J40" s="10">
        <f t="shared" si="18"/>
        <v>0.01785714286</v>
      </c>
      <c r="K40" s="10">
        <f t="shared" si="18"/>
        <v>0.008064516129</v>
      </c>
      <c r="L40" s="10">
        <f t="shared" si="18"/>
        <v>0.01785714286</v>
      </c>
      <c r="M40" s="10">
        <f t="shared" si="18"/>
        <v>0.008982035928</v>
      </c>
      <c r="N40" s="9">
        <f t="shared" si="10"/>
        <v>0.1907443962</v>
      </c>
      <c r="O40" s="11">
        <f t="shared" si="11"/>
        <v>0.01589536635</v>
      </c>
    </row>
    <row r="41">
      <c r="A41" s="2" t="s">
        <v>20</v>
      </c>
      <c r="B41" s="10">
        <f t="shared" ref="B41:M41" si="19">B26/B$29</f>
        <v>0.04032258065</v>
      </c>
      <c r="C41" s="10">
        <f t="shared" si="19"/>
        <v>0.04032258065</v>
      </c>
      <c r="D41" s="10">
        <f t="shared" si="19"/>
        <v>0.08928571429</v>
      </c>
      <c r="E41" s="10">
        <f t="shared" si="19"/>
        <v>0.08928571429</v>
      </c>
      <c r="F41" s="10">
        <f t="shared" si="19"/>
        <v>0.04025044723</v>
      </c>
      <c r="G41" s="10">
        <f t="shared" si="19"/>
        <v>0.04032258065</v>
      </c>
      <c r="H41" s="10">
        <f t="shared" si="19"/>
        <v>0.03608247423</v>
      </c>
      <c r="I41" s="10">
        <f t="shared" si="19"/>
        <v>0.04025044723</v>
      </c>
      <c r="J41" s="10">
        <f t="shared" si="19"/>
        <v>0.08928571429</v>
      </c>
      <c r="K41" s="10">
        <f t="shared" si="19"/>
        <v>0.04032258065</v>
      </c>
      <c r="L41" s="10">
        <f t="shared" si="19"/>
        <v>0.08928571429</v>
      </c>
      <c r="M41" s="10">
        <f t="shared" si="19"/>
        <v>0.02095808383</v>
      </c>
      <c r="N41" s="9">
        <f t="shared" si="10"/>
        <v>0.6559746322</v>
      </c>
      <c r="O41" s="11">
        <f t="shared" si="11"/>
        <v>0.05466455269</v>
      </c>
    </row>
    <row r="42">
      <c r="A42" s="2" t="s">
        <v>21</v>
      </c>
      <c r="B42" s="10">
        <f t="shared" ref="B42:M42" si="20">B27/B$29</f>
        <v>0.008064516129</v>
      </c>
      <c r="C42" s="10">
        <f t="shared" si="20"/>
        <v>0.008064516129</v>
      </c>
      <c r="D42" s="10">
        <f t="shared" si="20"/>
        <v>0.01785714286</v>
      </c>
      <c r="E42" s="10">
        <f t="shared" si="20"/>
        <v>0.01785714286</v>
      </c>
      <c r="F42" s="10">
        <f t="shared" si="20"/>
        <v>0.0313059034</v>
      </c>
      <c r="G42" s="10">
        <f t="shared" si="20"/>
        <v>0.008064516129</v>
      </c>
      <c r="H42" s="10">
        <f t="shared" si="20"/>
        <v>0.01546391753</v>
      </c>
      <c r="I42" s="10">
        <f t="shared" si="20"/>
        <v>0.0313059034</v>
      </c>
      <c r="J42" s="10">
        <f t="shared" si="20"/>
        <v>0.01785714286</v>
      </c>
      <c r="K42" s="10">
        <f t="shared" si="20"/>
        <v>0.008064516129</v>
      </c>
      <c r="L42" s="10">
        <f t="shared" si="20"/>
        <v>0.01785714286</v>
      </c>
      <c r="M42" s="10">
        <f t="shared" si="20"/>
        <v>0.008982035928</v>
      </c>
      <c r="N42" s="9">
        <f t="shared" si="10"/>
        <v>0.1907443962</v>
      </c>
      <c r="O42" s="11">
        <f t="shared" si="11"/>
        <v>0.01589536635</v>
      </c>
    </row>
    <row r="43">
      <c r="A43" s="2" t="s">
        <v>22</v>
      </c>
      <c r="B43" s="10">
        <f t="shared" ref="B43:M43" si="21">B28/B$29</f>
        <v>0.1209677419</v>
      </c>
      <c r="C43" s="10">
        <f t="shared" si="21"/>
        <v>0.1209677419</v>
      </c>
      <c r="D43" s="10">
        <f t="shared" si="21"/>
        <v>0.125</v>
      </c>
      <c r="E43" s="10">
        <f t="shared" si="21"/>
        <v>0.125</v>
      </c>
      <c r="F43" s="10">
        <f t="shared" si="21"/>
        <v>0.05635062612</v>
      </c>
      <c r="G43" s="10">
        <f t="shared" si="21"/>
        <v>0.1209677419</v>
      </c>
      <c r="H43" s="10">
        <f t="shared" si="21"/>
        <v>0.03608247423</v>
      </c>
      <c r="I43" s="10">
        <f t="shared" si="21"/>
        <v>0.05635062612</v>
      </c>
      <c r="J43" s="10">
        <f t="shared" si="21"/>
        <v>0.125</v>
      </c>
      <c r="K43" s="10">
        <f t="shared" si="21"/>
        <v>0.1209677419</v>
      </c>
      <c r="L43" s="10">
        <f t="shared" si="21"/>
        <v>0.125</v>
      </c>
      <c r="M43" s="10">
        <f t="shared" si="21"/>
        <v>0.0628742515</v>
      </c>
      <c r="N43" s="9">
        <f t="shared" si="10"/>
        <v>1.195528946</v>
      </c>
      <c r="O43" s="11">
        <f t="shared" si="11"/>
        <v>0.09962741214</v>
      </c>
    </row>
    <row r="44">
      <c r="A44" s="2" t="s">
        <v>23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1">
        <f>SUM(O32:O43)</f>
        <v>1</v>
      </c>
    </row>
  </sheetData>
  <conditionalFormatting sqref="P9:Q9 L33:M43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>
        <v>1.0</v>
      </c>
      <c r="C1" s="4">
        <v>2.0</v>
      </c>
      <c r="D1" s="4">
        <v>3.0</v>
      </c>
      <c r="E1" s="4">
        <v>4.0</v>
      </c>
      <c r="F1" s="4">
        <v>5.0</v>
      </c>
      <c r="H1" s="4" t="s">
        <v>26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4">
        <v>14.0</v>
      </c>
      <c r="J2" s="4" t="s">
        <v>10</v>
      </c>
      <c r="O2" s="4">
        <v>10.0</v>
      </c>
      <c r="P2" s="8">
        <v>9.0</v>
      </c>
    </row>
    <row r="3">
      <c r="A3" s="2" t="s">
        <v>11</v>
      </c>
      <c r="B3" s="12">
        <v>2.0</v>
      </c>
      <c r="C3" s="12">
        <v>1.0</v>
      </c>
      <c r="D3" s="12">
        <v>0.0</v>
      </c>
      <c r="E3" s="12">
        <v>0.0</v>
      </c>
      <c r="F3" s="12">
        <v>0.0</v>
      </c>
      <c r="G3" s="2">
        <f t="shared" ref="G3:G14" si="1">SUM(1*B3+2*C3+3*D3+4*E3+5*F3)</f>
        <v>4</v>
      </c>
      <c r="H3" s="7">
        <f t="shared" ref="H3:H14" si="2">$H$2-G3</f>
        <v>10</v>
      </c>
      <c r="I3" s="5">
        <f t="shared" ref="I3:I14" si="3">INDEX($P$2:$P$22,MATCH(H3,$O$2:$O$22,0))</f>
        <v>9</v>
      </c>
      <c r="J3" s="5">
        <v>9.0</v>
      </c>
      <c r="O3" s="4">
        <f t="shared" ref="O3:O22" si="4">O2-1</f>
        <v>9</v>
      </c>
      <c r="P3" s="8">
        <v>9.0</v>
      </c>
    </row>
    <row r="4">
      <c r="A4" s="2" t="s">
        <v>12</v>
      </c>
      <c r="B4" s="12">
        <v>1.0</v>
      </c>
      <c r="C4" s="12">
        <v>2.0</v>
      </c>
      <c r="D4" s="12">
        <v>0.0</v>
      </c>
      <c r="E4" s="12">
        <v>0.0</v>
      </c>
      <c r="F4" s="12">
        <v>0.0</v>
      </c>
      <c r="G4" s="2">
        <f t="shared" si="1"/>
        <v>5</v>
      </c>
      <c r="H4" s="7">
        <f t="shared" si="2"/>
        <v>9</v>
      </c>
      <c r="I4" s="5">
        <f t="shared" si="3"/>
        <v>9</v>
      </c>
      <c r="J4" s="5">
        <v>9.0</v>
      </c>
      <c r="O4" s="4">
        <f t="shared" si="4"/>
        <v>8</v>
      </c>
      <c r="P4" s="8">
        <v>9.0</v>
      </c>
    </row>
    <row r="5">
      <c r="A5" s="2" t="s">
        <v>13</v>
      </c>
      <c r="B5" s="12">
        <v>0.0</v>
      </c>
      <c r="C5" s="12">
        <v>0.0</v>
      </c>
      <c r="D5" s="12">
        <v>2.0</v>
      </c>
      <c r="E5" s="12">
        <v>1.0</v>
      </c>
      <c r="F5" s="12">
        <v>0.0</v>
      </c>
      <c r="G5" s="2">
        <f t="shared" si="1"/>
        <v>10</v>
      </c>
      <c r="H5" s="7">
        <f t="shared" si="2"/>
        <v>4</v>
      </c>
      <c r="I5" s="5">
        <f t="shared" si="3"/>
        <v>5</v>
      </c>
      <c r="J5" s="5">
        <v>5.0</v>
      </c>
      <c r="O5" s="4">
        <f t="shared" si="4"/>
        <v>7</v>
      </c>
      <c r="P5" s="8">
        <v>7.0</v>
      </c>
    </row>
    <row r="6">
      <c r="A6" s="2" t="s">
        <v>14</v>
      </c>
      <c r="B6" s="12">
        <v>0.0</v>
      </c>
      <c r="C6" s="12">
        <v>0.0</v>
      </c>
      <c r="D6" s="12">
        <v>1.0</v>
      </c>
      <c r="E6" s="12">
        <v>2.0</v>
      </c>
      <c r="F6" s="12">
        <v>0.0</v>
      </c>
      <c r="G6" s="2">
        <f t="shared" si="1"/>
        <v>11</v>
      </c>
      <c r="H6" s="7">
        <f t="shared" si="2"/>
        <v>3</v>
      </c>
      <c r="I6" s="5">
        <f t="shared" si="3"/>
        <v>3</v>
      </c>
      <c r="J6" s="5">
        <v>3.0</v>
      </c>
      <c r="O6" s="4">
        <f t="shared" si="4"/>
        <v>6</v>
      </c>
      <c r="P6" s="8">
        <v>7.0</v>
      </c>
    </row>
    <row r="7">
      <c r="A7" s="2" t="s">
        <v>15</v>
      </c>
      <c r="B7" s="12">
        <v>0.0</v>
      </c>
      <c r="C7" s="12">
        <v>0.0</v>
      </c>
      <c r="D7" s="12">
        <v>3.0</v>
      </c>
      <c r="E7" s="12">
        <v>0.0</v>
      </c>
      <c r="F7" s="12">
        <v>0.0</v>
      </c>
      <c r="G7" s="2">
        <f t="shared" si="1"/>
        <v>9</v>
      </c>
      <c r="H7" s="7">
        <f t="shared" si="2"/>
        <v>5</v>
      </c>
      <c r="I7" s="5">
        <f t="shared" si="3"/>
        <v>5</v>
      </c>
      <c r="J7" s="5">
        <v>5.0</v>
      </c>
      <c r="O7" s="4">
        <f t="shared" si="4"/>
        <v>5</v>
      </c>
      <c r="P7" s="8">
        <v>5.0</v>
      </c>
    </row>
    <row r="8">
      <c r="A8" s="2" t="s">
        <v>16</v>
      </c>
      <c r="B8" s="12">
        <v>0.0</v>
      </c>
      <c r="C8" s="12">
        <v>0.0</v>
      </c>
      <c r="D8" s="12">
        <v>1.0</v>
      </c>
      <c r="E8" s="12">
        <v>2.0</v>
      </c>
      <c r="F8" s="12">
        <v>0.0</v>
      </c>
      <c r="G8" s="2">
        <f t="shared" si="1"/>
        <v>11</v>
      </c>
      <c r="H8" s="7">
        <f t="shared" si="2"/>
        <v>3</v>
      </c>
      <c r="I8" s="5">
        <f t="shared" si="3"/>
        <v>3</v>
      </c>
      <c r="J8" s="5">
        <v>3.0</v>
      </c>
      <c r="O8" s="4">
        <f t="shared" si="4"/>
        <v>4</v>
      </c>
      <c r="P8" s="8">
        <v>5.0</v>
      </c>
    </row>
    <row r="9">
      <c r="A9" s="2" t="s">
        <v>17</v>
      </c>
      <c r="B9" s="12">
        <v>1.0</v>
      </c>
      <c r="C9" s="12">
        <v>1.0</v>
      </c>
      <c r="D9" s="12">
        <v>1.0</v>
      </c>
      <c r="E9" s="12">
        <v>0.0</v>
      </c>
      <c r="F9" s="12">
        <v>0.0</v>
      </c>
      <c r="G9" s="2">
        <f t="shared" si="1"/>
        <v>6</v>
      </c>
      <c r="H9" s="7">
        <f t="shared" si="2"/>
        <v>8</v>
      </c>
      <c r="I9" s="5">
        <f t="shared" si="3"/>
        <v>9</v>
      </c>
      <c r="J9" s="5">
        <v>9.0</v>
      </c>
      <c r="O9" s="4">
        <f t="shared" si="4"/>
        <v>3</v>
      </c>
      <c r="P9" s="8">
        <v>3.0</v>
      </c>
    </row>
    <row r="10">
      <c r="A10" s="2" t="s">
        <v>18</v>
      </c>
      <c r="B10" s="12">
        <v>1.0</v>
      </c>
      <c r="C10" s="12">
        <v>0.0</v>
      </c>
      <c r="D10" s="12">
        <v>0.0</v>
      </c>
      <c r="E10" s="12">
        <v>2.0</v>
      </c>
      <c r="F10" s="12">
        <v>0.0</v>
      </c>
      <c r="G10" s="2">
        <f t="shared" si="1"/>
        <v>9</v>
      </c>
      <c r="H10" s="7">
        <f t="shared" si="2"/>
        <v>5</v>
      </c>
      <c r="I10" s="5">
        <f t="shared" si="3"/>
        <v>5</v>
      </c>
      <c r="J10" s="5">
        <v>5.0</v>
      </c>
      <c r="O10" s="4">
        <f t="shared" si="4"/>
        <v>2</v>
      </c>
      <c r="P10" s="8">
        <v>3.0</v>
      </c>
    </row>
    <row r="11">
      <c r="A11" s="2" t="s">
        <v>19</v>
      </c>
      <c r="B11" s="12">
        <v>0.0</v>
      </c>
      <c r="C11" s="12">
        <v>1.0</v>
      </c>
      <c r="D11" s="12">
        <v>1.0</v>
      </c>
      <c r="E11" s="12">
        <v>0.0</v>
      </c>
      <c r="F11" s="12">
        <v>1.0</v>
      </c>
      <c r="G11" s="2">
        <f t="shared" si="1"/>
        <v>10</v>
      </c>
      <c r="H11" s="7">
        <f t="shared" si="2"/>
        <v>4</v>
      </c>
      <c r="I11" s="5">
        <f t="shared" si="3"/>
        <v>5</v>
      </c>
      <c r="J11" s="5">
        <v>5.0</v>
      </c>
      <c r="O11" s="4">
        <f t="shared" si="4"/>
        <v>1</v>
      </c>
      <c r="P11" s="8">
        <v>3.0</v>
      </c>
    </row>
    <row r="12">
      <c r="A12" s="2" t="s">
        <v>20</v>
      </c>
      <c r="B12" s="12">
        <v>0.0</v>
      </c>
      <c r="C12" s="12">
        <v>1.0</v>
      </c>
      <c r="D12" s="12">
        <v>2.0</v>
      </c>
      <c r="E12" s="12">
        <v>0.0</v>
      </c>
      <c r="F12" s="12">
        <v>0.0</v>
      </c>
      <c r="G12" s="2">
        <f t="shared" si="1"/>
        <v>8</v>
      </c>
      <c r="H12" s="7">
        <f t="shared" si="2"/>
        <v>6</v>
      </c>
      <c r="I12" s="5">
        <f t="shared" si="3"/>
        <v>7</v>
      </c>
      <c r="J12" s="5">
        <v>7.0</v>
      </c>
      <c r="O12" s="4">
        <f t="shared" si="4"/>
        <v>0</v>
      </c>
      <c r="P12" s="13">
        <v>1.0</v>
      </c>
    </row>
    <row r="13">
      <c r="A13" s="2" t="s">
        <v>21</v>
      </c>
      <c r="B13" s="12">
        <v>0.0</v>
      </c>
      <c r="C13" s="12">
        <v>0.0</v>
      </c>
      <c r="D13" s="12">
        <v>3.0</v>
      </c>
      <c r="E13" s="12">
        <v>0.0</v>
      </c>
      <c r="F13" s="12">
        <v>0.0</v>
      </c>
      <c r="G13" s="2">
        <f t="shared" si="1"/>
        <v>9</v>
      </c>
      <c r="H13" s="7">
        <f t="shared" si="2"/>
        <v>5</v>
      </c>
      <c r="I13" s="5">
        <f t="shared" si="3"/>
        <v>5</v>
      </c>
      <c r="J13" s="5">
        <v>5.0</v>
      </c>
      <c r="O13" s="4">
        <f t="shared" si="4"/>
        <v>-1</v>
      </c>
      <c r="P13" s="13">
        <f t="shared" ref="P13:P15" si="5">1/3</f>
        <v>0.3333333333</v>
      </c>
    </row>
    <row r="14">
      <c r="A14" s="2" t="s">
        <v>22</v>
      </c>
      <c r="B14" s="12">
        <v>0.0</v>
      </c>
      <c r="C14" s="12">
        <v>0.0</v>
      </c>
      <c r="D14" s="12">
        <v>0.0</v>
      </c>
      <c r="E14" s="12">
        <v>1.0</v>
      </c>
      <c r="F14" s="12">
        <v>2.0</v>
      </c>
      <c r="G14" s="2">
        <f t="shared" si="1"/>
        <v>14</v>
      </c>
      <c r="H14" s="7">
        <f t="shared" si="2"/>
        <v>0</v>
      </c>
      <c r="I14" s="5">
        <f t="shared" si="3"/>
        <v>1</v>
      </c>
      <c r="J14" s="5">
        <v>1.0</v>
      </c>
      <c r="K14" s="14"/>
      <c r="L14" s="14"/>
      <c r="O14" s="4">
        <f t="shared" si="4"/>
        <v>-2</v>
      </c>
      <c r="P14" s="13">
        <f t="shared" si="5"/>
        <v>0.3333333333</v>
      </c>
      <c r="Q14" s="14"/>
      <c r="R14" s="14"/>
      <c r="S14" s="14"/>
      <c r="T14" s="14"/>
    </row>
    <row r="15">
      <c r="I15" s="14"/>
      <c r="J15" s="14"/>
      <c r="K15" s="14"/>
      <c r="L15" s="14"/>
      <c r="O15" s="4">
        <f t="shared" si="4"/>
        <v>-3</v>
      </c>
      <c r="P15" s="13">
        <f t="shared" si="5"/>
        <v>0.3333333333</v>
      </c>
      <c r="Q15" s="14"/>
      <c r="R15" s="14"/>
      <c r="S15" s="14"/>
      <c r="T15" s="14"/>
    </row>
    <row r="16">
      <c r="I16" s="14"/>
      <c r="J16" s="14"/>
      <c r="K16" s="14"/>
      <c r="L16" s="14"/>
      <c r="O16" s="4">
        <f t="shared" si="4"/>
        <v>-4</v>
      </c>
      <c r="P16" s="5">
        <f t="shared" ref="P16:P17" si="6">1/5</f>
        <v>0.2</v>
      </c>
      <c r="Q16" s="14"/>
      <c r="R16" s="14"/>
      <c r="S16" s="14"/>
      <c r="T16" s="14"/>
    </row>
    <row r="17">
      <c r="A17" s="2" t="s">
        <v>3</v>
      </c>
      <c r="B17" s="2" t="s">
        <v>11</v>
      </c>
      <c r="C17" s="2" t="s">
        <v>12</v>
      </c>
      <c r="D17" s="2" t="s">
        <v>13</v>
      </c>
      <c r="E17" s="2" t="s">
        <v>14</v>
      </c>
      <c r="F17" s="2" t="s">
        <v>15</v>
      </c>
      <c r="G17" s="2" t="s">
        <v>16</v>
      </c>
      <c r="H17" s="2" t="s">
        <v>17</v>
      </c>
      <c r="I17" s="2" t="s">
        <v>18</v>
      </c>
      <c r="J17" s="2" t="s">
        <v>19</v>
      </c>
      <c r="K17" s="2" t="s">
        <v>20</v>
      </c>
      <c r="L17" s="2" t="s">
        <v>21</v>
      </c>
      <c r="M17" s="2" t="s">
        <v>22</v>
      </c>
      <c r="O17" s="4">
        <f t="shared" si="4"/>
        <v>-5</v>
      </c>
      <c r="P17" s="5">
        <f t="shared" si="6"/>
        <v>0.2</v>
      </c>
      <c r="Q17" s="14"/>
      <c r="R17" s="14"/>
      <c r="S17" s="14"/>
      <c r="T17" s="14"/>
    </row>
    <row r="18">
      <c r="A18" s="2" t="s">
        <v>11</v>
      </c>
      <c r="B18" s="9">
        <v>1.0</v>
      </c>
      <c r="C18" s="9">
        <v>0.3333333333333333</v>
      </c>
      <c r="D18" s="9">
        <v>0.14285714285714285</v>
      </c>
      <c r="E18" s="9">
        <v>0.14285714285714285</v>
      </c>
      <c r="F18" s="9">
        <v>0.2</v>
      </c>
      <c r="G18" s="9">
        <v>0.14285714285714285</v>
      </c>
      <c r="H18" s="9">
        <v>0.3333333333333333</v>
      </c>
      <c r="I18" s="9">
        <v>0.2</v>
      </c>
      <c r="J18" s="9">
        <v>0.14285714285714285</v>
      </c>
      <c r="K18" s="9">
        <v>0.2</v>
      </c>
      <c r="L18" s="9">
        <v>0.2</v>
      </c>
      <c r="M18" s="9">
        <v>0.1111111111111111</v>
      </c>
      <c r="O18" s="4">
        <f t="shared" si="4"/>
        <v>-6</v>
      </c>
      <c r="P18" s="8">
        <f t="shared" ref="P18:P19" si="7">1/7</f>
        <v>0.1428571429</v>
      </c>
      <c r="Q18" s="14"/>
      <c r="R18" s="14"/>
      <c r="S18" s="14"/>
      <c r="T18" s="14"/>
    </row>
    <row r="19">
      <c r="A19" s="2" t="s">
        <v>12</v>
      </c>
      <c r="B19" s="9">
        <v>3.0</v>
      </c>
      <c r="C19" s="9">
        <v>1.0</v>
      </c>
      <c r="D19" s="9">
        <v>0.2</v>
      </c>
      <c r="E19" s="9">
        <v>0.14285714285714285</v>
      </c>
      <c r="F19" s="9">
        <v>0.2</v>
      </c>
      <c r="G19" s="9">
        <v>0.14285714285714285</v>
      </c>
      <c r="H19" s="9">
        <v>0.3333333333333333</v>
      </c>
      <c r="I19" s="9">
        <v>0.2</v>
      </c>
      <c r="J19" s="9">
        <v>0.2</v>
      </c>
      <c r="K19" s="9">
        <v>0.3333333333333333</v>
      </c>
      <c r="L19" s="9">
        <v>0.2</v>
      </c>
      <c r="M19" s="9">
        <v>0.1111111111111111</v>
      </c>
      <c r="O19" s="4">
        <f t="shared" si="4"/>
        <v>-7</v>
      </c>
      <c r="P19" s="8">
        <f t="shared" si="7"/>
        <v>0.1428571429</v>
      </c>
    </row>
    <row r="20">
      <c r="A20" s="2" t="s">
        <v>13</v>
      </c>
      <c r="B20" s="9">
        <v>7.0</v>
      </c>
      <c r="C20" s="9">
        <v>5.0</v>
      </c>
      <c r="D20" s="9">
        <v>1.0</v>
      </c>
      <c r="E20" s="9">
        <v>0.3333333333333333</v>
      </c>
      <c r="F20" s="9">
        <v>3.0</v>
      </c>
      <c r="G20" s="9">
        <v>0.3333333333333333</v>
      </c>
      <c r="H20" s="9">
        <v>5.0</v>
      </c>
      <c r="I20" s="9">
        <v>3.0</v>
      </c>
      <c r="J20" s="9">
        <v>1.0</v>
      </c>
      <c r="K20" s="9">
        <v>3.0</v>
      </c>
      <c r="L20" s="9">
        <v>3.0</v>
      </c>
      <c r="M20" s="9">
        <v>0.2</v>
      </c>
      <c r="O20" s="4">
        <f t="shared" si="4"/>
        <v>-8</v>
      </c>
      <c r="P20" s="5">
        <f t="shared" ref="P20:P22" si="8">1/9</f>
        <v>0.1111111111</v>
      </c>
    </row>
    <row r="21">
      <c r="A21" s="2" t="s">
        <v>14</v>
      </c>
      <c r="B21" s="9">
        <v>7.0</v>
      </c>
      <c r="C21" s="9">
        <v>7.0</v>
      </c>
      <c r="D21" s="9">
        <v>3.0</v>
      </c>
      <c r="E21" s="9">
        <v>1.0</v>
      </c>
      <c r="F21" s="9">
        <v>3.0</v>
      </c>
      <c r="G21" s="9">
        <v>1.0</v>
      </c>
      <c r="H21" s="9">
        <v>5.0</v>
      </c>
      <c r="I21" s="9">
        <v>3.0</v>
      </c>
      <c r="J21" s="9">
        <v>3.0</v>
      </c>
      <c r="K21" s="9">
        <v>3.0</v>
      </c>
      <c r="L21" s="9">
        <v>3.0</v>
      </c>
      <c r="M21" s="9">
        <v>0.3333333333333333</v>
      </c>
      <c r="O21" s="4">
        <f t="shared" si="4"/>
        <v>-9</v>
      </c>
      <c r="P21" s="5">
        <f t="shared" si="8"/>
        <v>0.1111111111</v>
      </c>
    </row>
    <row r="22">
      <c r="A22" s="2" t="s">
        <v>15</v>
      </c>
      <c r="B22" s="9">
        <v>5.0</v>
      </c>
      <c r="C22" s="9">
        <v>5.0</v>
      </c>
      <c r="D22" s="9">
        <v>0.3333333333333333</v>
      </c>
      <c r="E22" s="9">
        <v>0.3333333333333333</v>
      </c>
      <c r="F22" s="9">
        <v>1.0</v>
      </c>
      <c r="G22" s="9">
        <v>0.3333333333333333</v>
      </c>
      <c r="H22" s="9">
        <v>3.0</v>
      </c>
      <c r="I22" s="9">
        <v>1.0</v>
      </c>
      <c r="J22" s="9">
        <v>0.3333333333333333</v>
      </c>
      <c r="K22" s="9">
        <v>3.0</v>
      </c>
      <c r="L22" s="9">
        <v>1.0</v>
      </c>
      <c r="M22" s="9">
        <v>0.2</v>
      </c>
      <c r="O22" s="4">
        <f t="shared" si="4"/>
        <v>-10</v>
      </c>
      <c r="P22" s="5">
        <f t="shared" si="8"/>
        <v>0.1111111111</v>
      </c>
    </row>
    <row r="23">
      <c r="A23" s="2" t="s">
        <v>16</v>
      </c>
      <c r="B23" s="9">
        <v>7.0</v>
      </c>
      <c r="C23" s="9">
        <v>7.0</v>
      </c>
      <c r="D23" s="9">
        <v>3.0</v>
      </c>
      <c r="E23" s="9">
        <v>1.0</v>
      </c>
      <c r="F23" s="9">
        <v>3.0</v>
      </c>
      <c r="G23" s="9">
        <v>1.0</v>
      </c>
      <c r="H23" s="9">
        <v>5.0</v>
      </c>
      <c r="I23" s="9">
        <v>3.0</v>
      </c>
      <c r="J23" s="9">
        <v>3.0</v>
      </c>
      <c r="K23" s="9">
        <v>3.0</v>
      </c>
      <c r="L23" s="9">
        <v>3.0</v>
      </c>
      <c r="M23" s="9">
        <v>0.3333333333333333</v>
      </c>
    </row>
    <row r="24">
      <c r="A24" s="2" t="s">
        <v>17</v>
      </c>
      <c r="B24" s="9">
        <v>3.0</v>
      </c>
      <c r="C24" s="9">
        <v>3.0</v>
      </c>
      <c r="D24" s="9">
        <v>0.2</v>
      </c>
      <c r="E24" s="9">
        <v>0.2</v>
      </c>
      <c r="F24" s="9">
        <v>0.3333333333333333</v>
      </c>
      <c r="G24" s="9">
        <v>0.2</v>
      </c>
      <c r="H24" s="9">
        <v>1.0</v>
      </c>
      <c r="I24" s="9">
        <v>0.3333333333333333</v>
      </c>
      <c r="J24" s="9">
        <v>0.2</v>
      </c>
      <c r="K24" s="9">
        <v>0.3333333333333333</v>
      </c>
      <c r="L24" s="9">
        <v>0.3333333333333333</v>
      </c>
      <c r="M24" s="9">
        <v>0.1111111111111111</v>
      </c>
    </row>
    <row r="25">
      <c r="A25" s="2" t="s">
        <v>18</v>
      </c>
      <c r="B25" s="9">
        <v>5.0</v>
      </c>
      <c r="C25" s="9">
        <v>5.0</v>
      </c>
      <c r="D25" s="9">
        <v>0.3333333333333333</v>
      </c>
      <c r="E25" s="9">
        <v>0.3333333333333333</v>
      </c>
      <c r="F25" s="9">
        <v>1.0</v>
      </c>
      <c r="G25" s="9">
        <v>0.3333333333333333</v>
      </c>
      <c r="H25" s="9">
        <v>3.0</v>
      </c>
      <c r="I25" s="9">
        <v>1.0</v>
      </c>
      <c r="J25" s="9">
        <v>0.3333333333333333</v>
      </c>
      <c r="K25" s="9">
        <v>3.0</v>
      </c>
      <c r="L25" s="9">
        <v>1.0</v>
      </c>
      <c r="M25" s="9">
        <v>0.2</v>
      </c>
    </row>
    <row r="26">
      <c r="A26" s="2" t="s">
        <v>19</v>
      </c>
      <c r="B26" s="9">
        <v>7.0</v>
      </c>
      <c r="C26" s="9">
        <v>5.0</v>
      </c>
      <c r="D26" s="9">
        <v>1.0</v>
      </c>
      <c r="E26" s="9">
        <v>0.3333333333333333</v>
      </c>
      <c r="F26" s="9">
        <v>3.0</v>
      </c>
      <c r="G26" s="9">
        <v>0.3333333333333333</v>
      </c>
      <c r="H26" s="9">
        <v>5.0</v>
      </c>
      <c r="I26" s="9">
        <v>3.0</v>
      </c>
      <c r="J26" s="9">
        <v>1.0</v>
      </c>
      <c r="K26" s="9">
        <v>3.0</v>
      </c>
      <c r="L26" s="9">
        <v>3.0</v>
      </c>
      <c r="M26" s="9">
        <v>0.2</v>
      </c>
    </row>
    <row r="27">
      <c r="A27" s="2" t="s">
        <v>20</v>
      </c>
      <c r="B27" s="9">
        <v>5.0</v>
      </c>
      <c r="C27" s="9">
        <v>3.0</v>
      </c>
      <c r="D27" s="9">
        <v>0.3333333333333333</v>
      </c>
      <c r="E27" s="9">
        <v>0.3333333333333333</v>
      </c>
      <c r="F27" s="9">
        <v>0.3333333333333333</v>
      </c>
      <c r="G27" s="9">
        <v>0.3333333333333333</v>
      </c>
      <c r="H27" s="9">
        <v>3.0</v>
      </c>
      <c r="I27" s="9">
        <v>0.3333333333333333</v>
      </c>
      <c r="J27" s="9">
        <v>0.3333333333333333</v>
      </c>
      <c r="K27" s="9">
        <v>1.0</v>
      </c>
      <c r="L27" s="9">
        <v>0.3333333333333333</v>
      </c>
      <c r="M27" s="9">
        <v>0.14285714285714285</v>
      </c>
    </row>
    <row r="28">
      <c r="A28" s="2" t="s">
        <v>21</v>
      </c>
      <c r="B28" s="9">
        <v>5.0</v>
      </c>
      <c r="C28" s="9">
        <v>5.0</v>
      </c>
      <c r="D28" s="9">
        <v>0.3333333333333333</v>
      </c>
      <c r="E28" s="9">
        <v>0.3333333333333333</v>
      </c>
      <c r="F28" s="9">
        <v>1.0</v>
      </c>
      <c r="G28" s="9">
        <v>0.3333333333333333</v>
      </c>
      <c r="H28" s="9">
        <v>3.0</v>
      </c>
      <c r="I28" s="9">
        <v>1.0</v>
      </c>
      <c r="J28" s="9">
        <v>0.3333333333333333</v>
      </c>
      <c r="K28" s="9">
        <v>3.0</v>
      </c>
      <c r="L28" s="9">
        <v>1.0</v>
      </c>
      <c r="M28" s="9">
        <v>0.2</v>
      </c>
    </row>
    <row r="29">
      <c r="A29" s="2" t="s">
        <v>22</v>
      </c>
      <c r="B29" s="9">
        <v>9.0</v>
      </c>
      <c r="C29" s="9">
        <v>9.0</v>
      </c>
      <c r="D29" s="9">
        <v>5.0</v>
      </c>
      <c r="E29" s="9">
        <v>3.0</v>
      </c>
      <c r="F29" s="9">
        <v>5.0</v>
      </c>
      <c r="G29" s="9">
        <v>3.0</v>
      </c>
      <c r="H29" s="9">
        <v>9.0</v>
      </c>
      <c r="I29" s="9">
        <v>5.0</v>
      </c>
      <c r="J29" s="9">
        <v>5.0</v>
      </c>
      <c r="K29" s="9">
        <v>7.0</v>
      </c>
      <c r="L29" s="9">
        <v>5.0</v>
      </c>
      <c r="M29" s="9">
        <v>1.0</v>
      </c>
    </row>
    <row r="30">
      <c r="A30" s="2" t="s">
        <v>23</v>
      </c>
      <c r="B30" s="9">
        <f t="shared" ref="B30:M30" si="9">sum(B18:B29)</f>
        <v>64</v>
      </c>
      <c r="C30" s="9">
        <f t="shared" si="9"/>
        <v>55.33333333</v>
      </c>
      <c r="D30" s="9">
        <f t="shared" si="9"/>
        <v>14.87619048</v>
      </c>
      <c r="E30" s="9">
        <f t="shared" si="9"/>
        <v>7.485714286</v>
      </c>
      <c r="F30" s="9">
        <f t="shared" si="9"/>
        <v>21.06666667</v>
      </c>
      <c r="G30" s="9">
        <f t="shared" si="9"/>
        <v>7.485714286</v>
      </c>
      <c r="H30" s="9">
        <f t="shared" si="9"/>
        <v>42.66666667</v>
      </c>
      <c r="I30" s="9">
        <f t="shared" si="9"/>
        <v>21.06666667</v>
      </c>
      <c r="J30" s="9">
        <f t="shared" si="9"/>
        <v>14.87619048</v>
      </c>
      <c r="K30" s="9">
        <f t="shared" si="9"/>
        <v>29.86666667</v>
      </c>
      <c r="L30" s="9">
        <f t="shared" si="9"/>
        <v>21.06666667</v>
      </c>
      <c r="M30" s="9">
        <f t="shared" si="9"/>
        <v>3.142857143</v>
      </c>
    </row>
    <row r="33">
      <c r="A33" s="15" t="s">
        <v>3</v>
      </c>
      <c r="B33" s="15" t="s">
        <v>11</v>
      </c>
      <c r="C33" s="15" t="s">
        <v>12</v>
      </c>
      <c r="D33" s="15" t="s">
        <v>13</v>
      </c>
      <c r="E33" s="15" t="s">
        <v>14</v>
      </c>
      <c r="F33" s="15" t="s">
        <v>15</v>
      </c>
      <c r="G33" s="15" t="s">
        <v>16</v>
      </c>
      <c r="H33" s="15" t="s">
        <v>17</v>
      </c>
      <c r="I33" s="15" t="s">
        <v>18</v>
      </c>
      <c r="J33" s="15" t="s">
        <v>19</v>
      </c>
      <c r="K33" s="15" t="s">
        <v>20</v>
      </c>
      <c r="L33" s="15" t="s">
        <v>21</v>
      </c>
      <c r="M33" s="15" t="s">
        <v>22</v>
      </c>
      <c r="N33" s="2" t="s">
        <v>27</v>
      </c>
      <c r="O33" s="2" t="s">
        <v>28</v>
      </c>
    </row>
    <row r="34">
      <c r="A34" s="15" t="s">
        <v>11</v>
      </c>
      <c r="B34" s="16">
        <f t="shared" ref="B34:M34" si="10">B18/B$30</f>
        <v>0.015625</v>
      </c>
      <c r="C34" s="16">
        <f t="shared" si="10"/>
        <v>0.006024096386</v>
      </c>
      <c r="D34" s="16">
        <f t="shared" si="10"/>
        <v>0.009603072983</v>
      </c>
      <c r="E34" s="16">
        <f t="shared" si="10"/>
        <v>0.01908396947</v>
      </c>
      <c r="F34" s="16">
        <f t="shared" si="10"/>
        <v>0.009493670886</v>
      </c>
      <c r="G34" s="16">
        <f t="shared" si="10"/>
        <v>0.01908396947</v>
      </c>
      <c r="H34" s="16">
        <f t="shared" si="10"/>
        <v>0.0078125</v>
      </c>
      <c r="I34" s="16">
        <f t="shared" si="10"/>
        <v>0.009493670886</v>
      </c>
      <c r="J34" s="16">
        <f t="shared" si="10"/>
        <v>0.009603072983</v>
      </c>
      <c r="K34" s="16">
        <f t="shared" si="10"/>
        <v>0.006696428571</v>
      </c>
      <c r="L34" s="16">
        <f t="shared" si="10"/>
        <v>0.009493670886</v>
      </c>
      <c r="M34" s="16">
        <f t="shared" si="10"/>
        <v>0.03535353535</v>
      </c>
      <c r="N34" s="9">
        <f t="shared" ref="N34:N45" si="12">sum(B34:M34)</f>
        <v>0.1573666579</v>
      </c>
      <c r="O34" s="11">
        <f t="shared" ref="O34:O45" si="13">N34/12</f>
        <v>0.01311388816</v>
      </c>
    </row>
    <row r="35">
      <c r="A35" s="15" t="s">
        <v>12</v>
      </c>
      <c r="B35" s="16">
        <f t="shared" ref="B35:M35" si="11">B19/B$30</f>
        <v>0.046875</v>
      </c>
      <c r="C35" s="16">
        <f t="shared" si="11"/>
        <v>0.01807228916</v>
      </c>
      <c r="D35" s="16">
        <f t="shared" si="11"/>
        <v>0.01344430218</v>
      </c>
      <c r="E35" s="16">
        <f t="shared" si="11"/>
        <v>0.01908396947</v>
      </c>
      <c r="F35" s="16">
        <f t="shared" si="11"/>
        <v>0.009493670886</v>
      </c>
      <c r="G35" s="16">
        <f t="shared" si="11"/>
        <v>0.01908396947</v>
      </c>
      <c r="H35" s="16">
        <f t="shared" si="11"/>
        <v>0.0078125</v>
      </c>
      <c r="I35" s="16">
        <f t="shared" si="11"/>
        <v>0.009493670886</v>
      </c>
      <c r="J35" s="16">
        <f t="shared" si="11"/>
        <v>0.01344430218</v>
      </c>
      <c r="K35" s="16">
        <f t="shared" si="11"/>
        <v>0.01116071429</v>
      </c>
      <c r="L35" s="16">
        <f t="shared" si="11"/>
        <v>0.009493670886</v>
      </c>
      <c r="M35" s="16">
        <f t="shared" si="11"/>
        <v>0.03535353535</v>
      </c>
      <c r="N35" s="9">
        <f t="shared" si="12"/>
        <v>0.2128115947</v>
      </c>
      <c r="O35" s="11">
        <f t="shared" si="13"/>
        <v>0.01773429956</v>
      </c>
    </row>
    <row r="36">
      <c r="A36" s="15" t="s">
        <v>13</v>
      </c>
      <c r="B36" s="16">
        <f t="shared" ref="B36:M36" si="14">B20/B$30</f>
        <v>0.109375</v>
      </c>
      <c r="C36" s="16">
        <f t="shared" si="14"/>
        <v>0.09036144578</v>
      </c>
      <c r="D36" s="16">
        <f t="shared" si="14"/>
        <v>0.06722151088</v>
      </c>
      <c r="E36" s="16">
        <f t="shared" si="14"/>
        <v>0.04452926209</v>
      </c>
      <c r="F36" s="16">
        <f t="shared" si="14"/>
        <v>0.1424050633</v>
      </c>
      <c r="G36" s="16">
        <f t="shared" si="14"/>
        <v>0.04452926209</v>
      </c>
      <c r="H36" s="16">
        <f t="shared" si="14"/>
        <v>0.1171875</v>
      </c>
      <c r="I36" s="16">
        <f t="shared" si="14"/>
        <v>0.1424050633</v>
      </c>
      <c r="J36" s="16">
        <f t="shared" si="14"/>
        <v>0.06722151088</v>
      </c>
      <c r="K36" s="16">
        <f t="shared" si="14"/>
        <v>0.1004464286</v>
      </c>
      <c r="L36" s="16">
        <f t="shared" si="14"/>
        <v>0.1424050633</v>
      </c>
      <c r="M36" s="16">
        <f t="shared" si="14"/>
        <v>0.06363636364</v>
      </c>
      <c r="N36" s="9">
        <f t="shared" si="12"/>
        <v>1.131723474</v>
      </c>
      <c r="O36" s="11">
        <f t="shared" si="13"/>
        <v>0.09431028948</v>
      </c>
    </row>
    <row r="37">
      <c r="A37" s="15" t="s">
        <v>14</v>
      </c>
      <c r="B37" s="16">
        <f t="shared" ref="B37:M37" si="15">B21/B$30</f>
        <v>0.109375</v>
      </c>
      <c r="C37" s="16">
        <f t="shared" si="15"/>
        <v>0.1265060241</v>
      </c>
      <c r="D37" s="16">
        <f t="shared" si="15"/>
        <v>0.2016645327</v>
      </c>
      <c r="E37" s="16">
        <f t="shared" si="15"/>
        <v>0.1335877863</v>
      </c>
      <c r="F37" s="16">
        <f t="shared" si="15"/>
        <v>0.1424050633</v>
      </c>
      <c r="G37" s="16">
        <f t="shared" si="15"/>
        <v>0.1335877863</v>
      </c>
      <c r="H37" s="16">
        <f t="shared" si="15"/>
        <v>0.1171875</v>
      </c>
      <c r="I37" s="16">
        <f t="shared" si="15"/>
        <v>0.1424050633</v>
      </c>
      <c r="J37" s="16">
        <f t="shared" si="15"/>
        <v>0.2016645327</v>
      </c>
      <c r="K37" s="16">
        <f t="shared" si="15"/>
        <v>0.1004464286</v>
      </c>
      <c r="L37" s="16">
        <f t="shared" si="15"/>
        <v>0.1424050633</v>
      </c>
      <c r="M37" s="16">
        <f t="shared" si="15"/>
        <v>0.1060606061</v>
      </c>
      <c r="N37" s="9">
        <f t="shared" si="12"/>
        <v>1.657295386</v>
      </c>
      <c r="O37" s="11">
        <f t="shared" si="13"/>
        <v>0.1381079489</v>
      </c>
    </row>
    <row r="38">
      <c r="A38" s="15" t="s">
        <v>15</v>
      </c>
      <c r="B38" s="16">
        <f t="shared" ref="B38:M38" si="16">B22/B$30</f>
        <v>0.078125</v>
      </c>
      <c r="C38" s="16">
        <f t="shared" si="16"/>
        <v>0.09036144578</v>
      </c>
      <c r="D38" s="16">
        <f t="shared" si="16"/>
        <v>0.02240717029</v>
      </c>
      <c r="E38" s="16">
        <f t="shared" si="16"/>
        <v>0.04452926209</v>
      </c>
      <c r="F38" s="16">
        <f t="shared" si="16"/>
        <v>0.04746835443</v>
      </c>
      <c r="G38" s="16">
        <f t="shared" si="16"/>
        <v>0.04452926209</v>
      </c>
      <c r="H38" s="16">
        <f t="shared" si="16"/>
        <v>0.0703125</v>
      </c>
      <c r="I38" s="16">
        <f t="shared" si="16"/>
        <v>0.04746835443</v>
      </c>
      <c r="J38" s="16">
        <f t="shared" si="16"/>
        <v>0.02240717029</v>
      </c>
      <c r="K38" s="16">
        <f t="shared" si="16"/>
        <v>0.1004464286</v>
      </c>
      <c r="L38" s="16">
        <f t="shared" si="16"/>
        <v>0.04746835443</v>
      </c>
      <c r="M38" s="16">
        <f t="shared" si="16"/>
        <v>0.06363636364</v>
      </c>
      <c r="N38" s="9">
        <f t="shared" si="12"/>
        <v>0.679159666</v>
      </c>
      <c r="O38" s="11">
        <f t="shared" si="13"/>
        <v>0.05659663884</v>
      </c>
    </row>
    <row r="39">
      <c r="A39" s="15" t="s">
        <v>16</v>
      </c>
      <c r="B39" s="16">
        <f t="shared" ref="B39:M39" si="17">B23/B$30</f>
        <v>0.109375</v>
      </c>
      <c r="C39" s="16">
        <f t="shared" si="17"/>
        <v>0.1265060241</v>
      </c>
      <c r="D39" s="16">
        <f t="shared" si="17"/>
        <v>0.2016645327</v>
      </c>
      <c r="E39" s="16">
        <f t="shared" si="17"/>
        <v>0.1335877863</v>
      </c>
      <c r="F39" s="16">
        <f t="shared" si="17"/>
        <v>0.1424050633</v>
      </c>
      <c r="G39" s="16">
        <f t="shared" si="17"/>
        <v>0.1335877863</v>
      </c>
      <c r="H39" s="16">
        <f t="shared" si="17"/>
        <v>0.1171875</v>
      </c>
      <c r="I39" s="16">
        <f t="shared" si="17"/>
        <v>0.1424050633</v>
      </c>
      <c r="J39" s="16">
        <f t="shared" si="17"/>
        <v>0.2016645327</v>
      </c>
      <c r="K39" s="16">
        <f t="shared" si="17"/>
        <v>0.1004464286</v>
      </c>
      <c r="L39" s="16">
        <f t="shared" si="17"/>
        <v>0.1424050633</v>
      </c>
      <c r="M39" s="16">
        <f t="shared" si="17"/>
        <v>0.1060606061</v>
      </c>
      <c r="N39" s="9">
        <f t="shared" si="12"/>
        <v>1.657295386</v>
      </c>
      <c r="O39" s="11">
        <f t="shared" si="13"/>
        <v>0.1381079489</v>
      </c>
    </row>
    <row r="40">
      <c r="A40" s="15" t="s">
        <v>17</v>
      </c>
      <c r="B40" s="16">
        <f t="shared" ref="B40:M40" si="18">B24/B$30</f>
        <v>0.046875</v>
      </c>
      <c r="C40" s="16">
        <f t="shared" si="18"/>
        <v>0.05421686747</v>
      </c>
      <c r="D40" s="16">
        <f t="shared" si="18"/>
        <v>0.01344430218</v>
      </c>
      <c r="E40" s="16">
        <f t="shared" si="18"/>
        <v>0.02671755725</v>
      </c>
      <c r="F40" s="16">
        <f t="shared" si="18"/>
        <v>0.01582278481</v>
      </c>
      <c r="G40" s="16">
        <f t="shared" si="18"/>
        <v>0.02671755725</v>
      </c>
      <c r="H40" s="16">
        <f t="shared" si="18"/>
        <v>0.0234375</v>
      </c>
      <c r="I40" s="16">
        <f t="shared" si="18"/>
        <v>0.01582278481</v>
      </c>
      <c r="J40" s="16">
        <f t="shared" si="18"/>
        <v>0.01344430218</v>
      </c>
      <c r="K40" s="16">
        <f t="shared" si="18"/>
        <v>0.01116071429</v>
      </c>
      <c r="L40" s="16">
        <f t="shared" si="18"/>
        <v>0.01582278481</v>
      </c>
      <c r="M40" s="16">
        <f t="shared" si="18"/>
        <v>0.03535353535</v>
      </c>
      <c r="N40" s="9">
        <f t="shared" si="12"/>
        <v>0.2988356904</v>
      </c>
      <c r="O40" s="11">
        <f t="shared" si="13"/>
        <v>0.0249029742</v>
      </c>
    </row>
    <row r="41">
      <c r="A41" s="15" t="s">
        <v>18</v>
      </c>
      <c r="B41" s="16">
        <f t="shared" ref="B41:M41" si="19">B25/B$30</f>
        <v>0.078125</v>
      </c>
      <c r="C41" s="16">
        <f t="shared" si="19"/>
        <v>0.09036144578</v>
      </c>
      <c r="D41" s="16">
        <f t="shared" si="19"/>
        <v>0.02240717029</v>
      </c>
      <c r="E41" s="16">
        <f t="shared" si="19"/>
        <v>0.04452926209</v>
      </c>
      <c r="F41" s="16">
        <f t="shared" si="19"/>
        <v>0.04746835443</v>
      </c>
      <c r="G41" s="16">
        <f t="shared" si="19"/>
        <v>0.04452926209</v>
      </c>
      <c r="H41" s="16">
        <f t="shared" si="19"/>
        <v>0.0703125</v>
      </c>
      <c r="I41" s="16">
        <f t="shared" si="19"/>
        <v>0.04746835443</v>
      </c>
      <c r="J41" s="16">
        <f t="shared" si="19"/>
        <v>0.02240717029</v>
      </c>
      <c r="K41" s="16">
        <f t="shared" si="19"/>
        <v>0.1004464286</v>
      </c>
      <c r="L41" s="16">
        <f t="shared" si="19"/>
        <v>0.04746835443</v>
      </c>
      <c r="M41" s="16">
        <f t="shared" si="19"/>
        <v>0.06363636364</v>
      </c>
      <c r="N41" s="9">
        <f t="shared" si="12"/>
        <v>0.679159666</v>
      </c>
      <c r="O41" s="11">
        <f t="shared" si="13"/>
        <v>0.05659663884</v>
      </c>
    </row>
    <row r="42">
      <c r="A42" s="15" t="s">
        <v>19</v>
      </c>
      <c r="B42" s="16">
        <f t="shared" ref="B42:M42" si="20">B26/B$30</f>
        <v>0.109375</v>
      </c>
      <c r="C42" s="16">
        <f t="shared" si="20"/>
        <v>0.09036144578</v>
      </c>
      <c r="D42" s="16">
        <f t="shared" si="20"/>
        <v>0.06722151088</v>
      </c>
      <c r="E42" s="16">
        <f t="shared" si="20"/>
        <v>0.04452926209</v>
      </c>
      <c r="F42" s="16">
        <f t="shared" si="20"/>
        <v>0.1424050633</v>
      </c>
      <c r="G42" s="16">
        <f t="shared" si="20"/>
        <v>0.04452926209</v>
      </c>
      <c r="H42" s="16">
        <f t="shared" si="20"/>
        <v>0.1171875</v>
      </c>
      <c r="I42" s="16">
        <f t="shared" si="20"/>
        <v>0.1424050633</v>
      </c>
      <c r="J42" s="16">
        <f t="shared" si="20"/>
        <v>0.06722151088</v>
      </c>
      <c r="K42" s="16">
        <f t="shared" si="20"/>
        <v>0.1004464286</v>
      </c>
      <c r="L42" s="16">
        <f t="shared" si="20"/>
        <v>0.1424050633</v>
      </c>
      <c r="M42" s="16">
        <f t="shared" si="20"/>
        <v>0.06363636364</v>
      </c>
      <c r="N42" s="9">
        <f t="shared" si="12"/>
        <v>1.131723474</v>
      </c>
      <c r="O42" s="11">
        <f t="shared" si="13"/>
        <v>0.09431028948</v>
      </c>
    </row>
    <row r="43">
      <c r="A43" s="15" t="s">
        <v>20</v>
      </c>
      <c r="B43" s="16">
        <f t="shared" ref="B43:M43" si="21">B27/B$30</f>
        <v>0.078125</v>
      </c>
      <c r="C43" s="16">
        <f t="shared" si="21"/>
        <v>0.05421686747</v>
      </c>
      <c r="D43" s="16">
        <f t="shared" si="21"/>
        <v>0.02240717029</v>
      </c>
      <c r="E43" s="16">
        <f t="shared" si="21"/>
        <v>0.04452926209</v>
      </c>
      <c r="F43" s="16">
        <f t="shared" si="21"/>
        <v>0.01582278481</v>
      </c>
      <c r="G43" s="16">
        <f t="shared" si="21"/>
        <v>0.04452926209</v>
      </c>
      <c r="H43" s="16">
        <f t="shared" si="21"/>
        <v>0.0703125</v>
      </c>
      <c r="I43" s="16">
        <f t="shared" si="21"/>
        <v>0.01582278481</v>
      </c>
      <c r="J43" s="16">
        <f t="shared" si="21"/>
        <v>0.02240717029</v>
      </c>
      <c r="K43" s="16">
        <f t="shared" si="21"/>
        <v>0.03348214286</v>
      </c>
      <c r="L43" s="16">
        <f t="shared" si="21"/>
        <v>0.01582278481</v>
      </c>
      <c r="M43" s="16">
        <f t="shared" si="21"/>
        <v>0.04545454545</v>
      </c>
      <c r="N43" s="9">
        <f t="shared" si="12"/>
        <v>0.462932275</v>
      </c>
      <c r="O43" s="11">
        <f t="shared" si="13"/>
        <v>0.03857768958</v>
      </c>
    </row>
    <row r="44">
      <c r="A44" s="15" t="s">
        <v>21</v>
      </c>
      <c r="B44" s="16">
        <f t="shared" ref="B44:M44" si="22">B28/B$30</f>
        <v>0.078125</v>
      </c>
      <c r="C44" s="16">
        <f t="shared" si="22"/>
        <v>0.09036144578</v>
      </c>
      <c r="D44" s="16">
        <f t="shared" si="22"/>
        <v>0.02240717029</v>
      </c>
      <c r="E44" s="16">
        <f t="shared" si="22"/>
        <v>0.04452926209</v>
      </c>
      <c r="F44" s="16">
        <f t="shared" si="22"/>
        <v>0.04746835443</v>
      </c>
      <c r="G44" s="16">
        <f t="shared" si="22"/>
        <v>0.04452926209</v>
      </c>
      <c r="H44" s="16">
        <f t="shared" si="22"/>
        <v>0.0703125</v>
      </c>
      <c r="I44" s="16">
        <f t="shared" si="22"/>
        <v>0.04746835443</v>
      </c>
      <c r="J44" s="16">
        <f t="shared" si="22"/>
        <v>0.02240717029</v>
      </c>
      <c r="K44" s="16">
        <f t="shared" si="22"/>
        <v>0.1004464286</v>
      </c>
      <c r="L44" s="16">
        <f t="shared" si="22"/>
        <v>0.04746835443</v>
      </c>
      <c r="M44" s="16">
        <f t="shared" si="22"/>
        <v>0.06363636364</v>
      </c>
      <c r="N44" s="9">
        <f t="shared" si="12"/>
        <v>0.679159666</v>
      </c>
      <c r="O44" s="11">
        <f t="shared" si="13"/>
        <v>0.05659663884</v>
      </c>
    </row>
    <row r="45">
      <c r="A45" s="15" t="s">
        <v>22</v>
      </c>
      <c r="B45" s="16">
        <f t="shared" ref="B45:M45" si="23">B29/B$30</f>
        <v>0.140625</v>
      </c>
      <c r="C45" s="16">
        <f t="shared" si="23"/>
        <v>0.1626506024</v>
      </c>
      <c r="D45" s="16">
        <f t="shared" si="23"/>
        <v>0.3361075544</v>
      </c>
      <c r="E45" s="16">
        <f t="shared" si="23"/>
        <v>0.4007633588</v>
      </c>
      <c r="F45" s="16">
        <f t="shared" si="23"/>
        <v>0.2373417722</v>
      </c>
      <c r="G45" s="16">
        <f t="shared" si="23"/>
        <v>0.4007633588</v>
      </c>
      <c r="H45" s="16">
        <f t="shared" si="23"/>
        <v>0.2109375</v>
      </c>
      <c r="I45" s="16">
        <f t="shared" si="23"/>
        <v>0.2373417722</v>
      </c>
      <c r="J45" s="16">
        <f t="shared" si="23"/>
        <v>0.3361075544</v>
      </c>
      <c r="K45" s="16">
        <f t="shared" si="23"/>
        <v>0.234375</v>
      </c>
      <c r="L45" s="16">
        <f t="shared" si="23"/>
        <v>0.2373417722</v>
      </c>
      <c r="M45" s="16">
        <f t="shared" si="23"/>
        <v>0.3181818182</v>
      </c>
      <c r="N45" s="9">
        <f t="shared" si="12"/>
        <v>3.252537063</v>
      </c>
      <c r="O45" s="11">
        <f t="shared" si="13"/>
        <v>0.2710447553</v>
      </c>
    </row>
    <row r="46">
      <c r="A46" s="15" t="s">
        <v>23</v>
      </c>
      <c r="B46" s="17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"/>
      <c r="O46" s="11">
        <f>SUM(O34:O45)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</row>
    <row r="3">
      <c r="A3" s="18" t="s">
        <v>11</v>
      </c>
      <c r="B3" s="19">
        <v>0.013113888155561748</v>
      </c>
      <c r="C3" s="19">
        <v>0.05466455268641871</v>
      </c>
      <c r="D3" s="11">
        <f t="shared" ref="D3:D14" si="1">B3*2</f>
        <v>0.02622777631</v>
      </c>
      <c r="E3" s="11">
        <f t="shared" ref="E3:E14" si="2">B3*0.5</f>
        <v>0.006556944078</v>
      </c>
      <c r="F3" s="18" t="s">
        <v>34</v>
      </c>
    </row>
    <row r="4">
      <c r="A4" s="18" t="s">
        <v>12</v>
      </c>
      <c r="B4" s="19">
        <v>0.01773429956156623</v>
      </c>
      <c r="C4" s="19">
        <v>0.05466455268641871</v>
      </c>
      <c r="D4" s="11">
        <f t="shared" si="1"/>
        <v>0.03546859912</v>
      </c>
      <c r="E4" s="11">
        <f t="shared" si="2"/>
        <v>0.008867149781</v>
      </c>
      <c r="F4" s="18" t="s">
        <v>34</v>
      </c>
    </row>
    <row r="5">
      <c r="A5" s="18" t="s">
        <v>13</v>
      </c>
      <c r="B5" s="19">
        <v>0.09431028948369467</v>
      </c>
      <c r="C5" s="19">
        <v>0.015895366349705887</v>
      </c>
      <c r="D5" s="11">
        <f t="shared" si="1"/>
        <v>0.188620579</v>
      </c>
      <c r="E5" s="11">
        <f t="shared" si="2"/>
        <v>0.04715514474</v>
      </c>
      <c r="F5" s="18" t="s">
        <v>35</v>
      </c>
    </row>
    <row r="6">
      <c r="A6" s="18" t="s">
        <v>14</v>
      </c>
      <c r="B6" s="19">
        <v>0.1381079488684848</v>
      </c>
      <c r="C6" s="19">
        <v>0.015895366349705887</v>
      </c>
      <c r="D6" s="11">
        <f t="shared" si="1"/>
        <v>0.2762158977</v>
      </c>
      <c r="E6" s="11">
        <f t="shared" si="2"/>
        <v>0.06905397443</v>
      </c>
      <c r="F6" s="18" t="s">
        <v>35</v>
      </c>
    </row>
    <row r="7">
      <c r="A7" s="18" t="s">
        <v>15</v>
      </c>
      <c r="B7" s="19">
        <v>0.0565966388370067</v>
      </c>
      <c r="C7" s="19">
        <v>0.24787576563571714</v>
      </c>
      <c r="D7" s="11">
        <f t="shared" si="1"/>
        <v>0.1131932777</v>
      </c>
      <c r="E7" s="11">
        <f t="shared" si="2"/>
        <v>0.02829831942</v>
      </c>
      <c r="F7" s="18" t="s">
        <v>34</v>
      </c>
    </row>
    <row r="8">
      <c r="A8" s="18" t="s">
        <v>16</v>
      </c>
      <c r="B8" s="19">
        <v>0.1381079488684848</v>
      </c>
      <c r="C8" s="19">
        <v>0.05466455268641871</v>
      </c>
      <c r="D8" s="11">
        <f t="shared" si="1"/>
        <v>0.2762158977</v>
      </c>
      <c r="E8" s="11">
        <f t="shared" si="2"/>
        <v>0.06905397443</v>
      </c>
      <c r="F8" s="18" t="s">
        <v>35</v>
      </c>
    </row>
    <row r="9">
      <c r="A9" s="18" t="s">
        <v>17</v>
      </c>
      <c r="B9" s="19">
        <v>0.024902974199726566</v>
      </c>
      <c r="C9" s="19">
        <v>0.12238138044224384</v>
      </c>
      <c r="D9" s="11">
        <f t="shared" si="1"/>
        <v>0.0498059484</v>
      </c>
      <c r="E9" s="11">
        <f t="shared" si="2"/>
        <v>0.0124514871</v>
      </c>
      <c r="F9" s="18" t="s">
        <v>34</v>
      </c>
    </row>
    <row r="10">
      <c r="A10" s="18" t="s">
        <v>18</v>
      </c>
      <c r="B10" s="19">
        <v>0.0565966388370067</v>
      </c>
      <c r="C10" s="19">
        <v>0.24787576563571714</v>
      </c>
      <c r="D10" s="11">
        <f t="shared" si="1"/>
        <v>0.1131932777</v>
      </c>
      <c r="E10" s="11">
        <f t="shared" si="2"/>
        <v>0.02829831942</v>
      </c>
      <c r="F10" s="18" t="s">
        <v>34</v>
      </c>
    </row>
    <row r="11">
      <c r="A11" s="18" t="s">
        <v>19</v>
      </c>
      <c r="B11" s="19">
        <v>0.09431028948369467</v>
      </c>
      <c r="C11" s="19">
        <v>0.015895366349705887</v>
      </c>
      <c r="D11" s="11">
        <f t="shared" si="1"/>
        <v>0.188620579</v>
      </c>
      <c r="E11" s="11">
        <f t="shared" si="2"/>
        <v>0.04715514474</v>
      </c>
      <c r="F11" s="18" t="s">
        <v>35</v>
      </c>
    </row>
    <row r="12">
      <c r="A12" s="18" t="s">
        <v>20</v>
      </c>
      <c r="B12" s="19">
        <v>0.038577689581163664</v>
      </c>
      <c r="C12" s="19">
        <v>0.05466455268641871</v>
      </c>
      <c r="D12" s="11">
        <f t="shared" si="1"/>
        <v>0.07715537916</v>
      </c>
      <c r="E12" s="11">
        <f t="shared" si="2"/>
        <v>0.01928884479</v>
      </c>
      <c r="F12" s="18" t="s">
        <v>36</v>
      </c>
    </row>
    <row r="13">
      <c r="A13" s="18" t="s">
        <v>21</v>
      </c>
      <c r="B13" s="19">
        <v>0.0565966388370067</v>
      </c>
      <c r="C13" s="19">
        <v>0.015895366349705887</v>
      </c>
      <c r="D13" s="11">
        <f t="shared" si="1"/>
        <v>0.1131932777</v>
      </c>
      <c r="E13" s="11">
        <f t="shared" si="2"/>
        <v>0.02829831942</v>
      </c>
      <c r="F13" s="18" t="s">
        <v>35</v>
      </c>
    </row>
    <row r="14">
      <c r="A14" s="18" t="s">
        <v>22</v>
      </c>
      <c r="B14" s="19">
        <v>0.27104475528660266</v>
      </c>
      <c r="C14" s="19">
        <v>0.09962741214182347</v>
      </c>
      <c r="D14" s="11">
        <f t="shared" si="1"/>
        <v>0.5420895106</v>
      </c>
      <c r="E14" s="11">
        <f t="shared" si="2"/>
        <v>0.1355223776</v>
      </c>
      <c r="F14" s="18" t="s">
        <v>35</v>
      </c>
    </row>
    <row r="16">
      <c r="A16" s="20" t="s">
        <v>37</v>
      </c>
      <c r="B16" s="21"/>
    </row>
    <row r="17">
      <c r="A17" s="22"/>
      <c r="B17" s="23" t="s">
        <v>38</v>
      </c>
    </row>
    <row r="18">
      <c r="A18" s="24" t="s">
        <v>18</v>
      </c>
      <c r="B18" s="25">
        <v>1.0</v>
      </c>
    </row>
    <row r="19">
      <c r="A19" s="24" t="s">
        <v>15</v>
      </c>
      <c r="B19" s="25">
        <v>1.0</v>
      </c>
    </row>
    <row r="20">
      <c r="A20" s="24" t="s">
        <v>17</v>
      </c>
      <c r="B20" s="25">
        <v>2.0</v>
      </c>
    </row>
    <row r="21">
      <c r="A21" s="26" t="s">
        <v>11</v>
      </c>
      <c r="B21" s="25">
        <v>3.0</v>
      </c>
    </row>
    <row r="22">
      <c r="A22" s="26" t="s">
        <v>12</v>
      </c>
      <c r="B22" s="25">
        <v>4.0</v>
      </c>
    </row>
    <row r="23">
      <c r="A23" s="26" t="s">
        <v>20</v>
      </c>
      <c r="B23" s="25">
        <v>5.0</v>
      </c>
    </row>
    <row r="24">
      <c r="A24" s="26" t="s">
        <v>21</v>
      </c>
      <c r="B24" s="25">
        <v>6.0</v>
      </c>
    </row>
    <row r="25">
      <c r="A25" s="26" t="s">
        <v>13</v>
      </c>
      <c r="B25" s="25">
        <v>7.0</v>
      </c>
    </row>
    <row r="26">
      <c r="A26" s="26" t="s">
        <v>19</v>
      </c>
      <c r="B26" s="25">
        <v>7.0</v>
      </c>
    </row>
    <row r="27">
      <c r="A27" s="26" t="s">
        <v>16</v>
      </c>
      <c r="B27" s="25">
        <v>8.0</v>
      </c>
    </row>
    <row r="28">
      <c r="A28" s="26" t="s">
        <v>14</v>
      </c>
      <c r="B28" s="25">
        <v>9.0</v>
      </c>
    </row>
    <row r="29">
      <c r="A29" s="26" t="s">
        <v>22</v>
      </c>
      <c r="B29" s="25">
        <v>10.0</v>
      </c>
    </row>
  </sheetData>
  <mergeCells count="1">
    <mergeCell ref="A16:B16"/>
  </mergeCells>
  <drawing r:id="rId1"/>
</worksheet>
</file>