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okgothadi\Desktop\Project\Projects\SIS Project\SA and Turkey\"/>
    </mc:Choice>
  </mc:AlternateContent>
  <bookViews>
    <workbookView xWindow="0" yWindow="0" windowWidth="17280" windowHeight="7812" activeTab="1"/>
  </bookViews>
  <sheets>
    <sheet name="CKD Vehicles" sheetId="3" r:id="rId1"/>
    <sheet name="CBU Vehicles " sheetId="5" r:id="rId2"/>
    <sheet name="SALES PROVISION MATRIX CBU" sheetId="4" r:id="rId3"/>
    <sheet name="SALES PROVISION MATRIX" sheetId="1" r:id="rId4"/>
  </sheets>
  <definedNames>
    <definedName name="_xlnm._FilterDatabase" localSheetId="3" hidden="1">'SALES PROVISION MATRIX'!$A$2:$P$57</definedName>
    <definedName name="_xlnm._FilterDatabase" localSheetId="2" hidden="1">'SALES PROVISION MATRIX CBU'!$A$2:$V$5</definedName>
    <definedName name="BTOS" localSheetId="1">#REF!</definedName>
    <definedName name="BTOS" localSheetId="2">#REF!</definedName>
    <definedName name="BTO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4" l="1"/>
  <c r="T5" i="4" s="1"/>
  <c r="V4" i="4"/>
  <c r="U4" i="4" s="1"/>
  <c r="V3" i="4"/>
  <c r="P57" i="1"/>
  <c r="P56" i="1"/>
  <c r="P55" i="1"/>
  <c r="P54" i="1"/>
  <c r="P53" i="1"/>
  <c r="P52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47" i="1"/>
  <c r="N47" i="1"/>
  <c r="O46" i="1"/>
  <c r="N46" i="1"/>
  <c r="O45" i="1"/>
  <c r="N45" i="1"/>
  <c r="O51" i="1"/>
  <c r="N51" i="1"/>
  <c r="O50" i="1"/>
  <c r="N50" i="1"/>
  <c r="O49" i="1"/>
  <c r="N49" i="1"/>
  <c r="O42" i="1"/>
  <c r="N42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N21" i="1"/>
  <c r="O21" i="1"/>
  <c r="P21" i="1"/>
  <c r="O43" i="1"/>
  <c r="N43" i="1"/>
  <c r="O44" i="1"/>
  <c r="N44" i="1"/>
  <c r="O41" i="1"/>
  <c r="N41" i="1"/>
  <c r="N48" i="1"/>
  <c r="O48" i="1"/>
  <c r="O20" i="1"/>
  <c r="P20" i="1"/>
  <c r="N20" i="1"/>
  <c r="P24" i="1"/>
  <c r="P23" i="1"/>
  <c r="P2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T4" i="4" l="1"/>
  <c r="U5" i="4"/>
</calcChain>
</file>

<file path=xl/sharedStrings.xml><?xml version="1.0" encoding="utf-8"?>
<sst xmlns="http://schemas.openxmlformats.org/spreadsheetml/2006/main" count="1339" uniqueCount="229">
  <si>
    <t>Type</t>
  </si>
  <si>
    <t>Model</t>
  </si>
  <si>
    <t>KP Number</t>
  </si>
  <si>
    <t>Pre - delivery service</t>
  </si>
  <si>
    <t>Provision - Distribution cost</t>
  </si>
  <si>
    <t>Provision - ASR (Anti Slip Regulation)</t>
  </si>
  <si>
    <t>Provision - 3rd Seat</t>
  </si>
  <si>
    <t>Provision - Cost of Diff Ratio Change</t>
  </si>
  <si>
    <t>Provision - Profidrive</t>
  </si>
  <si>
    <t>Provision - Sales Commission</t>
  </si>
  <si>
    <t>Provision - ServiceCare (3 Months @ 117 PM)</t>
  </si>
  <si>
    <t>Provision - EV 12 Months /Unlimited KM and DL 36 Months / 450 000 KM</t>
  </si>
  <si>
    <t>Provision - General  Warranty</t>
  </si>
  <si>
    <t>TGS</t>
  </si>
  <si>
    <t>KP000707</t>
  </si>
  <si>
    <t>KP000666</t>
  </si>
  <si>
    <t>KP000637</t>
  </si>
  <si>
    <t>KP000753</t>
  </si>
  <si>
    <t>KP000718</t>
  </si>
  <si>
    <t>KP000659</t>
  </si>
  <si>
    <t>KP000709</t>
  </si>
  <si>
    <t>TGM</t>
  </si>
  <si>
    <t>KP000489</t>
  </si>
  <si>
    <t>CLA</t>
  </si>
  <si>
    <t>KP000589</t>
  </si>
  <si>
    <t>KP000590</t>
  </si>
  <si>
    <t>KP000564</t>
  </si>
  <si>
    <t>VW</t>
  </si>
  <si>
    <t>KP000765</t>
  </si>
  <si>
    <t>KP000766</t>
  </si>
  <si>
    <t>Variant</t>
  </si>
  <si>
    <t>Config</t>
  </si>
  <si>
    <t>Gfz.</t>
  </si>
  <si>
    <t>L72W</t>
  </si>
  <si>
    <t>T / T</t>
  </si>
  <si>
    <t>4 X 2</t>
  </si>
  <si>
    <t>L</t>
  </si>
  <si>
    <t>L72WAF31</t>
  </si>
  <si>
    <t>L76W</t>
  </si>
  <si>
    <t>6 X 4</t>
  </si>
  <si>
    <t>L76WAK31</t>
  </si>
  <si>
    <t>LX</t>
  </si>
  <si>
    <t>L76WAK61</t>
  </si>
  <si>
    <t>F / C</t>
  </si>
  <si>
    <t>M</t>
  </si>
  <si>
    <t>L76WAF12</t>
  </si>
  <si>
    <t>L76WAK12</t>
  </si>
  <si>
    <t>L78W</t>
  </si>
  <si>
    <t>L78WAK61</t>
  </si>
  <si>
    <t>KP000632</t>
  </si>
  <si>
    <t>KP000682</t>
  </si>
  <si>
    <t>KP000673</t>
  </si>
  <si>
    <t>KP000678</t>
  </si>
  <si>
    <t>KP000679</t>
  </si>
  <si>
    <t>LN64</t>
  </si>
  <si>
    <t>18.240 4x4 BB - C-LA-DW</t>
  </si>
  <si>
    <t>4 X 4</t>
  </si>
  <si>
    <t>C</t>
  </si>
  <si>
    <t>LN64EH06</t>
  </si>
  <si>
    <t>18.240 4x4 BB - C-LA-SW</t>
  </si>
  <si>
    <t>LN65</t>
  </si>
  <si>
    <t>25.280 6x2 BLL - L</t>
  </si>
  <si>
    <t>6 X 2</t>
  </si>
  <si>
    <t>LN65FK34</t>
  </si>
  <si>
    <t>KP000471</t>
  </si>
  <si>
    <t>KP000481</t>
  </si>
  <si>
    <t>LMA6</t>
  </si>
  <si>
    <t>15.220 4x2 BB - C</t>
  </si>
  <si>
    <t>LMA6BJ03</t>
  </si>
  <si>
    <t>LMC6</t>
  </si>
  <si>
    <t>T I P</t>
  </si>
  <si>
    <t>26.280 6x4 BB - K (Tipper)</t>
  </si>
  <si>
    <t>LMC6BS01</t>
  </si>
  <si>
    <t>26.280 6x4 BB - C (FC)</t>
  </si>
  <si>
    <t>LMC6BU04</t>
  </si>
  <si>
    <t>M I X</t>
  </si>
  <si>
    <t>26.280 6x4 BB - M (Mixer)</t>
  </si>
  <si>
    <t>LMC6BT03</t>
  </si>
  <si>
    <t>KP000516</t>
  </si>
  <si>
    <t>L240</t>
  </si>
  <si>
    <t>F/C</t>
  </si>
  <si>
    <t>LR</t>
  </si>
  <si>
    <t>24JLN4</t>
  </si>
  <si>
    <t>6 x 2</t>
  </si>
  <si>
    <t>24MBN4</t>
  </si>
  <si>
    <t>17.250 4x2 BB-LR CUM E3</t>
  </si>
  <si>
    <t>24.250 6x2 BBL-LR CUM E3</t>
  </si>
  <si>
    <t>L73W</t>
  </si>
  <si>
    <t>L73WDV40</t>
  </si>
  <si>
    <t>L73WDV70</t>
  </si>
  <si>
    <t>L76WAF31</t>
  </si>
  <si>
    <t>L76WAF13</t>
  </si>
  <si>
    <t>L76WAF04</t>
  </si>
  <si>
    <t>L79W</t>
  </si>
  <si>
    <t>8 X 4</t>
  </si>
  <si>
    <t>L79WAK06</t>
  </si>
  <si>
    <t>LN62</t>
  </si>
  <si>
    <t>18.240 4x2 BB - L</t>
  </si>
  <si>
    <t>LN62EH36</t>
  </si>
  <si>
    <t>18.240 4x2 BB - C</t>
  </si>
  <si>
    <t>LN62EH10</t>
  </si>
  <si>
    <t>18.240 4x2 BB - C Tipper</t>
  </si>
  <si>
    <t>LN62EH01</t>
  </si>
  <si>
    <t>18.280 4x2 BB - C</t>
  </si>
  <si>
    <t>18.280 4x2 BB - C Tipper</t>
  </si>
  <si>
    <t>18.280 4x2 BB - L</t>
  </si>
  <si>
    <t>LN63</t>
  </si>
  <si>
    <t>15.240 4x2 BL - C (Baseline)</t>
  </si>
  <si>
    <t>LN63EH05</t>
  </si>
  <si>
    <t>15.240 4x2 BL - C (Premium)</t>
  </si>
  <si>
    <t>25.280 6x2 BLL - LX</t>
  </si>
  <si>
    <t>LN65FK59</t>
  </si>
  <si>
    <t>XHCV</t>
  </si>
  <si>
    <t>24LLN4</t>
  </si>
  <si>
    <t>Tip</t>
  </si>
  <si>
    <t>24BAN4</t>
  </si>
  <si>
    <t>24PBN4</t>
  </si>
  <si>
    <t>L270</t>
  </si>
  <si>
    <t>T/T</t>
  </si>
  <si>
    <t>4 x 2</t>
  </si>
  <si>
    <t>27FAJ5</t>
  </si>
  <si>
    <t>19.320 4x2 LR CUM E3</t>
  </si>
  <si>
    <t>KP000797</t>
  </si>
  <si>
    <t>KP000794</t>
  </si>
  <si>
    <t>KP000795</t>
  </si>
  <si>
    <t>KP000796</t>
  </si>
  <si>
    <t>KP000698</t>
  </si>
  <si>
    <t>KP000636</t>
  </si>
  <si>
    <t>KP000638</t>
  </si>
  <si>
    <t>KP000800</t>
  </si>
  <si>
    <t>KP000681</t>
  </si>
  <si>
    <t>KP000671</t>
  </si>
  <si>
    <t>KP000798</t>
  </si>
  <si>
    <t>KP000677</t>
  </si>
  <si>
    <t>KP000799</t>
  </si>
  <si>
    <t>KP000643</t>
  </si>
  <si>
    <t>KP000634</t>
  </si>
  <si>
    <t>KP000740</t>
  </si>
  <si>
    <t>KP000635</t>
  </si>
  <si>
    <t>KP000732</t>
  </si>
  <si>
    <t>KP000776</t>
  </si>
  <si>
    <t>KP000757</t>
  </si>
  <si>
    <t>KP000491</t>
  </si>
  <si>
    <t>KP000474</t>
  </si>
  <si>
    <t>KP000405</t>
  </si>
  <si>
    <t>KP000475</t>
  </si>
  <si>
    <t>KP000669</t>
  </si>
  <si>
    <t>KP000404</t>
  </si>
  <si>
    <t>KP000504</t>
  </si>
  <si>
    <t>KP000758</t>
  </si>
  <si>
    <t>KP000482</t>
  </si>
  <si>
    <t>KP000620</t>
  </si>
  <si>
    <t>KP000686</t>
  </si>
  <si>
    <t>KP000615</t>
  </si>
  <si>
    <t>KP000773</t>
  </si>
  <si>
    <t>Model Description</t>
  </si>
  <si>
    <t>Cab</t>
  </si>
  <si>
    <t>Premarkup/KP No.</t>
  </si>
  <si>
    <t>17.250 4x2 BB-K</t>
  </si>
  <si>
    <t>24.250 6x2 BBL-C(LWB)</t>
  </si>
  <si>
    <t>19.400 4x2 BLS L-Cab (ADR)</t>
  </si>
  <si>
    <t>25.360 6X2 BLS L-Cab</t>
  </si>
  <si>
    <t>25.400 6X2 BLS L-Cab</t>
  </si>
  <si>
    <t>25.440 6X2 BLS LX-Cab</t>
  </si>
  <si>
    <t>28.360 6x2-2 BLS L-Cab</t>
  </si>
  <si>
    <t>27.400 6x4 BBS L-Cab (NI)</t>
  </si>
  <si>
    <t>27.480 6x4 BBS L-Cab</t>
  </si>
  <si>
    <t>33.360 6x4 BB F/C</t>
  </si>
  <si>
    <t>33.360 6x4 BB Tipper</t>
  </si>
  <si>
    <t>33.360 6x4 BBS L-Cab</t>
  </si>
  <si>
    <t>33.440 6x4 BB M (E Bunk-No Rear Window)</t>
  </si>
  <si>
    <t>33.440 6x4 BB M-Cab</t>
  </si>
  <si>
    <t>33.480 6x4 BB-M (E Bunk-No Rear Window)</t>
  </si>
  <si>
    <t>26.440 6X4 BLS LX-Cab</t>
  </si>
  <si>
    <t>26.440 6x4 BLS LX-Cab (Hestony)</t>
  </si>
  <si>
    <t>26.480 6x4 BLS LX-Cab</t>
  </si>
  <si>
    <t>41.440 8X4 BB- (AEL)</t>
  </si>
  <si>
    <t>41.440 8X4 BB-M-Cab</t>
  </si>
  <si>
    <t>41.480 8x4 BB-M-Cab</t>
  </si>
  <si>
    <t>33.480 6x4 BBS Abnormal</t>
  </si>
  <si>
    <t>17.250 4x2 BB-C(XLWB)</t>
  </si>
  <si>
    <t>19.360 4x2 BLS L-Cab</t>
  </si>
  <si>
    <t>27.440 6x4 BBS L-Cab</t>
  </si>
  <si>
    <t>27.440 6x4 BBS L-Cab(SB+PTO)</t>
  </si>
  <si>
    <t>27.440 6x4 BBS LX-Cab</t>
  </si>
  <si>
    <t>27.480 6x4 BBS LX-Cab</t>
  </si>
  <si>
    <t>33.440 6x4 BBS L-Cab</t>
  </si>
  <si>
    <t>33.480 6x4 BB-M</t>
  </si>
  <si>
    <t>33.480 6x4 BBS L-Cab</t>
  </si>
  <si>
    <t>26.440 6x4 BLS LX-Cab (Manline)</t>
  </si>
  <si>
    <t>26.440 6x4 BLS LX-Cab (E/L)</t>
  </si>
  <si>
    <t>26.480 6x4 BLS LX-Cab (E/L)</t>
  </si>
  <si>
    <t>All CKD Vehicles</t>
  </si>
  <si>
    <t>BTS</t>
  </si>
  <si>
    <t>BTO</t>
  </si>
  <si>
    <t>BTO/BTS</t>
  </si>
  <si>
    <t>BTS/BTO</t>
  </si>
  <si>
    <t>FX</t>
  </si>
  <si>
    <t>N/A</t>
  </si>
  <si>
    <t>WITH SC</t>
  </si>
  <si>
    <t>WITHOUT SC</t>
  </si>
  <si>
    <t>Pvosion - General Warranty</t>
  </si>
  <si>
    <t>CBU</t>
  </si>
  <si>
    <t>TGX</t>
  </si>
  <si>
    <t>KP000XXX</t>
  </si>
  <si>
    <t>SABS Levy</t>
  </si>
  <si>
    <t>Consumables (Inc. Diesel)</t>
  </si>
  <si>
    <t>Anti-Highjack Devise - CarTrack</t>
  </si>
  <si>
    <t>Local Material Battery Box, Air Tank and Fuel Tank Installation</t>
  </si>
  <si>
    <t>Local Material 560i + Additional material + Assembly</t>
  </si>
  <si>
    <t>Tail Board and Reflective Tape</t>
  </si>
  <si>
    <t>All CBU Vehicles</t>
  </si>
  <si>
    <t>18.240 4X4 BB</t>
  </si>
  <si>
    <t xml:space="preserve">TGM </t>
  </si>
  <si>
    <t>18.330 4X4 BB</t>
  </si>
  <si>
    <t>26.400 6X4 BLS</t>
  </si>
  <si>
    <t>26.420 6X4 BLS</t>
  </si>
  <si>
    <t>33.360 6X6 BB-WW</t>
  </si>
  <si>
    <t>33.400 6X4 BBS-WW</t>
  </si>
  <si>
    <t>33.440 6X6 BB-WW</t>
  </si>
  <si>
    <t>41.400 8X4 BB-WW</t>
  </si>
  <si>
    <t>41.480 8X8 BB</t>
  </si>
  <si>
    <t>26.540 6X4 BLS</t>
  </si>
  <si>
    <t>41.680 8X4/4 BBS</t>
  </si>
  <si>
    <t>4 x 4</t>
  </si>
  <si>
    <t>6 X 6</t>
  </si>
  <si>
    <t>8 X 8</t>
  </si>
  <si>
    <t>8 X 4/4</t>
  </si>
  <si>
    <t>All fields can be changed according to the customer's need and Specification availability on MANEC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</si>
</sst>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0" fontId="1" fillId="0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4" workbookViewId="0">
      <selection activeCell="D48" sqref="D48"/>
    </sheetView>
  </sheetViews>
  <sheetFormatPr defaultRowHeight="14.4" x14ac:dyDescent="0.3"/>
  <cols>
    <col min="4" max="4" width="37.109375" bestFit="1" customWidth="1"/>
    <col min="7" max="7" width="10.109375" bestFit="1" customWidth="1"/>
    <col min="8" max="8" width="17" bestFit="1" customWidth="1"/>
  </cols>
  <sheetData>
    <row r="1" spans="1:9" x14ac:dyDescent="0.3">
      <c r="A1" s="3" t="s">
        <v>192</v>
      </c>
    </row>
    <row r="2" spans="1:9" ht="15" thickBot="1" x14ac:dyDescent="0.35">
      <c r="A2" s="3"/>
    </row>
    <row r="3" spans="1:9" ht="15" thickBot="1" x14ac:dyDescent="0.35">
      <c r="A3" s="6" t="s">
        <v>1</v>
      </c>
      <c r="B3" s="7" t="s">
        <v>0</v>
      </c>
      <c r="C3" s="7" t="s">
        <v>30</v>
      </c>
      <c r="D3" s="7" t="s">
        <v>155</v>
      </c>
      <c r="E3" s="7" t="s">
        <v>31</v>
      </c>
      <c r="F3" s="7" t="s">
        <v>156</v>
      </c>
      <c r="G3" s="7" t="s">
        <v>32</v>
      </c>
      <c r="H3" s="8" t="s">
        <v>157</v>
      </c>
      <c r="I3" s="8" t="s">
        <v>195</v>
      </c>
    </row>
    <row r="4" spans="1:9" x14ac:dyDescent="0.3">
      <c r="A4" s="5" t="s">
        <v>23</v>
      </c>
      <c r="B4" s="5" t="s">
        <v>69</v>
      </c>
      <c r="C4" s="5" t="s">
        <v>70</v>
      </c>
      <c r="D4" s="5" t="s">
        <v>71</v>
      </c>
      <c r="E4" s="5" t="s">
        <v>39</v>
      </c>
      <c r="F4" s="5" t="s">
        <v>57</v>
      </c>
      <c r="G4" s="5" t="s">
        <v>72</v>
      </c>
      <c r="H4" s="5" t="s">
        <v>78</v>
      </c>
      <c r="I4" s="5" t="s">
        <v>193</v>
      </c>
    </row>
    <row r="5" spans="1:9" x14ac:dyDescent="0.3">
      <c r="A5" s="4" t="s">
        <v>23</v>
      </c>
      <c r="B5" s="4" t="s">
        <v>69</v>
      </c>
      <c r="C5" s="4" t="s">
        <v>75</v>
      </c>
      <c r="D5" s="4" t="s">
        <v>76</v>
      </c>
      <c r="E5" s="4" t="s">
        <v>39</v>
      </c>
      <c r="F5" s="4" t="s">
        <v>57</v>
      </c>
      <c r="G5" s="4" t="s">
        <v>77</v>
      </c>
      <c r="H5" s="4" t="s">
        <v>26</v>
      </c>
      <c r="I5" s="4" t="s">
        <v>193</v>
      </c>
    </row>
    <row r="6" spans="1:9" x14ac:dyDescent="0.3">
      <c r="A6" s="4" t="s">
        <v>23</v>
      </c>
      <c r="B6" s="4" t="s">
        <v>66</v>
      </c>
      <c r="C6" s="4" t="s">
        <v>43</v>
      </c>
      <c r="D6" s="4" t="s">
        <v>67</v>
      </c>
      <c r="E6" s="4" t="s">
        <v>35</v>
      </c>
      <c r="F6" s="4" t="s">
        <v>57</v>
      </c>
      <c r="G6" s="4" t="s">
        <v>68</v>
      </c>
      <c r="H6" s="4" t="s">
        <v>24</v>
      </c>
      <c r="I6" s="4" t="s">
        <v>193</v>
      </c>
    </row>
    <row r="7" spans="1:9" x14ac:dyDescent="0.3">
      <c r="A7" s="4" t="s">
        <v>23</v>
      </c>
      <c r="B7" s="4" t="s">
        <v>69</v>
      </c>
      <c r="C7" s="4" t="s">
        <v>43</v>
      </c>
      <c r="D7" s="4" t="s">
        <v>73</v>
      </c>
      <c r="E7" s="4" t="s">
        <v>39</v>
      </c>
      <c r="F7" s="4" t="s">
        <v>57</v>
      </c>
      <c r="G7" s="4" t="s">
        <v>74</v>
      </c>
      <c r="H7" s="4" t="s">
        <v>25</v>
      </c>
      <c r="I7" s="4" t="s">
        <v>193</v>
      </c>
    </row>
    <row r="8" spans="1:9" x14ac:dyDescent="0.3">
      <c r="A8" s="4" t="s">
        <v>21</v>
      </c>
      <c r="B8" s="4" t="s">
        <v>54</v>
      </c>
      <c r="C8" s="4" t="s">
        <v>43</v>
      </c>
      <c r="D8" s="4" t="s">
        <v>55</v>
      </c>
      <c r="E8" s="4" t="s">
        <v>56</v>
      </c>
      <c r="F8" s="4" t="s">
        <v>57</v>
      </c>
      <c r="G8" s="4" t="s">
        <v>58</v>
      </c>
      <c r="H8" s="4" t="s">
        <v>64</v>
      </c>
      <c r="I8" s="4" t="s">
        <v>193</v>
      </c>
    </row>
    <row r="9" spans="1:9" x14ac:dyDescent="0.3">
      <c r="A9" s="4" t="s">
        <v>21</v>
      </c>
      <c r="B9" s="4" t="s">
        <v>54</v>
      </c>
      <c r="C9" s="4" t="s">
        <v>43</v>
      </c>
      <c r="D9" s="4" t="s">
        <v>59</v>
      </c>
      <c r="E9" s="4" t="s">
        <v>56</v>
      </c>
      <c r="F9" s="4" t="s">
        <v>57</v>
      </c>
      <c r="G9" s="4" t="s">
        <v>58</v>
      </c>
      <c r="H9" s="4" t="s">
        <v>65</v>
      </c>
      <c r="I9" s="4" t="s">
        <v>193</v>
      </c>
    </row>
    <row r="10" spans="1:9" x14ac:dyDescent="0.3">
      <c r="A10" s="4" t="s">
        <v>21</v>
      </c>
      <c r="B10" s="4" t="s">
        <v>60</v>
      </c>
      <c r="C10" s="4" t="s">
        <v>43</v>
      </c>
      <c r="D10" s="4" t="s">
        <v>61</v>
      </c>
      <c r="E10" s="4" t="s">
        <v>62</v>
      </c>
      <c r="F10" s="4" t="s">
        <v>36</v>
      </c>
      <c r="G10" s="4" t="s">
        <v>63</v>
      </c>
      <c r="H10" s="4" t="s">
        <v>22</v>
      </c>
      <c r="I10" s="4" t="s">
        <v>193</v>
      </c>
    </row>
    <row r="11" spans="1:9" x14ac:dyDescent="0.3">
      <c r="A11" s="4" t="s">
        <v>13</v>
      </c>
      <c r="B11" s="4" t="s">
        <v>33</v>
      </c>
      <c r="C11" s="4" t="s">
        <v>34</v>
      </c>
      <c r="D11" s="4" t="s">
        <v>181</v>
      </c>
      <c r="E11" s="4" t="s">
        <v>35</v>
      </c>
      <c r="F11" s="4" t="s">
        <v>36</v>
      </c>
      <c r="G11" s="4" t="s">
        <v>37</v>
      </c>
      <c r="H11" s="4" t="s">
        <v>49</v>
      </c>
      <c r="I11" s="4" t="s">
        <v>193</v>
      </c>
    </row>
    <row r="12" spans="1:9" x14ac:dyDescent="0.3">
      <c r="A12" s="4" t="s">
        <v>13</v>
      </c>
      <c r="B12" s="4" t="s">
        <v>38</v>
      </c>
      <c r="C12" s="4" t="s">
        <v>34</v>
      </c>
      <c r="D12" s="4" t="s">
        <v>182</v>
      </c>
      <c r="E12" s="4" t="s">
        <v>39</v>
      </c>
      <c r="F12" s="4" t="s">
        <v>36</v>
      </c>
      <c r="G12" s="4" t="s">
        <v>40</v>
      </c>
      <c r="H12" s="4" t="s">
        <v>16</v>
      </c>
      <c r="I12" s="4" t="s">
        <v>193</v>
      </c>
    </row>
    <row r="13" spans="1:9" x14ac:dyDescent="0.3">
      <c r="A13" s="4" t="s">
        <v>13</v>
      </c>
      <c r="B13" s="4" t="s">
        <v>38</v>
      </c>
      <c r="C13" s="4" t="s">
        <v>34</v>
      </c>
      <c r="D13" s="4" t="s">
        <v>185</v>
      </c>
      <c r="E13" s="4" t="s">
        <v>39</v>
      </c>
      <c r="F13" s="4" t="s">
        <v>41</v>
      </c>
      <c r="G13" s="4" t="s">
        <v>42</v>
      </c>
      <c r="H13" s="4" t="s">
        <v>19</v>
      </c>
      <c r="I13" s="4" t="s">
        <v>193</v>
      </c>
    </row>
    <row r="14" spans="1:9" x14ac:dyDescent="0.3">
      <c r="A14" s="4" t="s">
        <v>13</v>
      </c>
      <c r="B14" s="4" t="s">
        <v>47</v>
      </c>
      <c r="C14" s="4" t="s">
        <v>34</v>
      </c>
      <c r="D14" s="4" t="s">
        <v>189</v>
      </c>
      <c r="E14" s="4" t="s">
        <v>39</v>
      </c>
      <c r="F14" s="4" t="s">
        <v>41</v>
      </c>
      <c r="G14" s="4" t="s">
        <v>48</v>
      </c>
      <c r="H14" s="4" t="s">
        <v>15</v>
      </c>
      <c r="I14" s="4" t="s">
        <v>193</v>
      </c>
    </row>
    <row r="15" spans="1:9" x14ac:dyDescent="0.3">
      <c r="A15" s="4" t="s">
        <v>13</v>
      </c>
      <c r="B15" s="4" t="s">
        <v>38</v>
      </c>
      <c r="C15" s="4" t="s">
        <v>34</v>
      </c>
      <c r="D15" s="4" t="s">
        <v>186</v>
      </c>
      <c r="E15" s="4" t="s">
        <v>39</v>
      </c>
      <c r="F15" s="4" t="s">
        <v>36</v>
      </c>
      <c r="G15" s="4" t="s">
        <v>40</v>
      </c>
      <c r="H15" s="4" t="s">
        <v>51</v>
      </c>
      <c r="I15" s="4" t="s">
        <v>193</v>
      </c>
    </row>
    <row r="16" spans="1:9" x14ac:dyDescent="0.3">
      <c r="A16" s="4" t="s">
        <v>13</v>
      </c>
      <c r="B16" s="4" t="s">
        <v>38</v>
      </c>
      <c r="C16" s="4" t="s">
        <v>43</v>
      </c>
      <c r="D16" s="4" t="s">
        <v>187</v>
      </c>
      <c r="E16" s="4" t="s">
        <v>39</v>
      </c>
      <c r="F16" s="4" t="s">
        <v>44</v>
      </c>
      <c r="G16" s="4" t="s">
        <v>46</v>
      </c>
      <c r="H16" s="4" t="s">
        <v>52</v>
      </c>
      <c r="I16" s="4" t="s">
        <v>193</v>
      </c>
    </row>
    <row r="17" spans="1:9" x14ac:dyDescent="0.3">
      <c r="A17" s="4" t="s">
        <v>13</v>
      </c>
      <c r="B17" s="4" t="s">
        <v>38</v>
      </c>
      <c r="C17" s="4" t="s">
        <v>34</v>
      </c>
      <c r="D17" s="4" t="s">
        <v>188</v>
      </c>
      <c r="E17" s="4" t="s">
        <v>39</v>
      </c>
      <c r="F17" s="4" t="s">
        <v>36</v>
      </c>
      <c r="G17" s="4" t="s">
        <v>40</v>
      </c>
      <c r="H17" s="4" t="s">
        <v>53</v>
      </c>
      <c r="I17" s="4" t="s">
        <v>193</v>
      </c>
    </row>
    <row r="18" spans="1:9" x14ac:dyDescent="0.3">
      <c r="A18" s="4" t="s">
        <v>13</v>
      </c>
      <c r="B18" s="4" t="s">
        <v>38</v>
      </c>
      <c r="C18" s="4" t="s">
        <v>43</v>
      </c>
      <c r="D18" s="4" t="s">
        <v>167</v>
      </c>
      <c r="E18" s="4" t="s">
        <v>39</v>
      </c>
      <c r="F18" s="4" t="s">
        <v>44</v>
      </c>
      <c r="G18" s="4" t="s">
        <v>45</v>
      </c>
      <c r="H18" s="4" t="s">
        <v>50</v>
      </c>
      <c r="I18" s="4" t="s">
        <v>193</v>
      </c>
    </row>
    <row r="19" spans="1:9" x14ac:dyDescent="0.3">
      <c r="A19" s="4" t="s">
        <v>13</v>
      </c>
      <c r="B19" s="4" t="s">
        <v>47</v>
      </c>
      <c r="C19" s="4" t="s">
        <v>34</v>
      </c>
      <c r="D19" s="4" t="s">
        <v>190</v>
      </c>
      <c r="E19" s="4" t="s">
        <v>39</v>
      </c>
      <c r="F19" s="4" t="s">
        <v>41</v>
      </c>
      <c r="G19" s="4" t="s">
        <v>48</v>
      </c>
      <c r="H19" s="4" t="s">
        <v>14</v>
      </c>
      <c r="I19" s="4" t="s">
        <v>193</v>
      </c>
    </row>
    <row r="20" spans="1:9" x14ac:dyDescent="0.3">
      <c r="A20" s="4" t="s">
        <v>13</v>
      </c>
      <c r="B20" s="4" t="s">
        <v>47</v>
      </c>
      <c r="C20" s="4" t="s">
        <v>34</v>
      </c>
      <c r="D20" s="4" t="s">
        <v>191</v>
      </c>
      <c r="E20" s="4" t="s">
        <v>39</v>
      </c>
      <c r="F20" s="4" t="s">
        <v>41</v>
      </c>
      <c r="G20" s="4" t="s">
        <v>48</v>
      </c>
      <c r="H20" s="4" t="s">
        <v>20</v>
      </c>
      <c r="I20" s="4" t="s">
        <v>193</v>
      </c>
    </row>
    <row r="21" spans="1:9" x14ac:dyDescent="0.3">
      <c r="A21" s="4" t="s">
        <v>13</v>
      </c>
      <c r="B21" s="4" t="s">
        <v>38</v>
      </c>
      <c r="C21" s="4" t="s">
        <v>34</v>
      </c>
      <c r="D21" s="4" t="s">
        <v>183</v>
      </c>
      <c r="E21" s="4" t="s">
        <v>39</v>
      </c>
      <c r="F21" s="4" t="s">
        <v>36</v>
      </c>
      <c r="G21" s="4" t="s">
        <v>40</v>
      </c>
      <c r="H21" s="4" t="s">
        <v>18</v>
      </c>
      <c r="I21" s="4" t="s">
        <v>193</v>
      </c>
    </row>
    <row r="22" spans="1:9" x14ac:dyDescent="0.3">
      <c r="A22" s="4" t="s">
        <v>13</v>
      </c>
      <c r="B22" s="4" t="s">
        <v>38</v>
      </c>
      <c r="C22" s="4" t="s">
        <v>34</v>
      </c>
      <c r="D22" s="4" t="s">
        <v>184</v>
      </c>
      <c r="E22" s="4" t="s">
        <v>39</v>
      </c>
      <c r="F22" s="4" t="s">
        <v>41</v>
      </c>
      <c r="G22" s="4" t="s">
        <v>42</v>
      </c>
      <c r="H22" s="4" t="s">
        <v>17</v>
      </c>
      <c r="I22" s="4" t="s">
        <v>193</v>
      </c>
    </row>
    <row r="23" spans="1:9" x14ac:dyDescent="0.3">
      <c r="A23" s="4" t="s">
        <v>27</v>
      </c>
      <c r="B23" s="4" t="s">
        <v>79</v>
      </c>
      <c r="C23" s="4" t="s">
        <v>80</v>
      </c>
      <c r="D23" s="4" t="s">
        <v>85</v>
      </c>
      <c r="E23" s="4" t="s">
        <v>35</v>
      </c>
      <c r="F23" s="4" t="s">
        <v>81</v>
      </c>
      <c r="G23" s="4" t="s">
        <v>82</v>
      </c>
      <c r="H23" s="4" t="s">
        <v>28</v>
      </c>
      <c r="I23" s="4" t="s">
        <v>193</v>
      </c>
    </row>
    <row r="24" spans="1:9" x14ac:dyDescent="0.3">
      <c r="A24" s="4" t="s">
        <v>27</v>
      </c>
      <c r="B24" s="4" t="s">
        <v>79</v>
      </c>
      <c r="C24" s="4" t="s">
        <v>80</v>
      </c>
      <c r="D24" s="4" t="s">
        <v>86</v>
      </c>
      <c r="E24" s="4" t="s">
        <v>83</v>
      </c>
      <c r="F24" s="4" t="s">
        <v>81</v>
      </c>
      <c r="G24" s="4" t="s">
        <v>84</v>
      </c>
      <c r="H24" s="4" t="s">
        <v>29</v>
      </c>
      <c r="I24" s="4" t="s">
        <v>193</v>
      </c>
    </row>
    <row r="25" spans="1:9" x14ac:dyDescent="0.3">
      <c r="A25" s="5" t="s">
        <v>21</v>
      </c>
      <c r="B25" s="5" t="s">
        <v>96</v>
      </c>
      <c r="C25" s="5" t="s">
        <v>43</v>
      </c>
      <c r="D25" s="5" t="s">
        <v>105</v>
      </c>
      <c r="E25" s="5" t="s">
        <v>35</v>
      </c>
      <c r="F25" s="5" t="s">
        <v>36</v>
      </c>
      <c r="G25" s="5" t="s">
        <v>98</v>
      </c>
      <c r="H25" s="5" t="s">
        <v>147</v>
      </c>
      <c r="I25" s="5" t="s">
        <v>194</v>
      </c>
    </row>
    <row r="26" spans="1:9" x14ac:dyDescent="0.3">
      <c r="A26" s="4" t="s">
        <v>21</v>
      </c>
      <c r="B26" s="4" t="s">
        <v>96</v>
      </c>
      <c r="C26" s="4" t="s">
        <v>70</v>
      </c>
      <c r="D26" s="4" t="s">
        <v>101</v>
      </c>
      <c r="E26" s="4" t="s">
        <v>35</v>
      </c>
      <c r="F26" s="4" t="s">
        <v>57</v>
      </c>
      <c r="G26" s="4" t="s">
        <v>102</v>
      </c>
      <c r="H26" s="4" t="s">
        <v>144</v>
      </c>
      <c r="I26" s="4" t="s">
        <v>194</v>
      </c>
    </row>
    <row r="27" spans="1:9" x14ac:dyDescent="0.3">
      <c r="A27" s="4" t="s">
        <v>21</v>
      </c>
      <c r="B27" s="4" t="s">
        <v>96</v>
      </c>
      <c r="C27" s="4" t="s">
        <v>43</v>
      </c>
      <c r="D27" s="4" t="s">
        <v>99</v>
      </c>
      <c r="E27" s="4" t="s">
        <v>35</v>
      </c>
      <c r="F27" s="4" t="s">
        <v>57</v>
      </c>
      <c r="G27" s="4" t="s">
        <v>100</v>
      </c>
      <c r="H27" s="4" t="s">
        <v>143</v>
      </c>
      <c r="I27" s="4" t="s">
        <v>194</v>
      </c>
    </row>
    <row r="28" spans="1:9" x14ac:dyDescent="0.3">
      <c r="A28" s="4" t="s">
        <v>21</v>
      </c>
      <c r="B28" s="4" t="s">
        <v>96</v>
      </c>
      <c r="C28" s="4" t="s">
        <v>43</v>
      </c>
      <c r="D28" s="4" t="s">
        <v>103</v>
      </c>
      <c r="E28" s="4" t="s">
        <v>35</v>
      </c>
      <c r="F28" s="4" t="s">
        <v>57</v>
      </c>
      <c r="G28" s="4" t="s">
        <v>100</v>
      </c>
      <c r="H28" s="4" t="s">
        <v>145</v>
      </c>
      <c r="I28" s="4" t="s">
        <v>194</v>
      </c>
    </row>
    <row r="29" spans="1:9" x14ac:dyDescent="0.3">
      <c r="A29" s="4" t="s">
        <v>21</v>
      </c>
      <c r="B29" s="4" t="s">
        <v>60</v>
      </c>
      <c r="C29" s="4" t="s">
        <v>43</v>
      </c>
      <c r="D29" s="4" t="s">
        <v>110</v>
      </c>
      <c r="E29" s="4" t="s">
        <v>62</v>
      </c>
      <c r="F29" s="4" t="s">
        <v>41</v>
      </c>
      <c r="G29" s="4" t="s">
        <v>111</v>
      </c>
      <c r="H29" s="4" t="s">
        <v>150</v>
      </c>
      <c r="I29" s="4" t="s">
        <v>194</v>
      </c>
    </row>
    <row r="30" spans="1:9" x14ac:dyDescent="0.3">
      <c r="A30" s="4" t="s">
        <v>21</v>
      </c>
      <c r="B30" s="4" t="s">
        <v>96</v>
      </c>
      <c r="C30" s="4" t="s">
        <v>43</v>
      </c>
      <c r="D30" s="4" t="s">
        <v>97</v>
      </c>
      <c r="E30" s="4" t="s">
        <v>35</v>
      </c>
      <c r="F30" s="4" t="s">
        <v>36</v>
      </c>
      <c r="G30" s="4" t="s">
        <v>98</v>
      </c>
      <c r="H30" s="4" t="s">
        <v>142</v>
      </c>
      <c r="I30" s="4" t="s">
        <v>194</v>
      </c>
    </row>
    <row r="31" spans="1:9" x14ac:dyDescent="0.3">
      <c r="A31" s="4" t="s">
        <v>21</v>
      </c>
      <c r="B31" s="4" t="s">
        <v>106</v>
      </c>
      <c r="C31" s="4" t="s">
        <v>43</v>
      </c>
      <c r="D31" s="4" t="s">
        <v>107</v>
      </c>
      <c r="E31" s="4" t="s">
        <v>35</v>
      </c>
      <c r="F31" s="4" t="s">
        <v>57</v>
      </c>
      <c r="G31" s="4" t="s">
        <v>108</v>
      </c>
      <c r="H31" s="4" t="s">
        <v>148</v>
      </c>
      <c r="I31" s="4" t="s">
        <v>194</v>
      </c>
    </row>
    <row r="32" spans="1:9" x14ac:dyDescent="0.3">
      <c r="A32" s="4" t="s">
        <v>21</v>
      </c>
      <c r="B32" s="4" t="s">
        <v>96</v>
      </c>
      <c r="C32" s="4" t="s">
        <v>70</v>
      </c>
      <c r="D32" s="4" t="s">
        <v>104</v>
      </c>
      <c r="E32" s="4" t="s">
        <v>35</v>
      </c>
      <c r="F32" s="4" t="s">
        <v>57</v>
      </c>
      <c r="G32" s="4" t="s">
        <v>102</v>
      </c>
      <c r="H32" s="4" t="s">
        <v>146</v>
      </c>
      <c r="I32" s="4" t="s">
        <v>194</v>
      </c>
    </row>
    <row r="33" spans="1:9" x14ac:dyDescent="0.3">
      <c r="A33" s="4" t="s">
        <v>21</v>
      </c>
      <c r="B33" s="4" t="s">
        <v>106</v>
      </c>
      <c r="C33" s="4" t="s">
        <v>34</v>
      </c>
      <c r="D33" s="4" t="s">
        <v>109</v>
      </c>
      <c r="E33" s="4" t="s">
        <v>35</v>
      </c>
      <c r="F33" s="4" t="s">
        <v>57</v>
      </c>
      <c r="G33" s="4" t="s">
        <v>108</v>
      </c>
      <c r="H33" s="4" t="s">
        <v>149</v>
      </c>
      <c r="I33" s="4" t="s">
        <v>194</v>
      </c>
    </row>
    <row r="34" spans="1:9" x14ac:dyDescent="0.3">
      <c r="A34" s="4" t="s">
        <v>21</v>
      </c>
      <c r="B34" s="4" t="s">
        <v>106</v>
      </c>
      <c r="C34" s="4" t="s">
        <v>34</v>
      </c>
      <c r="D34" s="4" t="s">
        <v>109</v>
      </c>
      <c r="E34" s="4" t="s">
        <v>35</v>
      </c>
      <c r="F34" s="4" t="s">
        <v>57</v>
      </c>
      <c r="G34" s="4" t="s">
        <v>108</v>
      </c>
      <c r="H34" s="4" t="s">
        <v>149</v>
      </c>
      <c r="I34" s="4" t="s">
        <v>194</v>
      </c>
    </row>
    <row r="35" spans="1:9" x14ac:dyDescent="0.3">
      <c r="A35" s="4" t="s">
        <v>13</v>
      </c>
      <c r="B35" s="4" t="s">
        <v>47</v>
      </c>
      <c r="C35" s="4" t="s">
        <v>34</v>
      </c>
      <c r="D35" s="9" t="s">
        <v>173</v>
      </c>
      <c r="E35" s="4" t="s">
        <v>39</v>
      </c>
      <c r="F35" s="4" t="s">
        <v>41</v>
      </c>
      <c r="G35" s="4" t="s">
        <v>48</v>
      </c>
      <c r="H35" s="4" t="s">
        <v>136</v>
      </c>
      <c r="I35" s="4" t="s">
        <v>194</v>
      </c>
    </row>
    <row r="36" spans="1:9" x14ac:dyDescent="0.3">
      <c r="A36" s="4" t="s">
        <v>13</v>
      </c>
      <c r="B36" s="4" t="s">
        <v>47</v>
      </c>
      <c r="C36" s="4" t="s">
        <v>34</v>
      </c>
      <c r="D36" s="9" t="s">
        <v>175</v>
      </c>
      <c r="E36" s="4" t="s">
        <v>39</v>
      </c>
      <c r="F36" s="4" t="s">
        <v>41</v>
      </c>
      <c r="G36" s="4" t="s">
        <v>48</v>
      </c>
      <c r="H36" s="4" t="s">
        <v>138</v>
      </c>
      <c r="I36" s="4" t="s">
        <v>194</v>
      </c>
    </row>
    <row r="37" spans="1:9" x14ac:dyDescent="0.3">
      <c r="A37" s="4" t="s">
        <v>13</v>
      </c>
      <c r="B37" s="4" t="s">
        <v>38</v>
      </c>
      <c r="C37" s="4" t="s">
        <v>34</v>
      </c>
      <c r="D37" s="9" t="s">
        <v>165</v>
      </c>
      <c r="E37" s="4" t="s">
        <v>39</v>
      </c>
      <c r="F37" s="4" t="s">
        <v>36</v>
      </c>
      <c r="G37" s="4" t="s">
        <v>90</v>
      </c>
      <c r="H37" s="4" t="s">
        <v>127</v>
      </c>
      <c r="I37" s="4" t="s">
        <v>194</v>
      </c>
    </row>
    <row r="38" spans="1:9" x14ac:dyDescent="0.3">
      <c r="A38" s="4" t="s">
        <v>13</v>
      </c>
      <c r="B38" s="4" t="s">
        <v>38</v>
      </c>
      <c r="C38" s="4" t="s">
        <v>34</v>
      </c>
      <c r="D38" s="9" t="s">
        <v>166</v>
      </c>
      <c r="E38" s="4" t="s">
        <v>39</v>
      </c>
      <c r="F38" s="4" t="s">
        <v>36</v>
      </c>
      <c r="G38" s="4" t="s">
        <v>40</v>
      </c>
      <c r="H38" s="4" t="s">
        <v>128</v>
      </c>
      <c r="I38" s="4" t="s">
        <v>194</v>
      </c>
    </row>
    <row r="39" spans="1:9" x14ac:dyDescent="0.3">
      <c r="A39" s="4" t="s">
        <v>13</v>
      </c>
      <c r="B39" s="4" t="s">
        <v>38</v>
      </c>
      <c r="C39" s="4" t="s">
        <v>43</v>
      </c>
      <c r="D39" s="9" t="s">
        <v>179</v>
      </c>
      <c r="E39" s="4" t="s">
        <v>39</v>
      </c>
      <c r="F39" s="4" t="s">
        <v>36</v>
      </c>
      <c r="G39" s="4" t="s">
        <v>40</v>
      </c>
      <c r="H39" s="4" t="s">
        <v>135</v>
      </c>
      <c r="I39" s="4" t="s">
        <v>194</v>
      </c>
    </row>
    <row r="40" spans="1:9" x14ac:dyDescent="0.3">
      <c r="A40" s="4" t="s">
        <v>13</v>
      </c>
      <c r="B40" s="4" t="s">
        <v>38</v>
      </c>
      <c r="C40" s="4" t="s">
        <v>34</v>
      </c>
      <c r="D40" s="9" t="s">
        <v>169</v>
      </c>
      <c r="E40" s="4" t="s">
        <v>39</v>
      </c>
      <c r="F40" s="4" t="s">
        <v>36</v>
      </c>
      <c r="G40" s="4" t="s">
        <v>90</v>
      </c>
      <c r="H40" s="4" t="s">
        <v>131</v>
      </c>
      <c r="I40" s="4" t="s">
        <v>194</v>
      </c>
    </row>
    <row r="41" spans="1:9" x14ac:dyDescent="0.3">
      <c r="A41" s="4" t="s">
        <v>13</v>
      </c>
      <c r="B41" s="4" t="s">
        <v>38</v>
      </c>
      <c r="C41" s="4" t="s">
        <v>43</v>
      </c>
      <c r="D41" s="9" t="s">
        <v>171</v>
      </c>
      <c r="E41" s="4" t="s">
        <v>39</v>
      </c>
      <c r="F41" s="4" t="s">
        <v>44</v>
      </c>
      <c r="G41" s="4" t="s">
        <v>46</v>
      </c>
      <c r="H41" s="4" t="s">
        <v>133</v>
      </c>
      <c r="I41" s="4" t="s">
        <v>194</v>
      </c>
    </row>
    <row r="42" spans="1:9" x14ac:dyDescent="0.3">
      <c r="A42" s="4" t="s">
        <v>13</v>
      </c>
      <c r="B42" s="4" t="s">
        <v>38</v>
      </c>
      <c r="C42" s="4" t="s">
        <v>70</v>
      </c>
      <c r="D42" s="9" t="s">
        <v>168</v>
      </c>
      <c r="E42" s="4" t="s">
        <v>39</v>
      </c>
      <c r="F42" s="4" t="s">
        <v>44</v>
      </c>
      <c r="G42" s="4" t="s">
        <v>92</v>
      </c>
      <c r="H42" s="4" t="s">
        <v>130</v>
      </c>
      <c r="I42" s="4" t="s">
        <v>194</v>
      </c>
    </row>
    <row r="43" spans="1:9" x14ac:dyDescent="0.3">
      <c r="A43" s="4" t="s">
        <v>13</v>
      </c>
      <c r="B43" s="4" t="s">
        <v>87</v>
      </c>
      <c r="C43" s="4" t="s">
        <v>34</v>
      </c>
      <c r="D43" s="9" t="s">
        <v>164</v>
      </c>
      <c r="E43" s="4" t="s">
        <v>62</v>
      </c>
      <c r="F43" s="4" t="s">
        <v>36</v>
      </c>
      <c r="G43" s="4" t="s">
        <v>88</v>
      </c>
      <c r="H43" s="4" t="s">
        <v>126</v>
      </c>
      <c r="I43" s="4" t="s">
        <v>194</v>
      </c>
    </row>
    <row r="44" spans="1:9" x14ac:dyDescent="0.3">
      <c r="A44" s="4" t="s">
        <v>13</v>
      </c>
      <c r="B44" s="4" t="s">
        <v>93</v>
      </c>
      <c r="C44" s="4" t="s">
        <v>43</v>
      </c>
      <c r="D44" s="9" t="s">
        <v>176</v>
      </c>
      <c r="E44" s="4" t="s">
        <v>94</v>
      </c>
      <c r="F44" s="4" t="s">
        <v>44</v>
      </c>
      <c r="G44" s="4" t="s">
        <v>95</v>
      </c>
      <c r="H44" s="4" t="s">
        <v>139</v>
      </c>
      <c r="I44" s="4" t="s">
        <v>194</v>
      </c>
    </row>
    <row r="45" spans="1:9" x14ac:dyDescent="0.3">
      <c r="A45" s="4" t="s">
        <v>13</v>
      </c>
      <c r="B45" s="4" t="s">
        <v>47</v>
      </c>
      <c r="C45" s="4" t="s">
        <v>34</v>
      </c>
      <c r="D45" s="9" t="s">
        <v>174</v>
      </c>
      <c r="E45" s="4" t="s">
        <v>39</v>
      </c>
      <c r="F45" s="4" t="s">
        <v>41</v>
      </c>
      <c r="G45" s="4" t="s">
        <v>48</v>
      </c>
      <c r="H45" s="4" t="s">
        <v>137</v>
      </c>
      <c r="I45" s="4" t="s">
        <v>194</v>
      </c>
    </row>
    <row r="46" spans="1:9" x14ac:dyDescent="0.3">
      <c r="A46" s="4" t="s">
        <v>13</v>
      </c>
      <c r="B46" s="4" t="s">
        <v>93</v>
      </c>
      <c r="C46" s="4" t="s">
        <v>43</v>
      </c>
      <c r="D46" s="9" t="s">
        <v>178</v>
      </c>
      <c r="E46" s="4" t="s">
        <v>94</v>
      </c>
      <c r="F46" s="4" t="s">
        <v>44</v>
      </c>
      <c r="G46" s="4" t="s">
        <v>95</v>
      </c>
      <c r="H46" s="4" t="s">
        <v>141</v>
      </c>
      <c r="I46" s="4" t="s">
        <v>194</v>
      </c>
    </row>
    <row r="47" spans="1:9" x14ac:dyDescent="0.3">
      <c r="A47" s="4" t="s">
        <v>13</v>
      </c>
      <c r="B47" s="4" t="s">
        <v>93</v>
      </c>
      <c r="C47" s="4" t="s">
        <v>43</v>
      </c>
      <c r="D47" s="9" t="s">
        <v>177</v>
      </c>
      <c r="E47" s="4" t="s">
        <v>94</v>
      </c>
      <c r="F47" s="4" t="s">
        <v>44</v>
      </c>
      <c r="G47" s="4" t="s">
        <v>95</v>
      </c>
      <c r="H47" s="4" t="s">
        <v>140</v>
      </c>
      <c r="I47" s="4" t="s">
        <v>194</v>
      </c>
    </row>
    <row r="48" spans="1:9" x14ac:dyDescent="0.3">
      <c r="A48" s="4" t="s">
        <v>13</v>
      </c>
      <c r="B48" s="4" t="s">
        <v>87</v>
      </c>
      <c r="C48" s="4" t="s">
        <v>34</v>
      </c>
      <c r="D48" s="9" t="s">
        <v>161</v>
      </c>
      <c r="E48" s="4" t="s">
        <v>62</v>
      </c>
      <c r="F48" s="4" t="s">
        <v>36</v>
      </c>
      <c r="G48" s="4" t="s">
        <v>88</v>
      </c>
      <c r="H48" s="4" t="s">
        <v>123</v>
      </c>
      <c r="I48" s="4" t="s">
        <v>194</v>
      </c>
    </row>
    <row r="49" spans="1:9" x14ac:dyDescent="0.3">
      <c r="A49" s="4" t="s">
        <v>13</v>
      </c>
      <c r="B49" s="4" t="s">
        <v>87</v>
      </c>
      <c r="C49" s="4" t="s">
        <v>34</v>
      </c>
      <c r="D49" s="9" t="s">
        <v>162</v>
      </c>
      <c r="E49" s="4" t="s">
        <v>62</v>
      </c>
      <c r="F49" s="4" t="s">
        <v>36</v>
      </c>
      <c r="G49" s="4" t="s">
        <v>88</v>
      </c>
      <c r="H49" s="4" t="s">
        <v>124</v>
      </c>
      <c r="I49" s="4" t="s">
        <v>194</v>
      </c>
    </row>
    <row r="50" spans="1:9" x14ac:dyDescent="0.3">
      <c r="A50" s="4" t="s">
        <v>13</v>
      </c>
      <c r="B50" s="4" t="s">
        <v>87</v>
      </c>
      <c r="C50" s="4" t="s">
        <v>34</v>
      </c>
      <c r="D50" s="9" t="s">
        <v>163</v>
      </c>
      <c r="E50" s="4" t="s">
        <v>62</v>
      </c>
      <c r="F50" s="4" t="s">
        <v>41</v>
      </c>
      <c r="G50" s="4" t="s">
        <v>89</v>
      </c>
      <c r="H50" s="4" t="s">
        <v>125</v>
      </c>
      <c r="I50" s="4" t="s">
        <v>194</v>
      </c>
    </row>
    <row r="51" spans="1:9" x14ac:dyDescent="0.3">
      <c r="A51" s="4" t="s">
        <v>13</v>
      </c>
      <c r="B51" s="4" t="s">
        <v>33</v>
      </c>
      <c r="C51" s="4" t="s">
        <v>34</v>
      </c>
      <c r="D51" s="9" t="s">
        <v>160</v>
      </c>
      <c r="E51" s="4" t="s">
        <v>35</v>
      </c>
      <c r="F51" s="4" t="s">
        <v>36</v>
      </c>
      <c r="G51" s="4" t="s">
        <v>37</v>
      </c>
      <c r="H51" s="4" t="s">
        <v>122</v>
      </c>
      <c r="I51" s="4" t="s">
        <v>194</v>
      </c>
    </row>
    <row r="52" spans="1:9" x14ac:dyDescent="0.3">
      <c r="A52" s="4" t="s">
        <v>13</v>
      </c>
      <c r="B52" s="4" t="s">
        <v>38</v>
      </c>
      <c r="C52" s="4" t="s">
        <v>43</v>
      </c>
      <c r="D52" s="9" t="s">
        <v>170</v>
      </c>
      <c r="E52" s="4" t="s">
        <v>39</v>
      </c>
      <c r="F52" s="4" t="s">
        <v>44</v>
      </c>
      <c r="G52" s="4" t="s">
        <v>46</v>
      </c>
      <c r="H52" s="4" t="s">
        <v>132</v>
      </c>
      <c r="I52" s="4" t="s">
        <v>194</v>
      </c>
    </row>
    <row r="53" spans="1:9" x14ac:dyDescent="0.3">
      <c r="A53" s="4" t="s">
        <v>13</v>
      </c>
      <c r="B53" s="4" t="s">
        <v>38</v>
      </c>
      <c r="C53" s="4" t="s">
        <v>43</v>
      </c>
      <c r="D53" s="9" t="s">
        <v>172</v>
      </c>
      <c r="E53" s="4" t="s">
        <v>39</v>
      </c>
      <c r="F53" s="4" t="s">
        <v>44</v>
      </c>
      <c r="G53" s="4" t="s">
        <v>46</v>
      </c>
      <c r="H53" s="4" t="s">
        <v>134</v>
      </c>
      <c r="I53" s="4" t="s">
        <v>194</v>
      </c>
    </row>
    <row r="54" spans="1:9" x14ac:dyDescent="0.3">
      <c r="A54" s="4" t="s">
        <v>13</v>
      </c>
      <c r="B54" s="4" t="s">
        <v>38</v>
      </c>
      <c r="C54" s="4" t="s">
        <v>43</v>
      </c>
      <c r="D54" s="9" t="s">
        <v>167</v>
      </c>
      <c r="E54" s="4" t="s">
        <v>39</v>
      </c>
      <c r="F54" s="4" t="s">
        <v>44</v>
      </c>
      <c r="G54" s="4" t="s">
        <v>91</v>
      </c>
      <c r="H54" s="4" t="s">
        <v>129</v>
      </c>
      <c r="I54" s="4" t="s">
        <v>194</v>
      </c>
    </row>
    <row r="55" spans="1:9" x14ac:dyDescent="0.3">
      <c r="A55" s="4" t="s">
        <v>27</v>
      </c>
      <c r="B55" s="4" t="s">
        <v>117</v>
      </c>
      <c r="C55" s="4" t="s">
        <v>118</v>
      </c>
      <c r="D55" s="4" t="s">
        <v>121</v>
      </c>
      <c r="E55" s="4" t="s">
        <v>119</v>
      </c>
      <c r="F55" s="4" t="s">
        <v>81</v>
      </c>
      <c r="G55" s="4" t="s">
        <v>120</v>
      </c>
      <c r="H55" s="4" t="s">
        <v>154</v>
      </c>
      <c r="I55" s="4" t="s">
        <v>194</v>
      </c>
    </row>
    <row r="56" spans="1:9" x14ac:dyDescent="0.3">
      <c r="A56" s="4" t="s">
        <v>112</v>
      </c>
      <c r="B56" s="4" t="s">
        <v>79</v>
      </c>
      <c r="C56" s="4" t="s">
        <v>80</v>
      </c>
      <c r="D56" s="4" t="s">
        <v>159</v>
      </c>
      <c r="E56" s="4" t="s">
        <v>83</v>
      </c>
      <c r="F56" s="4" t="s">
        <v>57</v>
      </c>
      <c r="G56" s="4" t="s">
        <v>116</v>
      </c>
      <c r="H56" s="4" t="s">
        <v>153</v>
      </c>
      <c r="I56" s="4" t="s">
        <v>194</v>
      </c>
    </row>
    <row r="57" spans="1:9" x14ac:dyDescent="0.3">
      <c r="A57" s="4" t="s">
        <v>112</v>
      </c>
      <c r="B57" s="4" t="s">
        <v>79</v>
      </c>
      <c r="C57" s="4" t="s">
        <v>80</v>
      </c>
      <c r="D57" s="4" t="s">
        <v>180</v>
      </c>
      <c r="E57" s="4" t="s">
        <v>35</v>
      </c>
      <c r="F57" s="4" t="s">
        <v>57</v>
      </c>
      <c r="G57" s="4" t="s">
        <v>113</v>
      </c>
      <c r="H57" s="4" t="s">
        <v>151</v>
      </c>
      <c r="I57" s="4" t="s">
        <v>194</v>
      </c>
    </row>
    <row r="58" spans="1:9" x14ac:dyDescent="0.3">
      <c r="A58" s="4" t="s">
        <v>112</v>
      </c>
      <c r="B58" s="4" t="s">
        <v>79</v>
      </c>
      <c r="C58" s="4" t="s">
        <v>114</v>
      </c>
      <c r="D58" s="4" t="s">
        <v>158</v>
      </c>
      <c r="E58" s="4" t="s">
        <v>35</v>
      </c>
      <c r="F58" s="4" t="s">
        <v>57</v>
      </c>
      <c r="G58" s="4" t="s">
        <v>115</v>
      </c>
      <c r="H58" s="4" t="s">
        <v>152</v>
      </c>
      <c r="I58" s="4" t="s">
        <v>194</v>
      </c>
    </row>
  </sheetData>
  <sortState ref="A4:I58">
    <sortCondition descending="1" ref="I4:I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D9" sqref="D9"/>
    </sheetView>
  </sheetViews>
  <sheetFormatPr defaultRowHeight="14.4" x14ac:dyDescent="0.3"/>
  <cols>
    <col min="4" max="4" width="37.109375" bestFit="1" customWidth="1"/>
    <col min="7" max="7" width="10.109375" bestFit="1" customWidth="1"/>
    <col min="8" max="8" width="17" bestFit="1" customWidth="1"/>
    <col min="11" max="11" width="22.109375" bestFit="1" customWidth="1"/>
  </cols>
  <sheetData>
    <row r="1" spans="1:9" x14ac:dyDescent="0.3">
      <c r="A1" s="3" t="s">
        <v>211</v>
      </c>
      <c r="D1" t="s">
        <v>228</v>
      </c>
    </row>
    <row r="2" spans="1:9" ht="15" thickBot="1" x14ac:dyDescent="0.35">
      <c r="A2" s="3"/>
    </row>
    <row r="3" spans="1:9" ht="15" thickBot="1" x14ac:dyDescent="0.35">
      <c r="A3" s="6" t="s">
        <v>1</v>
      </c>
      <c r="B3" s="7" t="s">
        <v>0</v>
      </c>
      <c r="C3" s="7" t="s">
        <v>30</v>
      </c>
      <c r="D3" s="7" t="s">
        <v>155</v>
      </c>
      <c r="E3" s="7" t="s">
        <v>31</v>
      </c>
      <c r="F3" s="7" t="s">
        <v>156</v>
      </c>
      <c r="G3" s="7" t="s">
        <v>32</v>
      </c>
      <c r="H3" s="8" t="s">
        <v>157</v>
      </c>
      <c r="I3" s="8" t="s">
        <v>202</v>
      </c>
    </row>
    <row r="4" spans="1:9" x14ac:dyDescent="0.3">
      <c r="A4" s="5" t="s">
        <v>23</v>
      </c>
      <c r="B4" s="5" t="s">
        <v>69</v>
      </c>
      <c r="C4" s="5" t="s">
        <v>70</v>
      </c>
      <c r="D4" s="5" t="s">
        <v>71</v>
      </c>
      <c r="E4" s="5" t="s">
        <v>39</v>
      </c>
      <c r="F4" s="5" t="s">
        <v>57</v>
      </c>
      <c r="G4" s="5"/>
      <c r="H4" s="5"/>
      <c r="I4" s="5"/>
    </row>
    <row r="5" spans="1:9" x14ac:dyDescent="0.3">
      <c r="A5" s="4" t="s">
        <v>23</v>
      </c>
      <c r="B5" s="4" t="s">
        <v>69</v>
      </c>
      <c r="C5" s="4" t="s">
        <v>75</v>
      </c>
      <c r="D5" s="4" t="s">
        <v>76</v>
      </c>
      <c r="E5" s="4" t="s">
        <v>39</v>
      </c>
      <c r="F5" s="4" t="s">
        <v>57</v>
      </c>
      <c r="G5" s="4"/>
      <c r="H5" s="4"/>
      <c r="I5" s="4"/>
    </row>
    <row r="6" spans="1:9" x14ac:dyDescent="0.3">
      <c r="A6" s="4" t="s">
        <v>23</v>
      </c>
      <c r="B6" s="4" t="s">
        <v>66</v>
      </c>
      <c r="C6" s="4" t="s">
        <v>43</v>
      </c>
      <c r="D6" s="4" t="s">
        <v>67</v>
      </c>
      <c r="E6" s="4" t="s">
        <v>35</v>
      </c>
      <c r="F6" s="4" t="s">
        <v>57</v>
      </c>
      <c r="G6" s="4"/>
      <c r="H6" s="4"/>
      <c r="I6" s="4"/>
    </row>
    <row r="7" spans="1:9" x14ac:dyDescent="0.3">
      <c r="A7" s="4" t="s">
        <v>23</v>
      </c>
      <c r="B7" s="4" t="s">
        <v>69</v>
      </c>
      <c r="C7" s="4" t="s">
        <v>43</v>
      </c>
      <c r="D7" s="4" t="s">
        <v>73</v>
      </c>
      <c r="E7" s="4" t="s">
        <v>39</v>
      </c>
      <c r="F7" s="4" t="s">
        <v>57</v>
      </c>
      <c r="G7" s="4"/>
      <c r="H7" s="4"/>
      <c r="I7" s="4"/>
    </row>
    <row r="8" spans="1:9" x14ac:dyDescent="0.3">
      <c r="A8" s="4" t="s">
        <v>21</v>
      </c>
      <c r="B8" s="4" t="s">
        <v>54</v>
      </c>
      <c r="C8" s="4" t="s">
        <v>43</v>
      </c>
      <c r="D8" s="4" t="s">
        <v>55</v>
      </c>
      <c r="E8" s="4" t="s">
        <v>56</v>
      </c>
      <c r="F8" s="4" t="s">
        <v>57</v>
      </c>
      <c r="G8" s="4"/>
      <c r="H8" s="4"/>
      <c r="I8" s="4"/>
    </row>
    <row r="9" spans="1:9" x14ac:dyDescent="0.3">
      <c r="A9" s="4" t="s">
        <v>21</v>
      </c>
      <c r="B9" s="4" t="s">
        <v>54</v>
      </c>
      <c r="C9" s="4" t="s">
        <v>43</v>
      </c>
      <c r="D9" s="4" t="s">
        <v>59</v>
      </c>
      <c r="E9" s="4" t="s">
        <v>56</v>
      </c>
      <c r="F9" s="4" t="s">
        <v>57</v>
      </c>
      <c r="G9" s="4"/>
      <c r="H9" s="4"/>
      <c r="I9" s="4"/>
    </row>
    <row r="10" spans="1:9" x14ac:dyDescent="0.3">
      <c r="A10" s="4" t="s">
        <v>21</v>
      </c>
      <c r="B10" s="4" t="s">
        <v>60</v>
      </c>
      <c r="C10" s="4" t="s">
        <v>43</v>
      </c>
      <c r="D10" s="4" t="s">
        <v>61</v>
      </c>
      <c r="E10" s="4" t="s">
        <v>62</v>
      </c>
      <c r="F10" s="4" t="s">
        <v>36</v>
      </c>
      <c r="G10" s="4"/>
      <c r="H10" s="4"/>
      <c r="I10" s="4"/>
    </row>
    <row r="11" spans="1:9" x14ac:dyDescent="0.3">
      <c r="A11" s="4" t="s">
        <v>13</v>
      </c>
      <c r="B11" s="4" t="s">
        <v>33</v>
      </c>
      <c r="C11" s="4" t="s">
        <v>34</v>
      </c>
      <c r="D11" s="4" t="s">
        <v>181</v>
      </c>
      <c r="E11" s="4" t="s">
        <v>35</v>
      </c>
      <c r="F11" s="4" t="s">
        <v>36</v>
      </c>
      <c r="G11" s="4"/>
      <c r="H11" s="4"/>
      <c r="I11" s="4"/>
    </row>
    <row r="12" spans="1:9" x14ac:dyDescent="0.3">
      <c r="A12" s="4" t="s">
        <v>13</v>
      </c>
      <c r="B12" s="4" t="s">
        <v>38</v>
      </c>
      <c r="C12" s="4" t="s">
        <v>34</v>
      </c>
      <c r="D12" s="4" t="s">
        <v>182</v>
      </c>
      <c r="E12" s="4" t="s">
        <v>39</v>
      </c>
      <c r="F12" s="4" t="s">
        <v>36</v>
      </c>
      <c r="G12" s="4"/>
      <c r="H12" s="4"/>
      <c r="I12" s="4"/>
    </row>
    <row r="13" spans="1:9" x14ac:dyDescent="0.3">
      <c r="A13" s="4" t="s">
        <v>13</v>
      </c>
      <c r="B13" s="4" t="s">
        <v>38</v>
      </c>
      <c r="C13" s="4" t="s">
        <v>34</v>
      </c>
      <c r="D13" s="4" t="s">
        <v>185</v>
      </c>
      <c r="E13" s="4" t="s">
        <v>39</v>
      </c>
      <c r="F13" s="4" t="s">
        <v>41</v>
      </c>
      <c r="G13" s="4"/>
      <c r="H13" s="4"/>
      <c r="I13" s="4"/>
    </row>
    <row r="14" spans="1:9" x14ac:dyDescent="0.3">
      <c r="A14" s="4" t="s">
        <v>13</v>
      </c>
      <c r="B14" s="4" t="s">
        <v>47</v>
      </c>
      <c r="C14" s="4" t="s">
        <v>34</v>
      </c>
      <c r="D14" s="4" t="s">
        <v>189</v>
      </c>
      <c r="E14" s="4" t="s">
        <v>39</v>
      </c>
      <c r="F14" s="4" t="s">
        <v>41</v>
      </c>
      <c r="G14" s="4"/>
      <c r="H14" s="4"/>
      <c r="I14" s="4"/>
    </row>
    <row r="15" spans="1:9" x14ac:dyDescent="0.3">
      <c r="A15" s="4" t="s">
        <v>13</v>
      </c>
      <c r="B15" s="4" t="s">
        <v>38</v>
      </c>
      <c r="C15" s="4" t="s">
        <v>34</v>
      </c>
      <c r="D15" s="4" t="s">
        <v>186</v>
      </c>
      <c r="E15" s="4" t="s">
        <v>39</v>
      </c>
      <c r="F15" s="4" t="s">
        <v>36</v>
      </c>
      <c r="G15" s="4"/>
      <c r="H15" s="4"/>
      <c r="I15" s="4"/>
    </row>
    <row r="16" spans="1:9" x14ac:dyDescent="0.3">
      <c r="A16" s="4" t="s">
        <v>13</v>
      </c>
      <c r="B16" s="4" t="s">
        <v>38</v>
      </c>
      <c r="C16" s="4" t="s">
        <v>43</v>
      </c>
      <c r="D16" s="4" t="s">
        <v>187</v>
      </c>
      <c r="E16" s="4" t="s">
        <v>39</v>
      </c>
      <c r="F16" s="4" t="s">
        <v>44</v>
      </c>
      <c r="G16" s="4"/>
      <c r="H16" s="4"/>
      <c r="I16" s="4"/>
    </row>
    <row r="17" spans="1:9" x14ac:dyDescent="0.3">
      <c r="A17" s="4" t="s">
        <v>13</v>
      </c>
      <c r="B17" s="4" t="s">
        <v>38</v>
      </c>
      <c r="C17" s="4" t="s">
        <v>34</v>
      </c>
      <c r="D17" s="4" t="s">
        <v>188</v>
      </c>
      <c r="E17" s="4" t="s">
        <v>39</v>
      </c>
      <c r="F17" s="4" t="s">
        <v>36</v>
      </c>
      <c r="G17" s="4"/>
      <c r="H17" s="4"/>
      <c r="I17" s="4"/>
    </row>
    <row r="18" spans="1:9" x14ac:dyDescent="0.3">
      <c r="A18" s="4" t="s">
        <v>13</v>
      </c>
      <c r="B18" s="4" t="s">
        <v>38</v>
      </c>
      <c r="C18" s="4" t="s">
        <v>43</v>
      </c>
      <c r="D18" s="4" t="s">
        <v>167</v>
      </c>
      <c r="E18" s="4" t="s">
        <v>39</v>
      </c>
      <c r="F18" s="4" t="s">
        <v>44</v>
      </c>
      <c r="G18" s="4"/>
      <c r="H18" s="4"/>
      <c r="I18" s="4"/>
    </row>
    <row r="19" spans="1:9" x14ac:dyDescent="0.3">
      <c r="A19" s="4" t="s">
        <v>13</v>
      </c>
      <c r="B19" s="4" t="s">
        <v>47</v>
      </c>
      <c r="C19" s="4" t="s">
        <v>34</v>
      </c>
      <c r="D19" s="4" t="s">
        <v>190</v>
      </c>
      <c r="E19" s="4" t="s">
        <v>39</v>
      </c>
      <c r="F19" s="4" t="s">
        <v>41</v>
      </c>
      <c r="G19" s="4"/>
      <c r="H19" s="4"/>
      <c r="I19" s="4"/>
    </row>
    <row r="20" spans="1:9" x14ac:dyDescent="0.3">
      <c r="A20" s="4" t="s">
        <v>13</v>
      </c>
      <c r="B20" s="4" t="s">
        <v>47</v>
      </c>
      <c r="C20" s="4" t="s">
        <v>34</v>
      </c>
      <c r="D20" s="4" t="s">
        <v>191</v>
      </c>
      <c r="E20" s="4" t="s">
        <v>39</v>
      </c>
      <c r="F20" s="4" t="s">
        <v>41</v>
      </c>
      <c r="G20" s="4"/>
      <c r="H20" s="4"/>
      <c r="I20" s="4"/>
    </row>
    <row r="21" spans="1:9" x14ac:dyDescent="0.3">
      <c r="A21" s="4" t="s">
        <v>13</v>
      </c>
      <c r="B21" s="4" t="s">
        <v>38</v>
      </c>
      <c r="C21" s="4" t="s">
        <v>34</v>
      </c>
      <c r="D21" s="4" t="s">
        <v>183</v>
      </c>
      <c r="E21" s="4" t="s">
        <v>39</v>
      </c>
      <c r="F21" s="4" t="s">
        <v>36</v>
      </c>
      <c r="G21" s="4"/>
      <c r="H21" s="4"/>
      <c r="I21" s="4"/>
    </row>
    <row r="22" spans="1:9" x14ac:dyDescent="0.3">
      <c r="A22" s="4" t="s">
        <v>13</v>
      </c>
      <c r="B22" s="4" t="s">
        <v>38</v>
      </c>
      <c r="C22" s="4" t="s">
        <v>34</v>
      </c>
      <c r="D22" s="4" t="s">
        <v>184</v>
      </c>
      <c r="E22" s="4" t="s">
        <v>39</v>
      </c>
      <c r="F22" s="4" t="s">
        <v>41</v>
      </c>
      <c r="G22" s="4"/>
      <c r="H22" s="4"/>
      <c r="I22" s="4"/>
    </row>
    <row r="23" spans="1:9" x14ac:dyDescent="0.3">
      <c r="A23" s="5" t="s">
        <v>21</v>
      </c>
      <c r="B23" s="5" t="s">
        <v>96</v>
      </c>
      <c r="C23" s="5" t="s">
        <v>43</v>
      </c>
      <c r="D23" s="5" t="s">
        <v>105</v>
      </c>
      <c r="E23" s="5" t="s">
        <v>35</v>
      </c>
      <c r="F23" s="5" t="s">
        <v>36</v>
      </c>
      <c r="G23" s="5"/>
      <c r="H23" s="5"/>
      <c r="I23" s="5"/>
    </row>
    <row r="24" spans="1:9" x14ac:dyDescent="0.3">
      <c r="A24" s="4" t="s">
        <v>21</v>
      </c>
      <c r="B24" s="4" t="s">
        <v>96</v>
      </c>
      <c r="C24" s="4" t="s">
        <v>70</v>
      </c>
      <c r="D24" s="4" t="s">
        <v>101</v>
      </c>
      <c r="E24" s="4" t="s">
        <v>35</v>
      </c>
      <c r="F24" s="4" t="s">
        <v>57</v>
      </c>
      <c r="G24" s="4"/>
      <c r="H24" s="4"/>
      <c r="I24" s="4"/>
    </row>
    <row r="25" spans="1:9" x14ac:dyDescent="0.3">
      <c r="A25" s="4" t="s">
        <v>21</v>
      </c>
      <c r="B25" s="4" t="s">
        <v>96</v>
      </c>
      <c r="C25" s="4" t="s">
        <v>43</v>
      </c>
      <c r="D25" s="4" t="s">
        <v>99</v>
      </c>
      <c r="E25" s="4" t="s">
        <v>35</v>
      </c>
      <c r="F25" s="4" t="s">
        <v>57</v>
      </c>
      <c r="G25" s="4"/>
      <c r="H25" s="4"/>
      <c r="I25" s="4"/>
    </row>
    <row r="26" spans="1:9" x14ac:dyDescent="0.3">
      <c r="A26" s="4" t="s">
        <v>21</v>
      </c>
      <c r="B26" s="4" t="s">
        <v>96</v>
      </c>
      <c r="C26" s="4" t="s">
        <v>43</v>
      </c>
      <c r="D26" s="4" t="s">
        <v>103</v>
      </c>
      <c r="E26" s="4" t="s">
        <v>35</v>
      </c>
      <c r="F26" s="4" t="s">
        <v>57</v>
      </c>
      <c r="G26" s="4"/>
      <c r="H26" s="4"/>
      <c r="I26" s="4"/>
    </row>
    <row r="27" spans="1:9" x14ac:dyDescent="0.3">
      <c r="A27" s="4" t="s">
        <v>21</v>
      </c>
      <c r="B27" s="4" t="s">
        <v>60</v>
      </c>
      <c r="C27" s="4" t="s">
        <v>43</v>
      </c>
      <c r="D27" s="4" t="s">
        <v>110</v>
      </c>
      <c r="E27" s="4" t="s">
        <v>62</v>
      </c>
      <c r="F27" s="4" t="s">
        <v>41</v>
      </c>
      <c r="G27" s="4"/>
      <c r="H27" s="4"/>
      <c r="I27" s="4"/>
    </row>
    <row r="28" spans="1:9" x14ac:dyDescent="0.3">
      <c r="A28" s="4" t="s">
        <v>21</v>
      </c>
      <c r="B28" s="4" t="s">
        <v>96</v>
      </c>
      <c r="C28" s="4" t="s">
        <v>43</v>
      </c>
      <c r="D28" s="4" t="s">
        <v>97</v>
      </c>
      <c r="E28" s="4" t="s">
        <v>35</v>
      </c>
      <c r="F28" s="4" t="s">
        <v>36</v>
      </c>
      <c r="G28" s="4"/>
      <c r="H28" s="4"/>
      <c r="I28" s="4"/>
    </row>
    <row r="29" spans="1:9" x14ac:dyDescent="0.3">
      <c r="A29" s="4" t="s">
        <v>21</v>
      </c>
      <c r="B29" s="4" t="s">
        <v>106</v>
      </c>
      <c r="C29" s="4" t="s">
        <v>43</v>
      </c>
      <c r="D29" s="4" t="s">
        <v>107</v>
      </c>
      <c r="E29" s="4" t="s">
        <v>35</v>
      </c>
      <c r="F29" s="4" t="s">
        <v>57</v>
      </c>
      <c r="G29" s="4"/>
      <c r="H29" s="4"/>
      <c r="I29" s="4"/>
    </row>
    <row r="30" spans="1:9" x14ac:dyDescent="0.3">
      <c r="A30" s="4" t="s">
        <v>21</v>
      </c>
      <c r="B30" s="4" t="s">
        <v>96</v>
      </c>
      <c r="C30" s="4" t="s">
        <v>70</v>
      </c>
      <c r="D30" s="4" t="s">
        <v>104</v>
      </c>
      <c r="E30" s="4" t="s">
        <v>35</v>
      </c>
      <c r="F30" s="4" t="s">
        <v>57</v>
      </c>
      <c r="G30" s="4"/>
      <c r="H30" s="4"/>
      <c r="I30" s="4"/>
    </row>
    <row r="31" spans="1:9" x14ac:dyDescent="0.3">
      <c r="A31" s="4" t="s">
        <v>21</v>
      </c>
      <c r="B31" s="4" t="s">
        <v>106</v>
      </c>
      <c r="C31" s="4" t="s">
        <v>34</v>
      </c>
      <c r="D31" s="4" t="s">
        <v>109</v>
      </c>
      <c r="E31" s="4" t="s">
        <v>35</v>
      </c>
      <c r="F31" s="4" t="s">
        <v>57</v>
      </c>
      <c r="G31" s="4"/>
      <c r="H31" s="4"/>
      <c r="I31" s="4"/>
    </row>
    <row r="32" spans="1:9" x14ac:dyDescent="0.3">
      <c r="A32" s="4" t="s">
        <v>21</v>
      </c>
      <c r="B32" s="4" t="s">
        <v>106</v>
      </c>
      <c r="C32" s="4" t="s">
        <v>34</v>
      </c>
      <c r="D32" s="4" t="s">
        <v>109</v>
      </c>
      <c r="E32" s="4" t="s">
        <v>35</v>
      </c>
      <c r="F32" s="4" t="s">
        <v>57</v>
      </c>
      <c r="G32" s="4"/>
      <c r="H32" s="4"/>
      <c r="I32" s="4"/>
    </row>
    <row r="33" spans="1:9" x14ac:dyDescent="0.3">
      <c r="A33" s="4" t="s">
        <v>13</v>
      </c>
      <c r="B33" s="4" t="s">
        <v>47</v>
      </c>
      <c r="C33" s="4" t="s">
        <v>34</v>
      </c>
      <c r="D33" s="9" t="s">
        <v>173</v>
      </c>
      <c r="E33" s="4" t="s">
        <v>39</v>
      </c>
      <c r="F33" s="4" t="s">
        <v>41</v>
      </c>
      <c r="G33" s="4"/>
      <c r="H33" s="4"/>
      <c r="I33" s="4"/>
    </row>
    <row r="34" spans="1:9" x14ac:dyDescent="0.3">
      <c r="A34" s="4" t="s">
        <v>13</v>
      </c>
      <c r="B34" s="4" t="s">
        <v>47</v>
      </c>
      <c r="C34" s="4" t="s">
        <v>34</v>
      </c>
      <c r="D34" s="9" t="s">
        <v>175</v>
      </c>
      <c r="E34" s="4" t="s">
        <v>39</v>
      </c>
      <c r="F34" s="4" t="s">
        <v>41</v>
      </c>
      <c r="G34" s="4"/>
      <c r="H34" s="4"/>
      <c r="I34" s="4"/>
    </row>
    <row r="35" spans="1:9" x14ac:dyDescent="0.3">
      <c r="A35" s="4" t="s">
        <v>13</v>
      </c>
      <c r="B35" s="4" t="s">
        <v>38</v>
      </c>
      <c r="C35" s="4" t="s">
        <v>34</v>
      </c>
      <c r="D35" s="9" t="s">
        <v>165</v>
      </c>
      <c r="E35" s="4" t="s">
        <v>39</v>
      </c>
      <c r="F35" s="4" t="s">
        <v>36</v>
      </c>
      <c r="G35" s="4"/>
      <c r="H35" s="4"/>
      <c r="I35" s="4"/>
    </row>
    <row r="36" spans="1:9" x14ac:dyDescent="0.3">
      <c r="A36" s="4" t="s">
        <v>13</v>
      </c>
      <c r="B36" s="4" t="s">
        <v>38</v>
      </c>
      <c r="C36" s="4" t="s">
        <v>34</v>
      </c>
      <c r="D36" s="9" t="s">
        <v>166</v>
      </c>
      <c r="E36" s="4" t="s">
        <v>39</v>
      </c>
      <c r="F36" s="4" t="s">
        <v>36</v>
      </c>
      <c r="G36" s="4"/>
      <c r="H36" s="4"/>
      <c r="I36" s="4"/>
    </row>
    <row r="37" spans="1:9" x14ac:dyDescent="0.3">
      <c r="A37" s="4" t="s">
        <v>13</v>
      </c>
      <c r="B37" s="4" t="s">
        <v>38</v>
      </c>
      <c r="C37" s="4" t="s">
        <v>43</v>
      </c>
      <c r="D37" s="9" t="s">
        <v>179</v>
      </c>
      <c r="E37" s="4" t="s">
        <v>39</v>
      </c>
      <c r="F37" s="4" t="s">
        <v>36</v>
      </c>
      <c r="G37" s="4"/>
      <c r="H37" s="4"/>
      <c r="I37" s="4"/>
    </row>
    <row r="38" spans="1:9" x14ac:dyDescent="0.3">
      <c r="A38" s="4" t="s">
        <v>13</v>
      </c>
      <c r="B38" s="4" t="s">
        <v>38</v>
      </c>
      <c r="C38" s="4" t="s">
        <v>34</v>
      </c>
      <c r="D38" s="9" t="s">
        <v>169</v>
      </c>
      <c r="E38" s="4" t="s">
        <v>39</v>
      </c>
      <c r="F38" s="4" t="s">
        <v>36</v>
      </c>
      <c r="G38" s="4"/>
      <c r="H38" s="4"/>
      <c r="I38" s="4"/>
    </row>
    <row r="39" spans="1:9" x14ac:dyDescent="0.3">
      <c r="A39" s="4" t="s">
        <v>13</v>
      </c>
      <c r="B39" s="4" t="s">
        <v>38</v>
      </c>
      <c r="C39" s="4" t="s">
        <v>43</v>
      </c>
      <c r="D39" s="9" t="s">
        <v>171</v>
      </c>
      <c r="E39" s="4" t="s">
        <v>39</v>
      </c>
      <c r="F39" s="4" t="s">
        <v>44</v>
      </c>
      <c r="G39" s="4"/>
      <c r="H39" s="4"/>
      <c r="I39" s="4"/>
    </row>
    <row r="40" spans="1:9" x14ac:dyDescent="0.3">
      <c r="A40" s="4" t="s">
        <v>13</v>
      </c>
      <c r="B40" s="4" t="s">
        <v>38</v>
      </c>
      <c r="C40" s="4" t="s">
        <v>70</v>
      </c>
      <c r="D40" s="9" t="s">
        <v>168</v>
      </c>
      <c r="E40" s="4" t="s">
        <v>39</v>
      </c>
      <c r="F40" s="4" t="s">
        <v>44</v>
      </c>
      <c r="G40" s="4"/>
      <c r="H40" s="4"/>
      <c r="I40" s="4"/>
    </row>
    <row r="41" spans="1:9" x14ac:dyDescent="0.3">
      <c r="A41" s="4" t="s">
        <v>13</v>
      </c>
      <c r="B41" s="4" t="s">
        <v>87</v>
      </c>
      <c r="C41" s="4" t="s">
        <v>34</v>
      </c>
      <c r="D41" s="9" t="s">
        <v>164</v>
      </c>
      <c r="E41" s="4" t="s">
        <v>62</v>
      </c>
      <c r="F41" s="4" t="s">
        <v>36</v>
      </c>
      <c r="G41" s="4"/>
      <c r="H41" s="4"/>
      <c r="I41" s="4"/>
    </row>
    <row r="42" spans="1:9" x14ac:dyDescent="0.3">
      <c r="A42" s="4" t="s">
        <v>13</v>
      </c>
      <c r="B42" s="4" t="s">
        <v>93</v>
      </c>
      <c r="C42" s="4" t="s">
        <v>43</v>
      </c>
      <c r="D42" s="9" t="s">
        <v>176</v>
      </c>
      <c r="E42" s="4" t="s">
        <v>94</v>
      </c>
      <c r="F42" s="4" t="s">
        <v>44</v>
      </c>
      <c r="G42" s="4"/>
      <c r="H42" s="4"/>
      <c r="I42" s="4"/>
    </row>
    <row r="43" spans="1:9" x14ac:dyDescent="0.3">
      <c r="A43" s="4" t="s">
        <v>13</v>
      </c>
      <c r="B43" s="4" t="s">
        <v>47</v>
      </c>
      <c r="C43" s="4" t="s">
        <v>34</v>
      </c>
      <c r="D43" s="9" t="s">
        <v>174</v>
      </c>
      <c r="E43" s="4" t="s">
        <v>39</v>
      </c>
      <c r="F43" s="4" t="s">
        <v>41</v>
      </c>
      <c r="G43" s="4"/>
      <c r="H43" s="4"/>
      <c r="I43" s="4"/>
    </row>
    <row r="44" spans="1:9" x14ac:dyDescent="0.3">
      <c r="A44" s="4" t="s">
        <v>13</v>
      </c>
      <c r="B44" s="4" t="s">
        <v>93</v>
      </c>
      <c r="C44" s="4" t="s">
        <v>43</v>
      </c>
      <c r="D44" s="9" t="s">
        <v>178</v>
      </c>
      <c r="E44" s="4" t="s">
        <v>94</v>
      </c>
      <c r="F44" s="4" t="s">
        <v>44</v>
      </c>
      <c r="G44" s="4"/>
      <c r="H44" s="4"/>
      <c r="I44" s="4"/>
    </row>
    <row r="45" spans="1:9" x14ac:dyDescent="0.3">
      <c r="A45" s="4" t="s">
        <v>13</v>
      </c>
      <c r="B45" s="4" t="s">
        <v>93</v>
      </c>
      <c r="C45" s="4" t="s">
        <v>43</v>
      </c>
      <c r="D45" s="9" t="s">
        <v>177</v>
      </c>
      <c r="E45" s="4" t="s">
        <v>94</v>
      </c>
      <c r="F45" s="4" t="s">
        <v>44</v>
      </c>
      <c r="G45" s="4"/>
      <c r="H45" s="4"/>
      <c r="I45" s="4"/>
    </row>
    <row r="46" spans="1:9" x14ac:dyDescent="0.3">
      <c r="A46" s="4" t="s">
        <v>13</v>
      </c>
      <c r="B46" s="4" t="s">
        <v>87</v>
      </c>
      <c r="C46" s="4" t="s">
        <v>34</v>
      </c>
      <c r="D46" s="9" t="s">
        <v>161</v>
      </c>
      <c r="E46" s="4" t="s">
        <v>62</v>
      </c>
      <c r="F46" s="4" t="s">
        <v>36</v>
      </c>
      <c r="G46" s="4"/>
      <c r="H46" s="4"/>
      <c r="I46" s="4"/>
    </row>
    <row r="47" spans="1:9" x14ac:dyDescent="0.3">
      <c r="A47" s="4" t="s">
        <v>13</v>
      </c>
      <c r="B47" s="4" t="s">
        <v>87</v>
      </c>
      <c r="C47" s="4" t="s">
        <v>34</v>
      </c>
      <c r="D47" s="9" t="s">
        <v>162</v>
      </c>
      <c r="E47" s="4" t="s">
        <v>62</v>
      </c>
      <c r="F47" s="4" t="s">
        <v>36</v>
      </c>
      <c r="G47" s="4"/>
      <c r="H47" s="4"/>
      <c r="I47" s="4"/>
    </row>
    <row r="48" spans="1:9" x14ac:dyDescent="0.3">
      <c r="A48" s="4" t="s">
        <v>13</v>
      </c>
      <c r="B48" s="4" t="s">
        <v>87</v>
      </c>
      <c r="C48" s="4" t="s">
        <v>34</v>
      </c>
      <c r="D48" s="9" t="s">
        <v>163</v>
      </c>
      <c r="E48" s="4" t="s">
        <v>62</v>
      </c>
      <c r="F48" s="4" t="s">
        <v>41</v>
      </c>
      <c r="G48" s="4"/>
      <c r="H48" s="4"/>
      <c r="I48" s="4"/>
    </row>
    <row r="49" spans="1:9" x14ac:dyDescent="0.3">
      <c r="A49" s="4" t="s">
        <v>13</v>
      </c>
      <c r="B49" s="4" t="s">
        <v>33</v>
      </c>
      <c r="C49" s="4" t="s">
        <v>34</v>
      </c>
      <c r="D49" s="9" t="s">
        <v>160</v>
      </c>
      <c r="E49" s="4" t="s">
        <v>35</v>
      </c>
      <c r="F49" s="4" t="s">
        <v>36</v>
      </c>
      <c r="G49" s="4"/>
      <c r="H49" s="4"/>
      <c r="I49" s="4"/>
    </row>
    <row r="50" spans="1:9" x14ac:dyDescent="0.3">
      <c r="A50" s="4" t="s">
        <v>13</v>
      </c>
      <c r="B50" s="4" t="s">
        <v>38</v>
      </c>
      <c r="C50" s="4" t="s">
        <v>43</v>
      </c>
      <c r="D50" s="9" t="s">
        <v>170</v>
      </c>
      <c r="E50" s="4" t="s">
        <v>39</v>
      </c>
      <c r="F50" s="4" t="s">
        <v>44</v>
      </c>
      <c r="G50" s="4"/>
      <c r="H50" s="4"/>
      <c r="I50" s="4"/>
    </row>
    <row r="51" spans="1:9" x14ac:dyDescent="0.3">
      <c r="A51" s="4" t="s">
        <v>13</v>
      </c>
      <c r="B51" s="4" t="s">
        <v>38</v>
      </c>
      <c r="C51" s="4" t="s">
        <v>43</v>
      </c>
      <c r="D51" s="9" t="s">
        <v>172</v>
      </c>
      <c r="E51" s="4" t="s">
        <v>39</v>
      </c>
      <c r="F51" s="4" t="s">
        <v>44</v>
      </c>
      <c r="G51" s="4"/>
      <c r="H51" s="4"/>
      <c r="I51" s="4"/>
    </row>
    <row r="52" spans="1:9" x14ac:dyDescent="0.3">
      <c r="A52" s="4" t="s">
        <v>13</v>
      </c>
      <c r="B52" s="4" t="s">
        <v>38</v>
      </c>
      <c r="C52" s="4" t="s">
        <v>43</v>
      </c>
      <c r="D52" s="9" t="s">
        <v>167</v>
      </c>
      <c r="E52" s="4" t="s">
        <v>39</v>
      </c>
      <c r="F52" s="4" t="s">
        <v>44</v>
      </c>
      <c r="G52" s="4"/>
      <c r="H52" s="4"/>
      <c r="I52" s="4"/>
    </row>
    <row r="53" spans="1:9" x14ac:dyDescent="0.3">
      <c r="A53" s="4" t="s">
        <v>213</v>
      </c>
      <c r="B53" s="4"/>
      <c r="C53" s="4" t="s">
        <v>43</v>
      </c>
      <c r="D53" s="4" t="s">
        <v>212</v>
      </c>
      <c r="E53" s="4" t="s">
        <v>224</v>
      </c>
      <c r="F53" s="4"/>
      <c r="G53" s="4"/>
      <c r="H53" s="4"/>
      <c r="I53" s="4"/>
    </row>
    <row r="54" spans="1:9" x14ac:dyDescent="0.3">
      <c r="A54" s="4" t="s">
        <v>21</v>
      </c>
      <c r="B54" s="4"/>
      <c r="C54" s="4" t="s">
        <v>43</v>
      </c>
      <c r="D54" s="4" t="s">
        <v>214</v>
      </c>
      <c r="E54" s="4" t="s">
        <v>224</v>
      </c>
      <c r="F54" s="4"/>
      <c r="G54" s="4"/>
      <c r="H54" s="4"/>
      <c r="I54" s="4"/>
    </row>
    <row r="55" spans="1:9" x14ac:dyDescent="0.3">
      <c r="A55" s="4" t="s">
        <v>13</v>
      </c>
      <c r="B55" s="4"/>
      <c r="C55" s="4" t="s">
        <v>34</v>
      </c>
      <c r="D55" s="4" t="s">
        <v>215</v>
      </c>
      <c r="E55" s="4" t="s">
        <v>39</v>
      </c>
      <c r="F55" s="4"/>
      <c r="G55" s="4"/>
      <c r="H55" s="4"/>
      <c r="I55" s="4"/>
    </row>
    <row r="56" spans="1:9" x14ac:dyDescent="0.3">
      <c r="A56" s="4" t="s">
        <v>13</v>
      </c>
      <c r="B56" s="4"/>
      <c r="C56" s="4" t="s">
        <v>34</v>
      </c>
      <c r="D56" s="4" t="s">
        <v>216</v>
      </c>
      <c r="E56" s="4" t="s">
        <v>39</v>
      </c>
      <c r="F56" s="4"/>
      <c r="G56" s="4"/>
      <c r="H56" s="4"/>
      <c r="I56" s="4"/>
    </row>
    <row r="57" spans="1:9" x14ac:dyDescent="0.3">
      <c r="A57" s="4" t="s">
        <v>13</v>
      </c>
      <c r="B57" s="4"/>
      <c r="C57" s="4" t="s">
        <v>43</v>
      </c>
      <c r="D57" s="4" t="s">
        <v>217</v>
      </c>
      <c r="E57" s="4" t="s">
        <v>225</v>
      </c>
      <c r="F57" s="4"/>
      <c r="G57" s="4"/>
      <c r="H57" s="4"/>
      <c r="I57" s="4"/>
    </row>
    <row r="58" spans="1:9" x14ac:dyDescent="0.3">
      <c r="A58" s="4" t="s">
        <v>13</v>
      </c>
      <c r="B58" s="4"/>
      <c r="C58" s="4" t="s">
        <v>34</v>
      </c>
      <c r="D58" s="4" t="s">
        <v>218</v>
      </c>
      <c r="E58" s="4" t="s">
        <v>39</v>
      </c>
      <c r="F58" s="4"/>
      <c r="G58" s="4"/>
      <c r="H58" s="4"/>
      <c r="I58" s="4"/>
    </row>
    <row r="59" spans="1:9" x14ac:dyDescent="0.3">
      <c r="A59" s="4" t="s">
        <v>13</v>
      </c>
      <c r="B59" s="4"/>
      <c r="C59" s="4" t="s">
        <v>43</v>
      </c>
      <c r="D59" s="4" t="s">
        <v>219</v>
      </c>
      <c r="E59" s="4" t="s">
        <v>225</v>
      </c>
      <c r="F59" s="4"/>
      <c r="G59" s="4"/>
      <c r="H59" s="4"/>
      <c r="I59" s="4"/>
    </row>
    <row r="60" spans="1:9" x14ac:dyDescent="0.3">
      <c r="A60" s="4" t="s">
        <v>13</v>
      </c>
      <c r="B60" s="4"/>
      <c r="C60" s="4" t="s">
        <v>43</v>
      </c>
      <c r="D60" s="4" t="s">
        <v>220</v>
      </c>
      <c r="E60" s="4" t="s">
        <v>94</v>
      </c>
      <c r="F60" s="4"/>
      <c r="G60" s="4"/>
      <c r="H60" s="4"/>
      <c r="I60" s="4"/>
    </row>
    <row r="61" spans="1:9" x14ac:dyDescent="0.3">
      <c r="A61" s="4" t="s">
        <v>13</v>
      </c>
      <c r="B61" s="4"/>
      <c r="C61" s="4" t="s">
        <v>43</v>
      </c>
      <c r="D61" s="4" t="s">
        <v>221</v>
      </c>
      <c r="E61" s="4" t="s">
        <v>226</v>
      </c>
      <c r="F61" s="4"/>
      <c r="G61" s="4"/>
      <c r="H61" s="4"/>
      <c r="I61" s="4"/>
    </row>
    <row r="62" spans="1:9" x14ac:dyDescent="0.3">
      <c r="A62" s="4" t="s">
        <v>203</v>
      </c>
      <c r="B62" s="4"/>
      <c r="C62" s="4" t="s">
        <v>34</v>
      </c>
      <c r="D62" s="4" t="s">
        <v>222</v>
      </c>
      <c r="E62" s="4" t="s">
        <v>39</v>
      </c>
      <c r="F62" s="4"/>
      <c r="G62" s="4"/>
      <c r="H62" s="4"/>
      <c r="I62" s="4"/>
    </row>
    <row r="63" spans="1:9" x14ac:dyDescent="0.3">
      <c r="A63" s="4" t="s">
        <v>203</v>
      </c>
      <c r="B63" s="4"/>
      <c r="C63" s="4" t="s">
        <v>34</v>
      </c>
      <c r="D63" s="4" t="s">
        <v>222</v>
      </c>
      <c r="E63" s="4" t="s">
        <v>39</v>
      </c>
      <c r="F63" s="4"/>
      <c r="G63" s="4"/>
      <c r="H63" s="4"/>
      <c r="I63" s="4"/>
    </row>
    <row r="64" spans="1:9" x14ac:dyDescent="0.3">
      <c r="A64" s="4" t="s">
        <v>203</v>
      </c>
      <c r="B64" s="4"/>
      <c r="C64" s="4" t="s">
        <v>34</v>
      </c>
      <c r="D64" s="4" t="s">
        <v>223</v>
      </c>
      <c r="E64" s="4" t="s">
        <v>227</v>
      </c>
      <c r="F64" s="4"/>
      <c r="G64" s="4"/>
      <c r="H64" s="4"/>
      <c r="I64" s="4"/>
    </row>
  </sheetData>
  <sortState ref="A23:G64">
    <sortCondition ref="D61:D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V1048502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C17" sqref="C17"/>
    </sheetView>
  </sheetViews>
  <sheetFormatPr defaultColWidth="9.109375" defaultRowHeight="14.4" x14ac:dyDescent="0.3"/>
  <cols>
    <col min="1" max="1" width="10.5546875" bestFit="1" customWidth="1"/>
    <col min="2" max="2" width="6.33203125" bestFit="1" customWidth="1"/>
    <col min="3" max="3" width="37.109375" bestFit="1" customWidth="1"/>
    <col min="4" max="4" width="12.44140625" bestFit="1" customWidth="1"/>
    <col min="5" max="5" width="22.6640625" bestFit="1" customWidth="1"/>
    <col min="6" max="6" width="29.44140625" bestFit="1" customWidth="1"/>
    <col min="7" max="7" width="40" bestFit="1" customWidth="1"/>
    <col min="8" max="8" width="21.21875" bestFit="1" customWidth="1"/>
    <col min="9" max="9" width="18.21875" customWidth="1"/>
    <col min="10" max="10" width="22.77734375" bestFit="1" customWidth="1"/>
    <col min="11" max="11" width="31.33203125" bestFit="1" customWidth="1"/>
    <col min="12" max="12" width="46.6640625" bestFit="1" customWidth="1"/>
    <col min="13" max="18" width="46.6640625" customWidth="1"/>
    <col min="19" max="19" width="31.21875" bestFit="1" customWidth="1"/>
    <col min="20" max="20" width="31.21875" customWidth="1"/>
    <col min="21" max="21" width="73.77734375" bestFit="1" customWidth="1"/>
    <col min="22" max="22" width="15.109375" customWidth="1"/>
  </cols>
  <sheetData>
    <row r="1" spans="1:22" ht="28.8" customHeight="1" thickBot="1" x14ac:dyDescent="0.35">
      <c r="A1" s="31" t="s">
        <v>202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9" t="s">
        <v>7</v>
      </c>
      <c r="J1" s="27" t="s">
        <v>8</v>
      </c>
      <c r="K1" s="27" t="s">
        <v>9</v>
      </c>
      <c r="L1" s="27" t="s">
        <v>10</v>
      </c>
      <c r="M1" s="25"/>
      <c r="N1" s="25"/>
      <c r="O1" s="25"/>
      <c r="P1" s="27" t="s">
        <v>209</v>
      </c>
      <c r="Q1" s="27" t="s">
        <v>210</v>
      </c>
      <c r="R1" s="27" t="s">
        <v>208</v>
      </c>
      <c r="S1" s="27" t="s">
        <v>201</v>
      </c>
      <c r="T1" s="23" t="s">
        <v>199</v>
      </c>
      <c r="U1" s="14" t="s">
        <v>200</v>
      </c>
      <c r="V1" s="24" t="s">
        <v>197</v>
      </c>
    </row>
    <row r="2" spans="1:22" ht="28.8" customHeight="1" thickBot="1" x14ac:dyDescent="0.35">
      <c r="A2" s="32"/>
      <c r="B2" s="28"/>
      <c r="C2" s="28"/>
      <c r="D2" s="28"/>
      <c r="E2" s="28"/>
      <c r="F2" s="28"/>
      <c r="G2" s="28"/>
      <c r="H2" s="28"/>
      <c r="I2" s="30"/>
      <c r="J2" s="28"/>
      <c r="K2" s="28"/>
      <c r="L2" s="28"/>
      <c r="M2" s="26" t="s">
        <v>205</v>
      </c>
      <c r="N2" s="26" t="s">
        <v>206</v>
      </c>
      <c r="O2" s="26" t="s">
        <v>207</v>
      </c>
      <c r="P2" s="28"/>
      <c r="Q2" s="28"/>
      <c r="R2" s="28"/>
      <c r="S2" s="28" t="s">
        <v>12</v>
      </c>
      <c r="T2" s="21" t="s">
        <v>11</v>
      </c>
      <c r="U2" s="22" t="s">
        <v>11</v>
      </c>
      <c r="V2" s="16">
        <v>15.2</v>
      </c>
    </row>
    <row r="3" spans="1:22" x14ac:dyDescent="0.3">
      <c r="A3" s="10" t="s">
        <v>202</v>
      </c>
      <c r="B3" s="10" t="s">
        <v>21</v>
      </c>
      <c r="C3" s="9"/>
      <c r="D3" s="10" t="s">
        <v>204</v>
      </c>
      <c r="E3" s="13">
        <v>3090</v>
      </c>
      <c r="F3" s="13">
        <v>6600</v>
      </c>
      <c r="G3" s="13" t="s">
        <v>198</v>
      </c>
      <c r="H3" s="13" t="s">
        <v>198</v>
      </c>
      <c r="I3" s="13" t="s">
        <v>198</v>
      </c>
      <c r="J3" s="13">
        <v>3500</v>
      </c>
      <c r="K3" s="12">
        <v>15000</v>
      </c>
      <c r="L3" s="13">
        <v>351</v>
      </c>
      <c r="M3" s="13">
        <v>269</v>
      </c>
      <c r="N3" s="13">
        <v>4500</v>
      </c>
      <c r="O3" s="13">
        <v>2212</v>
      </c>
      <c r="P3" s="13">
        <v>0</v>
      </c>
      <c r="Q3" s="13">
        <v>5000</v>
      </c>
      <c r="R3" s="13" t="s">
        <v>198</v>
      </c>
      <c r="S3" s="13">
        <v>3337</v>
      </c>
      <c r="T3" s="13" t="s">
        <v>198</v>
      </c>
      <c r="U3" s="13" t="s">
        <v>198</v>
      </c>
      <c r="V3" s="13">
        <f>$V$2</f>
        <v>15.2</v>
      </c>
    </row>
    <row r="4" spans="1:22" x14ac:dyDescent="0.3">
      <c r="A4" s="10" t="s">
        <v>202</v>
      </c>
      <c r="B4" s="10" t="s">
        <v>13</v>
      </c>
      <c r="C4" s="9"/>
      <c r="D4" s="10" t="s">
        <v>204</v>
      </c>
      <c r="E4" s="13">
        <v>3319</v>
      </c>
      <c r="F4" s="13">
        <v>6600</v>
      </c>
      <c r="G4" s="13" t="s">
        <v>198</v>
      </c>
      <c r="H4" s="13" t="s">
        <v>198</v>
      </c>
      <c r="I4" s="13" t="s">
        <v>198</v>
      </c>
      <c r="J4" s="13">
        <v>3500</v>
      </c>
      <c r="K4" s="12">
        <v>15000</v>
      </c>
      <c r="L4" s="13">
        <v>351</v>
      </c>
      <c r="M4" s="13">
        <v>269</v>
      </c>
      <c r="N4" s="13">
        <v>4500</v>
      </c>
      <c r="O4" s="13">
        <v>2212</v>
      </c>
      <c r="P4" s="13">
        <v>0</v>
      </c>
      <c r="Q4" s="13">
        <v>5000</v>
      </c>
      <c r="R4" s="13" t="s">
        <v>198</v>
      </c>
      <c r="S4" s="13">
        <v>5052</v>
      </c>
      <c r="T4" s="13">
        <f>900*V4</f>
        <v>13680</v>
      </c>
      <c r="U4" s="13">
        <f>1100*V4</f>
        <v>16720</v>
      </c>
      <c r="V4" s="13">
        <f>$V$2</f>
        <v>15.2</v>
      </c>
    </row>
    <row r="5" spans="1:22" x14ac:dyDescent="0.3">
      <c r="A5" s="10" t="s">
        <v>202</v>
      </c>
      <c r="B5" s="10" t="s">
        <v>203</v>
      </c>
      <c r="C5" s="4"/>
      <c r="D5" s="10" t="s">
        <v>204</v>
      </c>
      <c r="E5" s="13">
        <v>3319</v>
      </c>
      <c r="F5" s="13">
        <v>6600</v>
      </c>
      <c r="G5" s="13">
        <v>3536</v>
      </c>
      <c r="H5" s="13" t="s">
        <v>198</v>
      </c>
      <c r="I5" s="13" t="s">
        <v>198</v>
      </c>
      <c r="J5" s="13">
        <v>3500</v>
      </c>
      <c r="K5" s="12">
        <v>15000</v>
      </c>
      <c r="L5" s="13">
        <v>351</v>
      </c>
      <c r="M5" s="13">
        <v>269</v>
      </c>
      <c r="N5" s="13">
        <v>4500</v>
      </c>
      <c r="O5" s="13">
        <v>2212</v>
      </c>
      <c r="P5" s="13">
        <v>31584</v>
      </c>
      <c r="Q5" s="13">
        <v>5000</v>
      </c>
      <c r="R5" s="13">
        <v>30000</v>
      </c>
      <c r="S5" s="13">
        <v>5052</v>
      </c>
      <c r="T5" s="13">
        <f t="shared" ref="T5" si="0">1400*V5</f>
        <v>21280</v>
      </c>
      <c r="U5" s="13">
        <f t="shared" ref="U5" si="1">1700*V5</f>
        <v>25840</v>
      </c>
      <c r="V5" s="13">
        <f>$V$2</f>
        <v>15.2</v>
      </c>
    </row>
    <row r="1048502" spans="20:20" x14ac:dyDescent="0.3">
      <c r="T1048502" s="1"/>
    </row>
  </sheetData>
  <autoFilter ref="A2:V5"/>
  <mergeCells count="16">
    <mergeCell ref="F1:F2"/>
    <mergeCell ref="A1:A2"/>
    <mergeCell ref="B1:B2"/>
    <mergeCell ref="C1:C2"/>
    <mergeCell ref="D1:D2"/>
    <mergeCell ref="E1:E2"/>
    <mergeCell ref="S1:S2"/>
    <mergeCell ref="P1:P2"/>
    <mergeCell ref="Q1:Q2"/>
    <mergeCell ref="R1:R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1048555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ColWidth="9.109375" defaultRowHeight="14.4" x14ac:dyDescent="0.3"/>
  <cols>
    <col min="1" max="1" width="10.5546875" bestFit="1" customWidth="1"/>
    <col min="2" max="2" width="6.33203125" bestFit="1" customWidth="1"/>
    <col min="3" max="3" width="37.109375" bestFit="1" customWidth="1"/>
    <col min="4" max="4" width="12.44140625" bestFit="1" customWidth="1"/>
    <col min="5" max="5" width="22.6640625" bestFit="1" customWidth="1"/>
    <col min="6" max="6" width="29.44140625" bestFit="1" customWidth="1"/>
    <col min="7" max="7" width="40" bestFit="1" customWidth="1"/>
    <col min="8" max="8" width="21.21875" bestFit="1" customWidth="1"/>
    <col min="9" max="9" width="18.21875" customWidth="1"/>
    <col min="10" max="10" width="22.77734375" bestFit="1" customWidth="1"/>
    <col min="11" max="11" width="31.33203125" bestFit="1" customWidth="1"/>
    <col min="12" max="12" width="46.6640625" bestFit="1" customWidth="1"/>
    <col min="13" max="13" width="31.21875" bestFit="1" customWidth="1"/>
    <col min="14" max="14" width="31.21875" customWidth="1"/>
    <col min="15" max="15" width="73.77734375" bestFit="1" customWidth="1"/>
    <col min="16" max="16" width="15.109375" customWidth="1"/>
  </cols>
  <sheetData>
    <row r="1" spans="1:16" ht="28.8" customHeight="1" thickBot="1" x14ac:dyDescent="0.35">
      <c r="A1" s="31" t="s">
        <v>196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9" t="s">
        <v>7</v>
      </c>
      <c r="J1" s="27" t="s">
        <v>8</v>
      </c>
      <c r="K1" s="27" t="s">
        <v>9</v>
      </c>
      <c r="L1" s="27" t="s">
        <v>10</v>
      </c>
      <c r="M1" s="27" t="s">
        <v>201</v>
      </c>
      <c r="N1" s="23" t="s">
        <v>199</v>
      </c>
      <c r="O1" s="14" t="s">
        <v>200</v>
      </c>
      <c r="P1" s="24" t="s">
        <v>197</v>
      </c>
    </row>
    <row r="2" spans="1:16" ht="28.8" customHeight="1" thickBot="1" x14ac:dyDescent="0.35">
      <c r="A2" s="32"/>
      <c r="B2" s="28"/>
      <c r="C2" s="28"/>
      <c r="D2" s="28"/>
      <c r="E2" s="28"/>
      <c r="F2" s="28"/>
      <c r="G2" s="28"/>
      <c r="H2" s="28"/>
      <c r="I2" s="30"/>
      <c r="J2" s="28"/>
      <c r="K2" s="28"/>
      <c r="L2" s="28"/>
      <c r="M2" s="28" t="s">
        <v>12</v>
      </c>
      <c r="N2" s="21" t="s">
        <v>11</v>
      </c>
      <c r="O2" s="22" t="s">
        <v>11</v>
      </c>
      <c r="P2" s="16">
        <v>15.2</v>
      </c>
    </row>
    <row r="3" spans="1:16" s="2" customFormat="1" x14ac:dyDescent="0.3">
      <c r="A3" s="17" t="s">
        <v>193</v>
      </c>
      <c r="B3" s="17" t="s">
        <v>23</v>
      </c>
      <c r="C3" s="18" t="s">
        <v>71</v>
      </c>
      <c r="D3" s="17" t="s">
        <v>78</v>
      </c>
      <c r="E3" s="19">
        <v>4000</v>
      </c>
      <c r="F3" s="19">
        <v>6600</v>
      </c>
      <c r="G3" s="19" t="s">
        <v>198</v>
      </c>
      <c r="H3" s="19">
        <v>3800</v>
      </c>
      <c r="I3" s="15" t="s">
        <v>198</v>
      </c>
      <c r="J3" s="15">
        <v>3500</v>
      </c>
      <c r="K3" s="15">
        <v>15000</v>
      </c>
      <c r="L3" s="15">
        <v>351</v>
      </c>
      <c r="M3" s="15">
        <v>3266</v>
      </c>
      <c r="N3" s="20" t="s">
        <v>198</v>
      </c>
      <c r="O3" s="15" t="s">
        <v>198</v>
      </c>
      <c r="P3" s="13">
        <f t="shared" ref="P3:P19" si="0">$P$2</f>
        <v>15.2</v>
      </c>
    </row>
    <row r="4" spans="1:16" s="2" customFormat="1" x14ac:dyDescent="0.3">
      <c r="A4" s="10" t="s">
        <v>193</v>
      </c>
      <c r="B4" s="10" t="s">
        <v>23</v>
      </c>
      <c r="C4" s="9" t="s">
        <v>76</v>
      </c>
      <c r="D4" s="10" t="s">
        <v>26</v>
      </c>
      <c r="E4" s="11">
        <v>4000</v>
      </c>
      <c r="F4" s="13">
        <v>6600</v>
      </c>
      <c r="G4" s="11" t="s">
        <v>198</v>
      </c>
      <c r="H4" s="11" t="s">
        <v>198</v>
      </c>
      <c r="I4" s="12">
        <v>24500</v>
      </c>
      <c r="J4" s="12">
        <v>3500</v>
      </c>
      <c r="K4" s="12">
        <v>15000</v>
      </c>
      <c r="L4" s="12">
        <v>351</v>
      </c>
      <c r="M4" s="12">
        <v>3266</v>
      </c>
      <c r="N4" s="13" t="s">
        <v>198</v>
      </c>
      <c r="O4" s="12" t="s">
        <v>198</v>
      </c>
      <c r="P4" s="13">
        <f t="shared" si="0"/>
        <v>15.2</v>
      </c>
    </row>
    <row r="5" spans="1:16" x14ac:dyDescent="0.3">
      <c r="A5" s="10" t="s">
        <v>193</v>
      </c>
      <c r="B5" s="10" t="s">
        <v>23</v>
      </c>
      <c r="C5" s="9" t="s">
        <v>67</v>
      </c>
      <c r="D5" s="10" t="s">
        <v>24</v>
      </c>
      <c r="E5" s="11">
        <v>4000</v>
      </c>
      <c r="F5" s="13">
        <v>6600</v>
      </c>
      <c r="G5" s="13" t="s">
        <v>198</v>
      </c>
      <c r="H5" s="11">
        <v>3800</v>
      </c>
      <c r="I5" s="13" t="s">
        <v>198</v>
      </c>
      <c r="J5" s="12">
        <v>3500</v>
      </c>
      <c r="K5" s="12">
        <v>15000</v>
      </c>
      <c r="L5" s="12">
        <v>351</v>
      </c>
      <c r="M5" s="12">
        <v>3290</v>
      </c>
      <c r="N5" s="13" t="s">
        <v>198</v>
      </c>
      <c r="O5" s="13" t="s">
        <v>198</v>
      </c>
      <c r="P5" s="13">
        <f t="shared" si="0"/>
        <v>15.2</v>
      </c>
    </row>
    <row r="6" spans="1:16" x14ac:dyDescent="0.3">
      <c r="A6" s="10" t="s">
        <v>193</v>
      </c>
      <c r="B6" s="10" t="s">
        <v>23</v>
      </c>
      <c r="C6" s="9" t="s">
        <v>73</v>
      </c>
      <c r="D6" s="10" t="s">
        <v>25</v>
      </c>
      <c r="E6" s="11">
        <v>4000</v>
      </c>
      <c r="F6" s="13">
        <v>6600</v>
      </c>
      <c r="G6" s="13" t="s">
        <v>198</v>
      </c>
      <c r="H6" s="11">
        <v>3800</v>
      </c>
      <c r="I6" s="13" t="s">
        <v>198</v>
      </c>
      <c r="J6" s="12">
        <v>3500</v>
      </c>
      <c r="K6" s="12">
        <v>15000</v>
      </c>
      <c r="L6" s="12">
        <v>351</v>
      </c>
      <c r="M6" s="12">
        <v>3266</v>
      </c>
      <c r="N6" s="13" t="s">
        <v>198</v>
      </c>
      <c r="O6" s="13" t="s">
        <v>198</v>
      </c>
      <c r="P6" s="13">
        <f t="shared" si="0"/>
        <v>15.2</v>
      </c>
    </row>
    <row r="7" spans="1:16" x14ac:dyDescent="0.3">
      <c r="A7" s="10" t="s">
        <v>193</v>
      </c>
      <c r="B7" s="10" t="s">
        <v>21</v>
      </c>
      <c r="C7" s="9" t="s">
        <v>55</v>
      </c>
      <c r="D7" s="10" t="s">
        <v>64</v>
      </c>
      <c r="E7" s="13">
        <v>3090</v>
      </c>
      <c r="F7" s="13">
        <v>6600</v>
      </c>
      <c r="G7" s="13" t="s">
        <v>198</v>
      </c>
      <c r="H7" s="13" t="s">
        <v>198</v>
      </c>
      <c r="I7" s="13" t="s">
        <v>198</v>
      </c>
      <c r="J7" s="13">
        <v>3500</v>
      </c>
      <c r="K7" s="12">
        <v>15000</v>
      </c>
      <c r="L7" s="13">
        <v>351</v>
      </c>
      <c r="M7" s="13">
        <v>3337</v>
      </c>
      <c r="N7" s="13" t="s">
        <v>198</v>
      </c>
      <c r="O7" s="13" t="s">
        <v>198</v>
      </c>
      <c r="P7" s="13">
        <f t="shared" si="0"/>
        <v>15.2</v>
      </c>
    </row>
    <row r="8" spans="1:16" x14ac:dyDescent="0.3">
      <c r="A8" s="10" t="s">
        <v>193</v>
      </c>
      <c r="B8" s="10" t="s">
        <v>21</v>
      </c>
      <c r="C8" s="9" t="s">
        <v>59</v>
      </c>
      <c r="D8" s="10" t="s">
        <v>65</v>
      </c>
      <c r="E8" s="13">
        <v>3090</v>
      </c>
      <c r="F8" s="13">
        <v>6600</v>
      </c>
      <c r="G8" s="13" t="s">
        <v>198</v>
      </c>
      <c r="H8" s="13" t="s">
        <v>198</v>
      </c>
      <c r="I8" s="13" t="s">
        <v>198</v>
      </c>
      <c r="J8" s="13">
        <v>3500</v>
      </c>
      <c r="K8" s="12">
        <v>15000</v>
      </c>
      <c r="L8" s="13">
        <v>351</v>
      </c>
      <c r="M8" s="13">
        <v>3337</v>
      </c>
      <c r="N8" s="13" t="s">
        <v>198</v>
      </c>
      <c r="O8" s="13" t="s">
        <v>198</v>
      </c>
      <c r="P8" s="13">
        <f t="shared" si="0"/>
        <v>15.2</v>
      </c>
    </row>
    <row r="9" spans="1:16" x14ac:dyDescent="0.3">
      <c r="A9" s="10" t="s">
        <v>193</v>
      </c>
      <c r="B9" s="10" t="s">
        <v>21</v>
      </c>
      <c r="C9" s="9" t="s">
        <v>61</v>
      </c>
      <c r="D9" s="10" t="s">
        <v>22</v>
      </c>
      <c r="E9" s="13">
        <v>3090</v>
      </c>
      <c r="F9" s="13">
        <v>6600</v>
      </c>
      <c r="G9" s="13" t="s">
        <v>198</v>
      </c>
      <c r="H9" s="13" t="s">
        <v>198</v>
      </c>
      <c r="I9" s="13" t="s">
        <v>198</v>
      </c>
      <c r="J9" s="13">
        <v>3500</v>
      </c>
      <c r="K9" s="12">
        <v>15000</v>
      </c>
      <c r="L9" s="13">
        <v>351</v>
      </c>
      <c r="M9" s="13">
        <v>14712</v>
      </c>
      <c r="N9" s="13" t="s">
        <v>198</v>
      </c>
      <c r="O9" s="13" t="s">
        <v>198</v>
      </c>
      <c r="P9" s="13">
        <f t="shared" si="0"/>
        <v>15.2</v>
      </c>
    </row>
    <row r="10" spans="1:16" x14ac:dyDescent="0.3">
      <c r="A10" s="10" t="s">
        <v>194</v>
      </c>
      <c r="B10" s="10" t="s">
        <v>21</v>
      </c>
      <c r="C10" s="4" t="s">
        <v>105</v>
      </c>
      <c r="D10" s="10" t="s">
        <v>147</v>
      </c>
      <c r="E10" s="13">
        <v>3090</v>
      </c>
      <c r="F10" s="13">
        <v>6600</v>
      </c>
      <c r="G10" s="13" t="s">
        <v>198</v>
      </c>
      <c r="H10" s="13" t="s">
        <v>198</v>
      </c>
      <c r="I10" s="13" t="s">
        <v>198</v>
      </c>
      <c r="J10" s="13">
        <v>3500</v>
      </c>
      <c r="K10" s="12">
        <v>15000</v>
      </c>
      <c r="L10" s="13">
        <v>351</v>
      </c>
      <c r="M10" s="13">
        <v>3337</v>
      </c>
      <c r="N10" s="13" t="s">
        <v>198</v>
      </c>
      <c r="O10" s="13" t="s">
        <v>198</v>
      </c>
      <c r="P10" s="13">
        <f t="shared" si="0"/>
        <v>15.2</v>
      </c>
    </row>
    <row r="11" spans="1:16" x14ac:dyDescent="0.3">
      <c r="A11" s="10" t="s">
        <v>194</v>
      </c>
      <c r="B11" s="10" t="s">
        <v>21</v>
      </c>
      <c r="C11" s="4" t="s">
        <v>101</v>
      </c>
      <c r="D11" s="10" t="s">
        <v>144</v>
      </c>
      <c r="E11" s="13">
        <v>3090</v>
      </c>
      <c r="F11" s="13">
        <v>6600</v>
      </c>
      <c r="G11" s="13" t="s">
        <v>198</v>
      </c>
      <c r="H11" s="13" t="s">
        <v>198</v>
      </c>
      <c r="I11" s="13" t="s">
        <v>198</v>
      </c>
      <c r="J11" s="13">
        <v>3500</v>
      </c>
      <c r="K11" s="12">
        <v>15000</v>
      </c>
      <c r="L11" s="13">
        <v>351</v>
      </c>
      <c r="M11" s="13">
        <v>3337</v>
      </c>
      <c r="N11" s="13" t="s">
        <v>198</v>
      </c>
      <c r="O11" s="13" t="s">
        <v>198</v>
      </c>
      <c r="P11" s="13">
        <f t="shared" si="0"/>
        <v>15.2</v>
      </c>
    </row>
    <row r="12" spans="1:16" x14ac:dyDescent="0.3">
      <c r="A12" s="10" t="s">
        <v>194</v>
      </c>
      <c r="B12" s="10" t="s">
        <v>21</v>
      </c>
      <c r="C12" s="4" t="s">
        <v>99</v>
      </c>
      <c r="D12" s="10" t="s">
        <v>143</v>
      </c>
      <c r="E12" s="13">
        <v>3090</v>
      </c>
      <c r="F12" s="13">
        <v>6600</v>
      </c>
      <c r="G12" s="13" t="s">
        <v>198</v>
      </c>
      <c r="H12" s="13" t="s">
        <v>198</v>
      </c>
      <c r="I12" s="13" t="s">
        <v>198</v>
      </c>
      <c r="J12" s="13">
        <v>3500</v>
      </c>
      <c r="K12" s="12">
        <v>15000</v>
      </c>
      <c r="L12" s="13">
        <v>351</v>
      </c>
      <c r="M12" s="13">
        <v>3337</v>
      </c>
      <c r="N12" s="13" t="s">
        <v>198</v>
      </c>
      <c r="O12" s="13" t="s">
        <v>198</v>
      </c>
      <c r="P12" s="13">
        <f t="shared" si="0"/>
        <v>15.2</v>
      </c>
    </row>
    <row r="13" spans="1:16" x14ac:dyDescent="0.3">
      <c r="A13" s="10" t="s">
        <v>194</v>
      </c>
      <c r="B13" s="10" t="s">
        <v>21</v>
      </c>
      <c r="C13" s="4" t="s">
        <v>103</v>
      </c>
      <c r="D13" s="10" t="s">
        <v>145</v>
      </c>
      <c r="E13" s="13">
        <v>3090</v>
      </c>
      <c r="F13" s="13">
        <v>6600</v>
      </c>
      <c r="G13" s="13" t="s">
        <v>198</v>
      </c>
      <c r="H13" s="13" t="s">
        <v>198</v>
      </c>
      <c r="I13" s="13" t="s">
        <v>198</v>
      </c>
      <c r="J13" s="13">
        <v>3500</v>
      </c>
      <c r="K13" s="12">
        <v>15000</v>
      </c>
      <c r="L13" s="13">
        <v>351</v>
      </c>
      <c r="M13" s="13">
        <v>3337</v>
      </c>
      <c r="N13" s="13" t="s">
        <v>198</v>
      </c>
      <c r="O13" s="13" t="s">
        <v>198</v>
      </c>
      <c r="P13" s="13">
        <f t="shared" si="0"/>
        <v>15.2</v>
      </c>
    </row>
    <row r="14" spans="1:16" x14ac:dyDescent="0.3">
      <c r="A14" s="10" t="s">
        <v>194</v>
      </c>
      <c r="B14" s="10" t="s">
        <v>21</v>
      </c>
      <c r="C14" s="4" t="s">
        <v>110</v>
      </c>
      <c r="D14" s="10" t="s">
        <v>150</v>
      </c>
      <c r="E14" s="13">
        <v>3090</v>
      </c>
      <c r="F14" s="13">
        <v>6600</v>
      </c>
      <c r="G14" s="13" t="s">
        <v>198</v>
      </c>
      <c r="H14" s="13" t="s">
        <v>198</v>
      </c>
      <c r="I14" s="13" t="s">
        <v>198</v>
      </c>
      <c r="J14" s="13">
        <v>3500</v>
      </c>
      <c r="K14" s="12">
        <v>15000</v>
      </c>
      <c r="L14" s="13">
        <v>351</v>
      </c>
      <c r="M14" s="13">
        <v>14712</v>
      </c>
      <c r="N14" s="13" t="s">
        <v>198</v>
      </c>
      <c r="O14" s="13" t="s">
        <v>198</v>
      </c>
      <c r="P14" s="13">
        <f t="shared" si="0"/>
        <v>15.2</v>
      </c>
    </row>
    <row r="15" spans="1:16" x14ac:dyDescent="0.3">
      <c r="A15" s="10" t="s">
        <v>194</v>
      </c>
      <c r="B15" s="10" t="s">
        <v>21</v>
      </c>
      <c r="C15" s="4" t="s">
        <v>97</v>
      </c>
      <c r="D15" s="10" t="s">
        <v>142</v>
      </c>
      <c r="E15" s="13">
        <v>3090</v>
      </c>
      <c r="F15" s="13">
        <v>6600</v>
      </c>
      <c r="G15" s="13" t="s">
        <v>198</v>
      </c>
      <c r="H15" s="13" t="s">
        <v>198</v>
      </c>
      <c r="I15" s="13" t="s">
        <v>198</v>
      </c>
      <c r="J15" s="13">
        <v>3500</v>
      </c>
      <c r="K15" s="12">
        <v>15000</v>
      </c>
      <c r="L15" s="13">
        <v>351</v>
      </c>
      <c r="M15" s="13">
        <v>3337</v>
      </c>
      <c r="N15" s="13" t="s">
        <v>198</v>
      </c>
      <c r="O15" s="13" t="s">
        <v>198</v>
      </c>
      <c r="P15" s="13">
        <f t="shared" si="0"/>
        <v>15.2</v>
      </c>
    </row>
    <row r="16" spans="1:16" x14ac:dyDescent="0.3">
      <c r="A16" s="10" t="s">
        <v>194</v>
      </c>
      <c r="B16" s="10" t="s">
        <v>21</v>
      </c>
      <c r="C16" s="4" t="s">
        <v>107</v>
      </c>
      <c r="D16" s="10" t="s">
        <v>148</v>
      </c>
      <c r="E16" s="13">
        <v>3090</v>
      </c>
      <c r="F16" s="13">
        <v>6600</v>
      </c>
      <c r="G16" s="13" t="s">
        <v>198</v>
      </c>
      <c r="H16" s="13" t="s">
        <v>198</v>
      </c>
      <c r="I16" s="13" t="s">
        <v>198</v>
      </c>
      <c r="J16" s="13">
        <v>3500</v>
      </c>
      <c r="K16" s="12">
        <v>15000</v>
      </c>
      <c r="L16" s="13">
        <v>351</v>
      </c>
      <c r="M16" s="13">
        <v>3337</v>
      </c>
      <c r="N16" s="13" t="s">
        <v>198</v>
      </c>
      <c r="O16" s="13" t="s">
        <v>198</v>
      </c>
      <c r="P16" s="13">
        <f t="shared" si="0"/>
        <v>15.2</v>
      </c>
    </row>
    <row r="17" spans="1:16" x14ac:dyDescent="0.3">
      <c r="A17" s="10" t="s">
        <v>194</v>
      </c>
      <c r="B17" s="10" t="s">
        <v>21</v>
      </c>
      <c r="C17" s="4" t="s">
        <v>104</v>
      </c>
      <c r="D17" s="10" t="s">
        <v>146</v>
      </c>
      <c r="E17" s="13">
        <v>3090</v>
      </c>
      <c r="F17" s="13">
        <v>6600</v>
      </c>
      <c r="G17" s="13" t="s">
        <v>198</v>
      </c>
      <c r="H17" s="13" t="s">
        <v>198</v>
      </c>
      <c r="I17" s="13" t="s">
        <v>198</v>
      </c>
      <c r="J17" s="13">
        <v>3500</v>
      </c>
      <c r="K17" s="12">
        <v>15000</v>
      </c>
      <c r="L17" s="13">
        <v>351</v>
      </c>
      <c r="M17" s="13">
        <v>3337</v>
      </c>
      <c r="N17" s="13" t="s">
        <v>198</v>
      </c>
      <c r="O17" s="13" t="s">
        <v>198</v>
      </c>
      <c r="P17" s="13">
        <f t="shared" si="0"/>
        <v>15.2</v>
      </c>
    </row>
    <row r="18" spans="1:16" x14ac:dyDescent="0.3">
      <c r="A18" s="10" t="s">
        <v>194</v>
      </c>
      <c r="B18" s="10" t="s">
        <v>21</v>
      </c>
      <c r="C18" s="4" t="s">
        <v>109</v>
      </c>
      <c r="D18" s="10" t="s">
        <v>149</v>
      </c>
      <c r="E18" s="13">
        <v>3090</v>
      </c>
      <c r="F18" s="13">
        <v>6600</v>
      </c>
      <c r="G18" s="13" t="s">
        <v>198</v>
      </c>
      <c r="H18" s="13" t="s">
        <v>198</v>
      </c>
      <c r="I18" s="13" t="s">
        <v>198</v>
      </c>
      <c r="J18" s="13">
        <v>3500</v>
      </c>
      <c r="K18" s="12">
        <v>15000</v>
      </c>
      <c r="L18" s="13">
        <v>351</v>
      </c>
      <c r="M18" s="13">
        <v>3337</v>
      </c>
      <c r="N18" s="13" t="s">
        <v>198</v>
      </c>
      <c r="O18" s="13" t="s">
        <v>198</v>
      </c>
      <c r="P18" s="13">
        <f t="shared" si="0"/>
        <v>15.2</v>
      </c>
    </row>
    <row r="19" spans="1:16" x14ac:dyDescent="0.3">
      <c r="A19" s="10" t="s">
        <v>194</v>
      </c>
      <c r="B19" s="10" t="s">
        <v>21</v>
      </c>
      <c r="C19" s="4" t="s">
        <v>109</v>
      </c>
      <c r="D19" s="10" t="s">
        <v>149</v>
      </c>
      <c r="E19" s="13">
        <v>3090</v>
      </c>
      <c r="F19" s="13">
        <v>6600</v>
      </c>
      <c r="G19" s="13" t="s">
        <v>198</v>
      </c>
      <c r="H19" s="13" t="s">
        <v>198</v>
      </c>
      <c r="I19" s="13" t="s">
        <v>198</v>
      </c>
      <c r="J19" s="13">
        <v>3500</v>
      </c>
      <c r="K19" s="12">
        <v>15000</v>
      </c>
      <c r="L19" s="13">
        <v>351</v>
      </c>
      <c r="M19" s="13">
        <v>3337</v>
      </c>
      <c r="N19" s="13" t="s">
        <v>198</v>
      </c>
      <c r="O19" s="13" t="s">
        <v>198</v>
      </c>
      <c r="P19" s="13">
        <f t="shared" si="0"/>
        <v>15.2</v>
      </c>
    </row>
    <row r="20" spans="1:16" x14ac:dyDescent="0.3">
      <c r="A20" s="10" t="s">
        <v>193</v>
      </c>
      <c r="B20" s="10" t="s">
        <v>13</v>
      </c>
      <c r="C20" s="9" t="s">
        <v>181</v>
      </c>
      <c r="D20" s="10" t="s">
        <v>49</v>
      </c>
      <c r="E20" s="13">
        <v>3319</v>
      </c>
      <c r="F20" s="13">
        <v>6600</v>
      </c>
      <c r="G20" s="13" t="s">
        <v>198</v>
      </c>
      <c r="H20" s="13" t="s">
        <v>198</v>
      </c>
      <c r="I20" s="13" t="s">
        <v>198</v>
      </c>
      <c r="J20" s="13">
        <v>3500</v>
      </c>
      <c r="K20" s="12">
        <v>15000</v>
      </c>
      <c r="L20" s="13">
        <v>351</v>
      </c>
      <c r="M20" s="13">
        <v>5052</v>
      </c>
      <c r="N20" s="13">
        <f>900*P20</f>
        <v>13680</v>
      </c>
      <c r="O20" s="13">
        <f>1100*P20</f>
        <v>16720</v>
      </c>
      <c r="P20" s="13">
        <f t="shared" ref="P20:P51" si="1">$P$2</f>
        <v>15.2</v>
      </c>
    </row>
    <row r="21" spans="1:16" x14ac:dyDescent="0.3">
      <c r="A21" s="10" t="s">
        <v>193</v>
      </c>
      <c r="B21" s="10" t="s">
        <v>13</v>
      </c>
      <c r="C21" s="9" t="s">
        <v>182</v>
      </c>
      <c r="D21" s="10" t="s">
        <v>16</v>
      </c>
      <c r="E21" s="13">
        <v>3319</v>
      </c>
      <c r="F21" s="13">
        <v>6600</v>
      </c>
      <c r="G21" s="13" t="s">
        <v>198</v>
      </c>
      <c r="H21" s="13" t="s">
        <v>198</v>
      </c>
      <c r="I21" s="13" t="s">
        <v>198</v>
      </c>
      <c r="J21" s="13">
        <v>3500</v>
      </c>
      <c r="K21" s="12">
        <v>15000</v>
      </c>
      <c r="L21" s="13">
        <v>351</v>
      </c>
      <c r="M21" s="13">
        <v>5052</v>
      </c>
      <c r="N21" s="13">
        <f>1400*P21</f>
        <v>21280</v>
      </c>
      <c r="O21" s="13">
        <f>1700*P21</f>
        <v>25840</v>
      </c>
      <c r="P21" s="13">
        <f t="shared" si="1"/>
        <v>15.2</v>
      </c>
    </row>
    <row r="22" spans="1:16" x14ac:dyDescent="0.3">
      <c r="A22" s="10" t="s">
        <v>193</v>
      </c>
      <c r="B22" s="10" t="s">
        <v>13</v>
      </c>
      <c r="C22" s="9" t="s">
        <v>185</v>
      </c>
      <c r="D22" s="10" t="s">
        <v>19</v>
      </c>
      <c r="E22" s="13">
        <v>3319</v>
      </c>
      <c r="F22" s="13">
        <v>6600</v>
      </c>
      <c r="G22" s="13" t="s">
        <v>198</v>
      </c>
      <c r="H22" s="13" t="s">
        <v>198</v>
      </c>
      <c r="I22" s="13" t="s">
        <v>198</v>
      </c>
      <c r="J22" s="13">
        <v>3500</v>
      </c>
      <c r="K22" s="12">
        <v>15000</v>
      </c>
      <c r="L22" s="13">
        <v>351</v>
      </c>
      <c r="M22" s="13">
        <v>5052</v>
      </c>
      <c r="N22" s="13">
        <f t="shared" ref="N22:N40" si="2">1400*P22</f>
        <v>21280</v>
      </c>
      <c r="O22" s="13">
        <f t="shared" ref="O22:O42" si="3">1700*P22</f>
        <v>25840</v>
      </c>
      <c r="P22" s="13">
        <f t="shared" si="1"/>
        <v>15.2</v>
      </c>
    </row>
    <row r="23" spans="1:16" x14ac:dyDescent="0.3">
      <c r="A23" s="10" t="s">
        <v>193</v>
      </c>
      <c r="B23" s="10" t="s">
        <v>13</v>
      </c>
      <c r="C23" s="9" t="s">
        <v>189</v>
      </c>
      <c r="D23" s="10" t="s">
        <v>15</v>
      </c>
      <c r="E23" s="13">
        <v>3319</v>
      </c>
      <c r="F23" s="13">
        <v>6600</v>
      </c>
      <c r="G23" s="13" t="s">
        <v>198</v>
      </c>
      <c r="H23" s="13" t="s">
        <v>198</v>
      </c>
      <c r="I23" s="13" t="s">
        <v>198</v>
      </c>
      <c r="J23" s="13">
        <v>3500</v>
      </c>
      <c r="K23" s="12">
        <v>15000</v>
      </c>
      <c r="L23" s="13">
        <v>351</v>
      </c>
      <c r="M23" s="13">
        <v>5052</v>
      </c>
      <c r="N23" s="13">
        <f t="shared" si="2"/>
        <v>21280</v>
      </c>
      <c r="O23" s="13">
        <f t="shared" si="3"/>
        <v>25840</v>
      </c>
      <c r="P23" s="13">
        <f t="shared" si="1"/>
        <v>15.2</v>
      </c>
    </row>
    <row r="24" spans="1:16" x14ac:dyDescent="0.3">
      <c r="A24" s="10" t="s">
        <v>193</v>
      </c>
      <c r="B24" s="10" t="s">
        <v>13</v>
      </c>
      <c r="C24" s="9" t="s">
        <v>186</v>
      </c>
      <c r="D24" s="10" t="s">
        <v>51</v>
      </c>
      <c r="E24" s="13">
        <v>3319</v>
      </c>
      <c r="F24" s="13">
        <v>6600</v>
      </c>
      <c r="G24" s="13">
        <v>3536</v>
      </c>
      <c r="H24" s="13" t="s">
        <v>198</v>
      </c>
      <c r="I24" s="13" t="s">
        <v>198</v>
      </c>
      <c r="J24" s="13">
        <v>3500</v>
      </c>
      <c r="K24" s="12">
        <v>15000</v>
      </c>
      <c r="L24" s="13">
        <v>351</v>
      </c>
      <c r="M24" s="13">
        <v>5052</v>
      </c>
      <c r="N24" s="13">
        <f t="shared" si="2"/>
        <v>21280</v>
      </c>
      <c r="O24" s="13">
        <f t="shared" si="3"/>
        <v>25840</v>
      </c>
      <c r="P24" s="13">
        <f t="shared" si="1"/>
        <v>15.2</v>
      </c>
    </row>
    <row r="25" spans="1:16" x14ac:dyDescent="0.3">
      <c r="A25" s="10" t="s">
        <v>193</v>
      </c>
      <c r="B25" s="10" t="s">
        <v>13</v>
      </c>
      <c r="C25" s="9" t="s">
        <v>187</v>
      </c>
      <c r="D25" s="10" t="s">
        <v>52</v>
      </c>
      <c r="E25" s="13">
        <v>3319</v>
      </c>
      <c r="F25" s="13">
        <v>6600</v>
      </c>
      <c r="G25" s="13">
        <v>3536</v>
      </c>
      <c r="H25" s="13" t="s">
        <v>198</v>
      </c>
      <c r="I25" s="13" t="s">
        <v>198</v>
      </c>
      <c r="J25" s="13">
        <v>3500</v>
      </c>
      <c r="K25" s="12">
        <v>15000</v>
      </c>
      <c r="L25" s="13">
        <v>351</v>
      </c>
      <c r="M25" s="13">
        <v>5052</v>
      </c>
      <c r="N25" s="13">
        <f t="shared" si="2"/>
        <v>21280</v>
      </c>
      <c r="O25" s="13">
        <f t="shared" si="3"/>
        <v>25840</v>
      </c>
      <c r="P25" s="13">
        <f t="shared" si="1"/>
        <v>15.2</v>
      </c>
    </row>
    <row r="26" spans="1:16" x14ac:dyDescent="0.3">
      <c r="A26" s="10" t="s">
        <v>193</v>
      </c>
      <c r="B26" s="10" t="s">
        <v>13</v>
      </c>
      <c r="C26" s="9" t="s">
        <v>188</v>
      </c>
      <c r="D26" s="10" t="s">
        <v>53</v>
      </c>
      <c r="E26" s="13">
        <v>3319</v>
      </c>
      <c r="F26" s="13">
        <v>6600</v>
      </c>
      <c r="G26" s="13">
        <v>3536</v>
      </c>
      <c r="H26" s="13" t="s">
        <v>198</v>
      </c>
      <c r="I26" s="13" t="s">
        <v>198</v>
      </c>
      <c r="J26" s="13">
        <v>3500</v>
      </c>
      <c r="K26" s="12">
        <v>15000</v>
      </c>
      <c r="L26" s="13">
        <v>351</v>
      </c>
      <c r="M26" s="13">
        <v>5052</v>
      </c>
      <c r="N26" s="13">
        <f t="shared" si="2"/>
        <v>21280</v>
      </c>
      <c r="O26" s="13">
        <f t="shared" si="3"/>
        <v>25840</v>
      </c>
      <c r="P26" s="13">
        <f t="shared" si="1"/>
        <v>15.2</v>
      </c>
    </row>
    <row r="27" spans="1:16" x14ac:dyDescent="0.3">
      <c r="A27" s="10" t="s">
        <v>193</v>
      </c>
      <c r="B27" s="10" t="s">
        <v>13</v>
      </c>
      <c r="C27" s="9" t="s">
        <v>167</v>
      </c>
      <c r="D27" s="10" t="s">
        <v>50</v>
      </c>
      <c r="E27" s="13">
        <v>3319</v>
      </c>
      <c r="F27" s="13">
        <v>6600</v>
      </c>
      <c r="G27" s="13">
        <v>3536</v>
      </c>
      <c r="H27" s="13" t="s">
        <v>198</v>
      </c>
      <c r="I27" s="13" t="s">
        <v>198</v>
      </c>
      <c r="J27" s="13">
        <v>3500</v>
      </c>
      <c r="K27" s="12">
        <v>15000</v>
      </c>
      <c r="L27" s="13">
        <v>351</v>
      </c>
      <c r="M27" s="13">
        <v>5052</v>
      </c>
      <c r="N27" s="13">
        <f t="shared" si="2"/>
        <v>21280</v>
      </c>
      <c r="O27" s="13">
        <f t="shared" si="3"/>
        <v>25840</v>
      </c>
      <c r="P27" s="13">
        <f t="shared" si="1"/>
        <v>15.2</v>
      </c>
    </row>
    <row r="28" spans="1:16" x14ac:dyDescent="0.3">
      <c r="A28" s="10" t="s">
        <v>193</v>
      </c>
      <c r="B28" s="10" t="s">
        <v>13</v>
      </c>
      <c r="C28" s="9" t="s">
        <v>190</v>
      </c>
      <c r="D28" s="10" t="s">
        <v>14</v>
      </c>
      <c r="E28" s="13">
        <v>3319</v>
      </c>
      <c r="F28" s="13">
        <v>6600</v>
      </c>
      <c r="G28" s="13" t="s">
        <v>198</v>
      </c>
      <c r="H28" s="13" t="s">
        <v>198</v>
      </c>
      <c r="I28" s="13" t="s">
        <v>198</v>
      </c>
      <c r="J28" s="13">
        <v>3500</v>
      </c>
      <c r="K28" s="12">
        <v>15000</v>
      </c>
      <c r="L28" s="13">
        <v>351</v>
      </c>
      <c r="M28" s="13">
        <v>5052</v>
      </c>
      <c r="N28" s="13">
        <f t="shared" si="2"/>
        <v>21280</v>
      </c>
      <c r="O28" s="13">
        <f t="shared" si="3"/>
        <v>25840</v>
      </c>
      <c r="P28" s="13">
        <f t="shared" si="1"/>
        <v>15.2</v>
      </c>
    </row>
    <row r="29" spans="1:16" x14ac:dyDescent="0.3">
      <c r="A29" s="10" t="s">
        <v>193</v>
      </c>
      <c r="B29" s="10" t="s">
        <v>13</v>
      </c>
      <c r="C29" s="9" t="s">
        <v>191</v>
      </c>
      <c r="D29" s="10" t="s">
        <v>20</v>
      </c>
      <c r="E29" s="13">
        <v>3319</v>
      </c>
      <c r="F29" s="13">
        <v>6600</v>
      </c>
      <c r="G29" s="13" t="s">
        <v>198</v>
      </c>
      <c r="H29" s="13" t="s">
        <v>198</v>
      </c>
      <c r="I29" s="13" t="s">
        <v>198</v>
      </c>
      <c r="J29" s="13">
        <v>3500</v>
      </c>
      <c r="K29" s="12">
        <v>15000</v>
      </c>
      <c r="L29" s="13">
        <v>351</v>
      </c>
      <c r="M29" s="13">
        <v>5052</v>
      </c>
      <c r="N29" s="13">
        <f t="shared" si="2"/>
        <v>21280</v>
      </c>
      <c r="O29" s="13">
        <f t="shared" si="3"/>
        <v>25840</v>
      </c>
      <c r="P29" s="13">
        <f t="shared" si="1"/>
        <v>15.2</v>
      </c>
    </row>
    <row r="30" spans="1:16" x14ac:dyDescent="0.3">
      <c r="A30" s="10" t="s">
        <v>193</v>
      </c>
      <c r="B30" s="10" t="s">
        <v>13</v>
      </c>
      <c r="C30" s="9" t="s">
        <v>183</v>
      </c>
      <c r="D30" s="10" t="s">
        <v>18</v>
      </c>
      <c r="E30" s="13">
        <v>3319</v>
      </c>
      <c r="F30" s="13">
        <v>6600</v>
      </c>
      <c r="G30" s="13" t="s">
        <v>198</v>
      </c>
      <c r="H30" s="13" t="s">
        <v>198</v>
      </c>
      <c r="I30" s="13" t="s">
        <v>198</v>
      </c>
      <c r="J30" s="13">
        <v>3500</v>
      </c>
      <c r="K30" s="12">
        <v>15000</v>
      </c>
      <c r="L30" s="13">
        <v>351</v>
      </c>
      <c r="M30" s="13">
        <v>5052</v>
      </c>
      <c r="N30" s="13">
        <f t="shared" si="2"/>
        <v>21280</v>
      </c>
      <c r="O30" s="13">
        <f t="shared" si="3"/>
        <v>25840</v>
      </c>
      <c r="P30" s="13">
        <f t="shared" si="1"/>
        <v>15.2</v>
      </c>
    </row>
    <row r="31" spans="1:16" x14ac:dyDescent="0.3">
      <c r="A31" s="10" t="s">
        <v>193</v>
      </c>
      <c r="B31" s="10" t="s">
        <v>13</v>
      </c>
      <c r="C31" s="9" t="s">
        <v>184</v>
      </c>
      <c r="D31" s="10" t="s">
        <v>17</v>
      </c>
      <c r="E31" s="13">
        <v>3319</v>
      </c>
      <c r="F31" s="13">
        <v>6600</v>
      </c>
      <c r="G31" s="13" t="s">
        <v>198</v>
      </c>
      <c r="H31" s="13" t="s">
        <v>198</v>
      </c>
      <c r="I31" s="13" t="s">
        <v>198</v>
      </c>
      <c r="J31" s="13">
        <v>3500</v>
      </c>
      <c r="K31" s="12">
        <v>15000</v>
      </c>
      <c r="L31" s="13">
        <v>351</v>
      </c>
      <c r="M31" s="13">
        <v>5052</v>
      </c>
      <c r="N31" s="13">
        <f t="shared" si="2"/>
        <v>21280</v>
      </c>
      <c r="O31" s="13">
        <f t="shared" si="3"/>
        <v>25840</v>
      </c>
      <c r="P31" s="13">
        <f t="shared" si="1"/>
        <v>15.2</v>
      </c>
    </row>
    <row r="32" spans="1:16" x14ac:dyDescent="0.3">
      <c r="A32" s="10" t="s">
        <v>194</v>
      </c>
      <c r="B32" s="10" t="s">
        <v>13</v>
      </c>
      <c r="C32" s="4" t="s">
        <v>173</v>
      </c>
      <c r="D32" s="10" t="s">
        <v>136</v>
      </c>
      <c r="E32" s="13">
        <v>3319</v>
      </c>
      <c r="F32" s="13">
        <v>6600</v>
      </c>
      <c r="G32" s="13" t="s">
        <v>198</v>
      </c>
      <c r="H32" s="13" t="s">
        <v>198</v>
      </c>
      <c r="I32" s="13" t="s">
        <v>198</v>
      </c>
      <c r="J32" s="13">
        <v>3500</v>
      </c>
      <c r="K32" s="12">
        <v>15000</v>
      </c>
      <c r="L32" s="13">
        <v>351</v>
      </c>
      <c r="M32" s="13">
        <v>5052</v>
      </c>
      <c r="N32" s="13">
        <f t="shared" si="2"/>
        <v>21280</v>
      </c>
      <c r="O32" s="13">
        <f t="shared" si="3"/>
        <v>25840</v>
      </c>
      <c r="P32" s="13">
        <f t="shared" si="1"/>
        <v>15.2</v>
      </c>
    </row>
    <row r="33" spans="1:16" x14ac:dyDescent="0.3">
      <c r="A33" s="10" t="s">
        <v>194</v>
      </c>
      <c r="B33" s="10" t="s">
        <v>13</v>
      </c>
      <c r="C33" s="4" t="s">
        <v>175</v>
      </c>
      <c r="D33" s="10" t="s">
        <v>138</v>
      </c>
      <c r="E33" s="13">
        <v>3319</v>
      </c>
      <c r="F33" s="13">
        <v>6600</v>
      </c>
      <c r="G33" s="13" t="s">
        <v>198</v>
      </c>
      <c r="H33" s="13" t="s">
        <v>198</v>
      </c>
      <c r="I33" s="13" t="s">
        <v>198</v>
      </c>
      <c r="J33" s="13">
        <v>3500</v>
      </c>
      <c r="K33" s="12">
        <v>15000</v>
      </c>
      <c r="L33" s="13">
        <v>351</v>
      </c>
      <c r="M33" s="13">
        <v>5052</v>
      </c>
      <c r="N33" s="13">
        <f t="shared" si="2"/>
        <v>21280</v>
      </c>
      <c r="O33" s="13">
        <f t="shared" si="3"/>
        <v>25840</v>
      </c>
      <c r="P33" s="13">
        <f t="shared" si="1"/>
        <v>15.2</v>
      </c>
    </row>
    <row r="34" spans="1:16" x14ac:dyDescent="0.3">
      <c r="A34" s="10" t="s">
        <v>194</v>
      </c>
      <c r="B34" s="10" t="s">
        <v>13</v>
      </c>
      <c r="C34" s="4" t="s">
        <v>165</v>
      </c>
      <c r="D34" s="10" t="s">
        <v>127</v>
      </c>
      <c r="E34" s="13">
        <v>3319</v>
      </c>
      <c r="F34" s="13">
        <v>6600</v>
      </c>
      <c r="G34" s="13" t="s">
        <v>198</v>
      </c>
      <c r="H34" s="13" t="s">
        <v>198</v>
      </c>
      <c r="I34" s="13" t="s">
        <v>198</v>
      </c>
      <c r="J34" s="13">
        <v>3500</v>
      </c>
      <c r="K34" s="12">
        <v>15000</v>
      </c>
      <c r="L34" s="13">
        <v>351</v>
      </c>
      <c r="M34" s="13">
        <v>5052</v>
      </c>
      <c r="N34" s="13">
        <f t="shared" si="2"/>
        <v>21280</v>
      </c>
      <c r="O34" s="13">
        <f t="shared" si="3"/>
        <v>25840</v>
      </c>
      <c r="P34" s="13">
        <f t="shared" si="1"/>
        <v>15.2</v>
      </c>
    </row>
    <row r="35" spans="1:16" x14ac:dyDescent="0.3">
      <c r="A35" s="10" t="s">
        <v>194</v>
      </c>
      <c r="B35" s="10" t="s">
        <v>13</v>
      </c>
      <c r="C35" s="4" t="s">
        <v>166</v>
      </c>
      <c r="D35" s="10" t="s">
        <v>128</v>
      </c>
      <c r="E35" s="13">
        <v>3319</v>
      </c>
      <c r="F35" s="13">
        <v>6600</v>
      </c>
      <c r="G35" s="13" t="s">
        <v>198</v>
      </c>
      <c r="H35" s="13" t="s">
        <v>198</v>
      </c>
      <c r="I35" s="13" t="s">
        <v>198</v>
      </c>
      <c r="J35" s="13">
        <v>3500</v>
      </c>
      <c r="K35" s="12">
        <v>15000</v>
      </c>
      <c r="L35" s="13">
        <v>351</v>
      </c>
      <c r="M35" s="13">
        <v>5052</v>
      </c>
      <c r="N35" s="13">
        <f t="shared" si="2"/>
        <v>21280</v>
      </c>
      <c r="O35" s="13">
        <f t="shared" si="3"/>
        <v>25840</v>
      </c>
      <c r="P35" s="13">
        <f t="shared" si="1"/>
        <v>15.2</v>
      </c>
    </row>
    <row r="36" spans="1:16" x14ac:dyDescent="0.3">
      <c r="A36" s="10" t="s">
        <v>194</v>
      </c>
      <c r="B36" s="10" t="s">
        <v>13</v>
      </c>
      <c r="C36" s="4" t="s">
        <v>179</v>
      </c>
      <c r="D36" s="10" t="s">
        <v>135</v>
      </c>
      <c r="E36" s="13">
        <v>3319</v>
      </c>
      <c r="F36" s="13">
        <v>6600</v>
      </c>
      <c r="G36" s="13">
        <v>3536</v>
      </c>
      <c r="H36" s="13" t="s">
        <v>198</v>
      </c>
      <c r="I36" s="13" t="s">
        <v>198</v>
      </c>
      <c r="J36" s="13">
        <v>3500</v>
      </c>
      <c r="K36" s="12">
        <v>15000</v>
      </c>
      <c r="L36" s="13">
        <v>351</v>
      </c>
      <c r="M36" s="13">
        <v>5052</v>
      </c>
      <c r="N36" s="13">
        <f t="shared" si="2"/>
        <v>21280</v>
      </c>
      <c r="O36" s="13">
        <f t="shared" si="3"/>
        <v>25840</v>
      </c>
      <c r="P36" s="13">
        <f t="shared" si="1"/>
        <v>15.2</v>
      </c>
    </row>
    <row r="37" spans="1:16" x14ac:dyDescent="0.3">
      <c r="A37" s="10" t="s">
        <v>194</v>
      </c>
      <c r="B37" s="10" t="s">
        <v>13</v>
      </c>
      <c r="C37" s="4" t="s">
        <v>169</v>
      </c>
      <c r="D37" s="10" t="s">
        <v>131</v>
      </c>
      <c r="E37" s="13">
        <v>3319</v>
      </c>
      <c r="F37" s="13">
        <v>6600</v>
      </c>
      <c r="G37" s="13">
        <v>3536</v>
      </c>
      <c r="H37" s="13" t="s">
        <v>198</v>
      </c>
      <c r="I37" s="13" t="s">
        <v>198</v>
      </c>
      <c r="J37" s="13">
        <v>3500</v>
      </c>
      <c r="K37" s="12">
        <v>15000</v>
      </c>
      <c r="L37" s="13">
        <v>351</v>
      </c>
      <c r="M37" s="13">
        <v>5052</v>
      </c>
      <c r="N37" s="13">
        <f t="shared" si="2"/>
        <v>21280</v>
      </c>
      <c r="O37" s="13">
        <f t="shared" si="3"/>
        <v>25840</v>
      </c>
      <c r="P37" s="13">
        <f t="shared" si="1"/>
        <v>15.2</v>
      </c>
    </row>
    <row r="38" spans="1:16" x14ac:dyDescent="0.3">
      <c r="A38" s="10" t="s">
        <v>194</v>
      </c>
      <c r="B38" s="10" t="s">
        <v>13</v>
      </c>
      <c r="C38" s="4" t="s">
        <v>171</v>
      </c>
      <c r="D38" s="10" t="s">
        <v>133</v>
      </c>
      <c r="E38" s="13">
        <v>3319</v>
      </c>
      <c r="F38" s="13">
        <v>6600</v>
      </c>
      <c r="G38" s="13">
        <v>3536</v>
      </c>
      <c r="H38" s="13" t="s">
        <v>198</v>
      </c>
      <c r="I38" s="13" t="s">
        <v>198</v>
      </c>
      <c r="J38" s="13">
        <v>3500</v>
      </c>
      <c r="K38" s="12">
        <v>15000</v>
      </c>
      <c r="L38" s="13">
        <v>351</v>
      </c>
      <c r="M38" s="13">
        <v>5052</v>
      </c>
      <c r="N38" s="13">
        <f t="shared" si="2"/>
        <v>21280</v>
      </c>
      <c r="O38" s="13">
        <f t="shared" si="3"/>
        <v>25840</v>
      </c>
      <c r="P38" s="13">
        <f t="shared" si="1"/>
        <v>15.2</v>
      </c>
    </row>
    <row r="39" spans="1:16" x14ac:dyDescent="0.3">
      <c r="A39" s="10" t="s">
        <v>194</v>
      </c>
      <c r="B39" s="10" t="s">
        <v>13</v>
      </c>
      <c r="C39" s="4" t="s">
        <v>168</v>
      </c>
      <c r="D39" s="10" t="s">
        <v>130</v>
      </c>
      <c r="E39" s="13">
        <v>3319</v>
      </c>
      <c r="F39" s="13">
        <v>6600</v>
      </c>
      <c r="G39" s="13">
        <v>3536</v>
      </c>
      <c r="H39" s="13" t="s">
        <v>198</v>
      </c>
      <c r="I39" s="13" t="s">
        <v>198</v>
      </c>
      <c r="J39" s="13">
        <v>3500</v>
      </c>
      <c r="K39" s="12">
        <v>15000</v>
      </c>
      <c r="L39" s="13">
        <v>351</v>
      </c>
      <c r="M39" s="13">
        <v>5052</v>
      </c>
      <c r="N39" s="13">
        <f t="shared" si="2"/>
        <v>21280</v>
      </c>
      <c r="O39" s="13">
        <f t="shared" si="3"/>
        <v>25840</v>
      </c>
      <c r="P39" s="13">
        <f t="shared" si="1"/>
        <v>15.2</v>
      </c>
    </row>
    <row r="40" spans="1:16" x14ac:dyDescent="0.3">
      <c r="A40" s="10" t="s">
        <v>194</v>
      </c>
      <c r="B40" s="10" t="s">
        <v>13</v>
      </c>
      <c r="C40" s="4" t="s">
        <v>164</v>
      </c>
      <c r="D40" s="10" t="s">
        <v>126</v>
      </c>
      <c r="E40" s="13">
        <v>3319</v>
      </c>
      <c r="F40" s="13">
        <v>6600</v>
      </c>
      <c r="G40" s="13" t="s">
        <v>198</v>
      </c>
      <c r="H40" s="13" t="s">
        <v>198</v>
      </c>
      <c r="I40" s="13" t="s">
        <v>198</v>
      </c>
      <c r="J40" s="13">
        <v>3500</v>
      </c>
      <c r="K40" s="12">
        <v>15000</v>
      </c>
      <c r="L40" s="13">
        <v>351</v>
      </c>
      <c r="M40" s="13">
        <v>5052</v>
      </c>
      <c r="N40" s="13">
        <f t="shared" si="2"/>
        <v>21280</v>
      </c>
      <c r="O40" s="13">
        <f t="shared" si="3"/>
        <v>25840</v>
      </c>
      <c r="P40" s="13">
        <f t="shared" si="1"/>
        <v>15.2</v>
      </c>
    </row>
    <row r="41" spans="1:16" x14ac:dyDescent="0.3">
      <c r="A41" s="10" t="s">
        <v>194</v>
      </c>
      <c r="B41" s="10" t="s">
        <v>13</v>
      </c>
      <c r="C41" s="4" t="s">
        <v>176</v>
      </c>
      <c r="D41" s="10" t="s">
        <v>139</v>
      </c>
      <c r="E41" s="13">
        <v>3319</v>
      </c>
      <c r="F41" s="13">
        <v>6600</v>
      </c>
      <c r="G41" s="13" t="s">
        <v>198</v>
      </c>
      <c r="H41" s="13" t="s">
        <v>198</v>
      </c>
      <c r="I41" s="13" t="s">
        <v>198</v>
      </c>
      <c r="J41" s="13">
        <v>3500</v>
      </c>
      <c r="K41" s="12">
        <v>15000</v>
      </c>
      <c r="L41" s="13">
        <v>351</v>
      </c>
      <c r="M41" s="13">
        <v>5052</v>
      </c>
      <c r="N41" s="13">
        <f>1750*$P$41</f>
        <v>26600</v>
      </c>
      <c r="O41" s="13">
        <f>2150*$P$41</f>
        <v>32680</v>
      </c>
      <c r="P41" s="13">
        <f t="shared" si="1"/>
        <v>15.2</v>
      </c>
    </row>
    <row r="42" spans="1:16" x14ac:dyDescent="0.3">
      <c r="A42" s="10" t="s">
        <v>194</v>
      </c>
      <c r="B42" s="10" t="s">
        <v>13</v>
      </c>
      <c r="C42" s="4" t="s">
        <v>174</v>
      </c>
      <c r="D42" s="10" t="s">
        <v>137</v>
      </c>
      <c r="E42" s="13">
        <v>3319</v>
      </c>
      <c r="F42" s="13">
        <v>6600</v>
      </c>
      <c r="G42" s="13" t="s">
        <v>198</v>
      </c>
      <c r="H42" s="13" t="s">
        <v>198</v>
      </c>
      <c r="I42" s="13" t="s">
        <v>198</v>
      </c>
      <c r="J42" s="13">
        <v>3500</v>
      </c>
      <c r="K42" s="12">
        <v>15000</v>
      </c>
      <c r="L42" s="13">
        <v>351</v>
      </c>
      <c r="M42" s="13">
        <v>5052</v>
      </c>
      <c r="N42" s="13">
        <f t="shared" ref="N42" si="4">1400*P42</f>
        <v>21280</v>
      </c>
      <c r="O42" s="13">
        <f t="shared" si="3"/>
        <v>25840</v>
      </c>
      <c r="P42" s="13">
        <f t="shared" si="1"/>
        <v>15.2</v>
      </c>
    </row>
    <row r="43" spans="1:16" x14ac:dyDescent="0.3">
      <c r="A43" s="10" t="s">
        <v>194</v>
      </c>
      <c r="B43" s="10" t="s">
        <v>13</v>
      </c>
      <c r="C43" s="4" t="s">
        <v>178</v>
      </c>
      <c r="D43" s="10" t="s">
        <v>141</v>
      </c>
      <c r="E43" s="13">
        <v>3319</v>
      </c>
      <c r="F43" s="13">
        <v>6600</v>
      </c>
      <c r="G43" s="13" t="s">
        <v>198</v>
      </c>
      <c r="H43" s="13" t="s">
        <v>198</v>
      </c>
      <c r="I43" s="13" t="s">
        <v>198</v>
      </c>
      <c r="J43" s="13">
        <v>3500</v>
      </c>
      <c r="K43" s="12">
        <v>15000</v>
      </c>
      <c r="L43" s="13">
        <v>351</v>
      </c>
      <c r="M43" s="13">
        <v>5052</v>
      </c>
      <c r="N43" s="13">
        <f>1750*$P$43</f>
        <v>26600</v>
      </c>
      <c r="O43" s="13">
        <f>2150*$P$43</f>
        <v>32680</v>
      </c>
      <c r="P43" s="13">
        <f t="shared" si="1"/>
        <v>15.2</v>
      </c>
    </row>
    <row r="44" spans="1:16" x14ac:dyDescent="0.3">
      <c r="A44" s="10" t="s">
        <v>194</v>
      </c>
      <c r="B44" s="10" t="s">
        <v>13</v>
      </c>
      <c r="C44" s="4" t="s">
        <v>177</v>
      </c>
      <c r="D44" s="10" t="s">
        <v>140</v>
      </c>
      <c r="E44" s="13">
        <v>3319</v>
      </c>
      <c r="F44" s="13">
        <v>6600</v>
      </c>
      <c r="G44" s="13" t="s">
        <v>198</v>
      </c>
      <c r="H44" s="13" t="s">
        <v>198</v>
      </c>
      <c r="I44" s="13" t="s">
        <v>198</v>
      </c>
      <c r="J44" s="13">
        <v>3500</v>
      </c>
      <c r="K44" s="12">
        <v>15000</v>
      </c>
      <c r="L44" s="13">
        <v>351</v>
      </c>
      <c r="M44" s="13">
        <v>5052</v>
      </c>
      <c r="N44" s="13">
        <f>1750*$P$44</f>
        <v>26600</v>
      </c>
      <c r="O44" s="13">
        <f>2150*$P$44</f>
        <v>32680</v>
      </c>
      <c r="P44" s="13">
        <f t="shared" si="1"/>
        <v>15.2</v>
      </c>
    </row>
    <row r="45" spans="1:16" x14ac:dyDescent="0.3">
      <c r="A45" s="10" t="s">
        <v>194</v>
      </c>
      <c r="B45" s="10" t="s">
        <v>13</v>
      </c>
      <c r="C45" s="4" t="s">
        <v>161</v>
      </c>
      <c r="D45" s="10" t="s">
        <v>123</v>
      </c>
      <c r="E45" s="13">
        <v>3319</v>
      </c>
      <c r="F45" s="13">
        <v>6600</v>
      </c>
      <c r="G45" s="13" t="s">
        <v>198</v>
      </c>
      <c r="H45" s="13" t="s">
        <v>198</v>
      </c>
      <c r="I45" s="13" t="s">
        <v>198</v>
      </c>
      <c r="J45" s="13">
        <v>3500</v>
      </c>
      <c r="K45" s="12">
        <v>15000</v>
      </c>
      <c r="L45" s="13">
        <v>351</v>
      </c>
      <c r="M45" s="13">
        <v>5052</v>
      </c>
      <c r="N45" s="13">
        <f>1750*$P$44</f>
        <v>26600</v>
      </c>
      <c r="O45" s="13">
        <f>2150*$P$44</f>
        <v>32680</v>
      </c>
      <c r="P45" s="13">
        <f t="shared" si="1"/>
        <v>15.2</v>
      </c>
    </row>
    <row r="46" spans="1:16" x14ac:dyDescent="0.3">
      <c r="A46" s="10" t="s">
        <v>194</v>
      </c>
      <c r="B46" s="10" t="s">
        <v>13</v>
      </c>
      <c r="C46" s="4" t="s">
        <v>162</v>
      </c>
      <c r="D46" s="10" t="s">
        <v>124</v>
      </c>
      <c r="E46" s="13">
        <v>3319</v>
      </c>
      <c r="F46" s="13">
        <v>6600</v>
      </c>
      <c r="G46" s="13" t="s">
        <v>198</v>
      </c>
      <c r="H46" s="13" t="s">
        <v>198</v>
      </c>
      <c r="I46" s="13" t="s">
        <v>198</v>
      </c>
      <c r="J46" s="13">
        <v>3500</v>
      </c>
      <c r="K46" s="12">
        <v>15000</v>
      </c>
      <c r="L46" s="13">
        <v>351</v>
      </c>
      <c r="M46" s="13">
        <v>5052</v>
      </c>
      <c r="N46" s="13">
        <f>1750*$P$44</f>
        <v>26600</v>
      </c>
      <c r="O46" s="13">
        <f>2150*$P$44</f>
        <v>32680</v>
      </c>
      <c r="P46" s="13">
        <f t="shared" si="1"/>
        <v>15.2</v>
      </c>
    </row>
    <row r="47" spans="1:16" x14ac:dyDescent="0.3">
      <c r="A47" s="10" t="s">
        <v>194</v>
      </c>
      <c r="B47" s="10" t="s">
        <v>13</v>
      </c>
      <c r="C47" s="4" t="s">
        <v>163</v>
      </c>
      <c r="D47" s="10" t="s">
        <v>125</v>
      </c>
      <c r="E47" s="13">
        <v>3319</v>
      </c>
      <c r="F47" s="13">
        <v>6600</v>
      </c>
      <c r="G47" s="13" t="s">
        <v>198</v>
      </c>
      <c r="H47" s="13" t="s">
        <v>198</v>
      </c>
      <c r="I47" s="13" t="s">
        <v>198</v>
      </c>
      <c r="J47" s="13">
        <v>3500</v>
      </c>
      <c r="K47" s="12">
        <v>15000</v>
      </c>
      <c r="L47" s="13">
        <v>351</v>
      </c>
      <c r="M47" s="13">
        <v>5052</v>
      </c>
      <c r="N47" s="13">
        <f>1750*$P$44</f>
        <v>26600</v>
      </c>
      <c r="O47" s="13">
        <f>2150*$P$44</f>
        <v>32680</v>
      </c>
      <c r="P47" s="13">
        <f t="shared" si="1"/>
        <v>15.2</v>
      </c>
    </row>
    <row r="48" spans="1:16" x14ac:dyDescent="0.3">
      <c r="A48" s="10" t="s">
        <v>194</v>
      </c>
      <c r="B48" s="10" t="s">
        <v>13</v>
      </c>
      <c r="C48" s="4" t="s">
        <v>160</v>
      </c>
      <c r="D48" s="10" t="s">
        <v>122</v>
      </c>
      <c r="E48" s="13">
        <v>3319</v>
      </c>
      <c r="F48" s="13">
        <v>6600</v>
      </c>
      <c r="G48" s="13" t="s">
        <v>198</v>
      </c>
      <c r="H48" s="13" t="s">
        <v>198</v>
      </c>
      <c r="I48" s="13" t="s">
        <v>198</v>
      </c>
      <c r="J48" s="13">
        <v>3500</v>
      </c>
      <c r="K48" s="12">
        <v>15000</v>
      </c>
      <c r="L48" s="13">
        <v>351</v>
      </c>
      <c r="M48" s="13">
        <v>5052</v>
      </c>
      <c r="N48" s="13">
        <f>900*P48</f>
        <v>13680</v>
      </c>
      <c r="O48" s="13">
        <f>1100*P48</f>
        <v>16720</v>
      </c>
      <c r="P48" s="13">
        <f t="shared" si="1"/>
        <v>15.2</v>
      </c>
    </row>
    <row r="49" spans="1:16" x14ac:dyDescent="0.3">
      <c r="A49" s="10" t="s">
        <v>194</v>
      </c>
      <c r="B49" s="10" t="s">
        <v>13</v>
      </c>
      <c r="C49" s="4" t="s">
        <v>170</v>
      </c>
      <c r="D49" s="10" t="s">
        <v>132</v>
      </c>
      <c r="E49" s="13">
        <v>3319</v>
      </c>
      <c r="F49" s="13">
        <v>6600</v>
      </c>
      <c r="G49" s="13">
        <v>3536</v>
      </c>
      <c r="H49" s="13" t="s">
        <v>198</v>
      </c>
      <c r="I49" s="13" t="s">
        <v>198</v>
      </c>
      <c r="J49" s="13">
        <v>3500</v>
      </c>
      <c r="K49" s="12">
        <v>15000</v>
      </c>
      <c r="L49" s="13">
        <v>351</v>
      </c>
      <c r="M49" s="13">
        <v>5052</v>
      </c>
      <c r="N49" s="13">
        <f t="shared" ref="N49:N51" si="5">1400*P49</f>
        <v>21280</v>
      </c>
      <c r="O49" s="13">
        <f t="shared" ref="O49:O51" si="6">1700*P49</f>
        <v>25840</v>
      </c>
      <c r="P49" s="13">
        <f t="shared" si="1"/>
        <v>15.2</v>
      </c>
    </row>
    <row r="50" spans="1:16" x14ac:dyDescent="0.3">
      <c r="A50" s="10" t="s">
        <v>194</v>
      </c>
      <c r="B50" s="10" t="s">
        <v>13</v>
      </c>
      <c r="C50" s="4" t="s">
        <v>172</v>
      </c>
      <c r="D50" s="10" t="s">
        <v>134</v>
      </c>
      <c r="E50" s="13">
        <v>3319</v>
      </c>
      <c r="F50" s="13">
        <v>6600</v>
      </c>
      <c r="G50" s="13">
        <v>3536</v>
      </c>
      <c r="H50" s="13" t="s">
        <v>198</v>
      </c>
      <c r="I50" s="13" t="s">
        <v>198</v>
      </c>
      <c r="J50" s="13">
        <v>3500</v>
      </c>
      <c r="K50" s="12">
        <v>15000</v>
      </c>
      <c r="L50" s="13">
        <v>351</v>
      </c>
      <c r="M50" s="13">
        <v>5052</v>
      </c>
      <c r="N50" s="13">
        <f t="shared" si="5"/>
        <v>21280</v>
      </c>
      <c r="O50" s="13">
        <f t="shared" si="6"/>
        <v>25840</v>
      </c>
      <c r="P50" s="13">
        <f t="shared" si="1"/>
        <v>15.2</v>
      </c>
    </row>
    <row r="51" spans="1:16" x14ac:dyDescent="0.3">
      <c r="A51" s="10" t="s">
        <v>194</v>
      </c>
      <c r="B51" s="10" t="s">
        <v>13</v>
      </c>
      <c r="C51" s="4" t="s">
        <v>167</v>
      </c>
      <c r="D51" s="10" t="s">
        <v>129</v>
      </c>
      <c r="E51" s="13">
        <v>3319</v>
      </c>
      <c r="F51" s="13">
        <v>6600</v>
      </c>
      <c r="G51" s="13">
        <v>3536</v>
      </c>
      <c r="H51" s="13" t="s">
        <v>198</v>
      </c>
      <c r="I51" s="13" t="s">
        <v>198</v>
      </c>
      <c r="J51" s="13">
        <v>3500</v>
      </c>
      <c r="K51" s="12">
        <v>15000</v>
      </c>
      <c r="L51" s="13">
        <v>351</v>
      </c>
      <c r="M51" s="13">
        <v>5052</v>
      </c>
      <c r="N51" s="13">
        <f t="shared" si="5"/>
        <v>21280</v>
      </c>
      <c r="O51" s="13">
        <f t="shared" si="6"/>
        <v>25840</v>
      </c>
      <c r="P51" s="13">
        <f t="shared" si="1"/>
        <v>15.2</v>
      </c>
    </row>
    <row r="52" spans="1:16" x14ac:dyDescent="0.3">
      <c r="A52" s="10" t="s">
        <v>193</v>
      </c>
      <c r="B52" s="10" t="s">
        <v>27</v>
      </c>
      <c r="C52" s="9" t="s">
        <v>85</v>
      </c>
      <c r="D52" s="10" t="s">
        <v>28</v>
      </c>
      <c r="E52" s="13">
        <v>4850</v>
      </c>
      <c r="F52" s="13">
        <v>6600</v>
      </c>
      <c r="G52" s="13" t="s">
        <v>198</v>
      </c>
      <c r="H52" s="13" t="s">
        <v>198</v>
      </c>
      <c r="I52" s="13" t="s">
        <v>198</v>
      </c>
      <c r="J52" s="13">
        <v>3500</v>
      </c>
      <c r="K52" s="12">
        <v>15000</v>
      </c>
      <c r="L52" s="13">
        <v>351</v>
      </c>
      <c r="M52" s="13">
        <v>6675</v>
      </c>
      <c r="N52" s="13" t="s">
        <v>198</v>
      </c>
      <c r="O52" s="13" t="s">
        <v>198</v>
      </c>
      <c r="P52" s="13">
        <f t="shared" ref="P52:P57" si="7">$P$2</f>
        <v>15.2</v>
      </c>
    </row>
    <row r="53" spans="1:16" x14ac:dyDescent="0.3">
      <c r="A53" s="10" t="s">
        <v>193</v>
      </c>
      <c r="B53" s="10" t="s">
        <v>27</v>
      </c>
      <c r="C53" s="9" t="s">
        <v>86</v>
      </c>
      <c r="D53" s="10" t="s">
        <v>29</v>
      </c>
      <c r="E53" s="13">
        <v>4850</v>
      </c>
      <c r="F53" s="13">
        <v>6600</v>
      </c>
      <c r="G53" s="13" t="s">
        <v>198</v>
      </c>
      <c r="H53" s="13" t="s">
        <v>198</v>
      </c>
      <c r="I53" s="13" t="s">
        <v>198</v>
      </c>
      <c r="J53" s="13">
        <v>3500</v>
      </c>
      <c r="K53" s="12">
        <v>15000</v>
      </c>
      <c r="L53" s="13">
        <v>351</v>
      </c>
      <c r="M53" s="13">
        <v>7538</v>
      </c>
      <c r="N53" s="13" t="s">
        <v>198</v>
      </c>
      <c r="O53" s="13" t="s">
        <v>198</v>
      </c>
      <c r="P53" s="13">
        <f t="shared" si="7"/>
        <v>15.2</v>
      </c>
    </row>
    <row r="54" spans="1:16" x14ac:dyDescent="0.3">
      <c r="A54" s="10" t="s">
        <v>194</v>
      </c>
      <c r="B54" s="10" t="s">
        <v>27</v>
      </c>
      <c r="C54" s="4" t="s">
        <v>121</v>
      </c>
      <c r="D54" s="10" t="s">
        <v>154</v>
      </c>
      <c r="E54" s="13">
        <v>4850</v>
      </c>
      <c r="F54" s="13">
        <v>6600</v>
      </c>
      <c r="G54" s="13" t="s">
        <v>198</v>
      </c>
      <c r="H54" s="13" t="s">
        <v>198</v>
      </c>
      <c r="I54" s="13" t="s">
        <v>198</v>
      </c>
      <c r="J54" s="13">
        <v>3500</v>
      </c>
      <c r="K54" s="12">
        <v>15000</v>
      </c>
      <c r="L54" s="13">
        <v>351</v>
      </c>
      <c r="M54" s="13">
        <v>7838</v>
      </c>
      <c r="N54" s="13" t="s">
        <v>198</v>
      </c>
      <c r="O54" s="13" t="s">
        <v>198</v>
      </c>
      <c r="P54" s="13">
        <f t="shared" si="7"/>
        <v>15.2</v>
      </c>
    </row>
    <row r="55" spans="1:16" x14ac:dyDescent="0.3">
      <c r="A55" s="10" t="s">
        <v>194</v>
      </c>
      <c r="B55" s="10" t="s">
        <v>112</v>
      </c>
      <c r="C55" s="4" t="s">
        <v>159</v>
      </c>
      <c r="D55" s="10" t="s">
        <v>153</v>
      </c>
      <c r="E55" s="13">
        <v>4850</v>
      </c>
      <c r="F55" s="13">
        <v>6600</v>
      </c>
      <c r="G55" s="13" t="s">
        <v>198</v>
      </c>
      <c r="H55" s="13" t="s">
        <v>198</v>
      </c>
      <c r="I55" s="13" t="s">
        <v>198</v>
      </c>
      <c r="J55" s="13">
        <v>3500</v>
      </c>
      <c r="K55" s="12">
        <v>15000</v>
      </c>
      <c r="L55" s="13">
        <v>351</v>
      </c>
      <c r="M55" s="13">
        <v>7538</v>
      </c>
      <c r="N55" s="13" t="s">
        <v>198</v>
      </c>
      <c r="O55" s="13" t="s">
        <v>198</v>
      </c>
      <c r="P55" s="13">
        <f t="shared" si="7"/>
        <v>15.2</v>
      </c>
    </row>
    <row r="56" spans="1:16" x14ac:dyDescent="0.3">
      <c r="A56" s="10" t="s">
        <v>194</v>
      </c>
      <c r="B56" s="10" t="s">
        <v>112</v>
      </c>
      <c r="C56" s="4" t="s">
        <v>180</v>
      </c>
      <c r="D56" s="10" t="s">
        <v>151</v>
      </c>
      <c r="E56" s="13">
        <v>4850</v>
      </c>
      <c r="F56" s="13">
        <v>6600</v>
      </c>
      <c r="G56" s="13" t="s">
        <v>198</v>
      </c>
      <c r="H56" s="13" t="s">
        <v>198</v>
      </c>
      <c r="I56" s="13" t="s">
        <v>198</v>
      </c>
      <c r="J56" s="13">
        <v>3500</v>
      </c>
      <c r="K56" s="12">
        <v>15000</v>
      </c>
      <c r="L56" s="13">
        <v>351</v>
      </c>
      <c r="M56" s="13">
        <v>6675</v>
      </c>
      <c r="N56" s="13" t="s">
        <v>198</v>
      </c>
      <c r="O56" s="13" t="s">
        <v>198</v>
      </c>
      <c r="P56" s="13">
        <f t="shared" si="7"/>
        <v>15.2</v>
      </c>
    </row>
    <row r="57" spans="1:16" x14ac:dyDescent="0.3">
      <c r="A57" s="10" t="s">
        <v>194</v>
      </c>
      <c r="B57" s="10" t="s">
        <v>112</v>
      </c>
      <c r="C57" s="4" t="s">
        <v>158</v>
      </c>
      <c r="D57" s="10" t="s">
        <v>152</v>
      </c>
      <c r="E57" s="13">
        <v>4850</v>
      </c>
      <c r="F57" s="13">
        <v>6600</v>
      </c>
      <c r="G57" s="13" t="s">
        <v>198</v>
      </c>
      <c r="H57" s="13" t="s">
        <v>198</v>
      </c>
      <c r="I57" s="13" t="s">
        <v>198</v>
      </c>
      <c r="J57" s="13">
        <v>3500</v>
      </c>
      <c r="K57" s="12">
        <v>15000</v>
      </c>
      <c r="L57" s="13">
        <v>351</v>
      </c>
      <c r="M57" s="13">
        <v>6675</v>
      </c>
      <c r="N57" s="13" t="s">
        <v>198</v>
      </c>
      <c r="O57" s="13" t="s">
        <v>198</v>
      </c>
      <c r="P57" s="13">
        <f t="shared" si="7"/>
        <v>15.2</v>
      </c>
    </row>
    <row r="1048555" spans="14:14" x14ac:dyDescent="0.3">
      <c r="N1048555" s="1"/>
    </row>
  </sheetData>
  <autoFilter ref="A2:P57"/>
  <sortState ref="A2:AB56">
    <sortCondition ref="B2:B56"/>
  </sortState>
  <mergeCells count="13">
    <mergeCell ref="M1:M2"/>
    <mergeCell ref="J1:J2"/>
    <mergeCell ref="K1:K2"/>
    <mergeCell ref="L1:L2"/>
    <mergeCell ref="A1:A2"/>
    <mergeCell ref="D1:D2"/>
    <mergeCell ref="C1:C2"/>
    <mergeCell ref="B1:B2"/>
    <mergeCell ref="E1:E2"/>
    <mergeCell ref="F1:F2"/>
    <mergeCell ref="G1:G2"/>
    <mergeCell ref="H1:H2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CKD Vehicles</vt:lpstr>
      <vt:lpstr>CBU Vehicles </vt:lpstr>
      <vt:lpstr>SALES PROVISION MATRIX CBU</vt:lpstr>
      <vt:lpstr>SALES PROVISION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Mokgothadi</dc:creator>
  <cp:lastModifiedBy>James Mokgothadi</cp:lastModifiedBy>
  <dcterms:created xsi:type="dcterms:W3CDTF">2018-04-05T06:54:53Z</dcterms:created>
  <dcterms:modified xsi:type="dcterms:W3CDTF">2018-04-10T12:03:49Z</dcterms:modified>
</cp:coreProperties>
</file>