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verpage" sheetId="1" state="visible" r:id="rId3"/>
    <sheet name="Q1a and c" sheetId="2" state="visible" r:id="rId4"/>
    <sheet name="Q1d" sheetId="3" state="visible" r:id="rId5"/>
    <sheet name="Q1e" sheetId="4" state="visible" r:id="rId6"/>
    <sheet name="Q2b" sheetId="5" state="visible" r:id="rId7"/>
    <sheet name="Q2c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<sst xmlns="http://schemas.openxmlformats.org/spreadsheetml/2006/main" count="105" uniqueCount="80">
  <si>
    <t xml:space="preserve">Mullauna College</t>
  </si>
  <si>
    <t xml:space="preserve">2024 Unit 3 Accounting</t>
  </si>
  <si>
    <t xml:space="preserve">SAC 2</t>
  </si>
  <si>
    <t xml:space="preserve">Student name:</t>
  </si>
  <si>
    <t xml:space="preserve">Question 1a</t>
  </si>
  <si>
    <t xml:space="preserve">General Journal</t>
  </si>
  <si>
    <t xml:space="preserve">Date</t>
  </si>
  <si>
    <t xml:space="preserve">Details</t>
  </si>
  <si>
    <t xml:space="preserve">Debit</t>
  </si>
  <si>
    <t xml:space="preserve">Credit</t>
  </si>
  <si>
    <t xml:space="preserve">Jun30</t>
  </si>
  <si>
    <t xml:space="preserve">Profit and Loss Summary</t>
  </si>
  <si>
    <t xml:space="preserve">Rent Expense</t>
  </si>
  <si>
    <t xml:space="preserve">Insurance Expense</t>
  </si>
  <si>
    <t xml:space="preserve">Inventory Write Down</t>
  </si>
  <si>
    <t xml:space="preserve">Interest Expense</t>
  </si>
  <si>
    <t xml:space="preserve">Cost of Sales</t>
  </si>
  <si>
    <t xml:space="preserve">Wages Expense</t>
  </si>
  <si>
    <t xml:space="preserve">Freight In</t>
  </si>
  <si>
    <t xml:space="preserve">Electricity Expense</t>
  </si>
  <si>
    <t xml:space="preserve">Customs Duty</t>
  </si>
  <si>
    <t xml:space="preserve">Advertising Expense</t>
  </si>
  <si>
    <t xml:space="preserve">Question 1 c</t>
  </si>
  <si>
    <t xml:space="preserve">Capital</t>
  </si>
  <si>
    <t xml:space="preserve">Question 1d</t>
  </si>
  <si>
    <t xml:space="preserve">DRAWINGS</t>
  </si>
  <si>
    <t xml:space="preserve">Cross Reference</t>
  </si>
  <si>
    <t xml:space="preserve">Amount $</t>
  </si>
  <si>
    <t xml:space="preserve">Jun10</t>
  </si>
  <si>
    <t xml:space="preserve">Bank</t>
  </si>
  <si>
    <t xml:space="preserve">jun22</t>
  </si>
  <si>
    <t xml:space="preserve">Inventory</t>
  </si>
  <si>
    <t xml:space="preserve">Jayden's Choir books</t>
  </si>
  <si>
    <t xml:space="preserve">Income Statement for the year ended June 30 2024</t>
  </si>
  <si>
    <t xml:space="preserve">Revenue</t>
  </si>
  <si>
    <t xml:space="preserve">$</t>
  </si>
  <si>
    <t xml:space="preserve">Cash Sales</t>
  </si>
  <si>
    <t xml:space="preserve">Receipts from Accounts Receivable</t>
  </si>
  <si>
    <t xml:space="preserve">Less Sales Returns</t>
  </si>
  <si>
    <t xml:space="preserve">Net Revenue</t>
  </si>
  <si>
    <t xml:space="preserve">Less Cost of Goods Sold</t>
  </si>
  <si>
    <t xml:space="preserve">Gross Profit</t>
  </si>
  <si>
    <t xml:space="preserve">Add Other Revenues</t>
  </si>
  <si>
    <t xml:space="preserve">Discount Revenue</t>
  </si>
  <si>
    <t xml:space="preserve">Adjusted Gross Profit</t>
  </si>
  <si>
    <t xml:space="preserve">Inventory Gain</t>
  </si>
  <si>
    <t xml:space="preserve">Less Inventory Write Down</t>
  </si>
  <si>
    <t xml:space="preserve">Less Other Expenses</t>
  </si>
  <si>
    <t xml:space="preserve">Wages</t>
  </si>
  <si>
    <t xml:space="preserve">Electricity</t>
  </si>
  <si>
    <t xml:space="preserve">Advertising</t>
  </si>
  <si>
    <t xml:space="preserve">Insurance</t>
  </si>
  <si>
    <t xml:space="preserve">Interest</t>
  </si>
  <si>
    <t xml:space="preserve">Net Profit / (Loss)</t>
  </si>
  <si>
    <t xml:space="preserve">Question 2b</t>
  </si>
  <si>
    <t xml:space="preserve">Duzza's Donuts</t>
  </si>
  <si>
    <t xml:space="preserve">Cash flow Statement for the year ended 30 June 2024</t>
  </si>
  <si>
    <t xml:space="preserve">CASH FLOWS FROM OPERATING ACTIVITIES</t>
  </si>
  <si>
    <t xml:space="preserve">Sales</t>
  </si>
  <si>
    <t xml:space="preserve">GST Collected</t>
  </si>
  <si>
    <t xml:space="preserve">Inventory Purchase</t>
  </si>
  <si>
    <t xml:space="preserve">Rent</t>
  </si>
  <si>
    <t xml:space="preserve">Delivery</t>
  </si>
  <si>
    <t xml:space="preserve">GST Paid</t>
  </si>
  <si>
    <t xml:space="preserve">Net Cash Flows from Operating Activities</t>
  </si>
  <si>
    <t xml:space="preserve">CASH FLOWS FROM INVESTING ACTIVITIES</t>
  </si>
  <si>
    <t xml:space="preserve">Vehical Purchase</t>
  </si>
  <si>
    <t xml:space="preserve">NET CASH FLOWS FROM INVESTING ACTIVITIES</t>
  </si>
  <si>
    <t xml:space="preserve">CASH FLOWS FROM FINANCING ACTIVITIES</t>
  </si>
  <si>
    <t xml:space="preserve">Cash Contribution</t>
  </si>
  <si>
    <t xml:space="preserve">Cash Drawings</t>
  </si>
  <si>
    <t xml:space="preserve">NET CASH FLOWS FROM FINANCING ACTIVITIES</t>
  </si>
  <si>
    <t xml:space="preserve">Net Increase (Decrease) in cash position</t>
  </si>
  <si>
    <t xml:space="preserve">Bank Balance at June 1 2024</t>
  </si>
  <si>
    <t xml:space="preserve">Bank Balance at June 30 2024</t>
  </si>
  <si>
    <t xml:space="preserve">Question 2c</t>
  </si>
  <si>
    <t xml:space="preserve">Balance sheet (extract) as at June 30 2024</t>
  </si>
  <si>
    <t xml:space="preserve">Owner's Equity</t>
  </si>
  <si>
    <t xml:space="preserve">Drawings</t>
  </si>
  <si>
    <t xml:space="preserve">Profit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</si>
</sst>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_-;\-* #,##0_-;_-* \-??_-;_-@"/>
    <numFmt numFmtId="166" formatCode="dd/mm/yyyy"/>
    <numFmt numFmtId="167" formatCode="dd/mm/yy"/>
    <numFmt numFmtId="168" formatCode="[$-C09]dd\-mmm\-yy"/>
    <numFmt numFmtId="169" formatCode="#,##0;[RED]\-#,##0"/>
  </numFmts>
  <fonts count="13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7.9"/>
    <col collapsed="false" customWidth="true" hidden="false" outlineLevel="0" max="3" min="3" style="1" width="31"/>
  </cols>
  <sheetData>
    <row r="3" customFormat="false" ht="25.5" hidden="false" customHeight="false" outlineLevel="0" collapsed="false">
      <c r="B3" s="2" t="s">
        <v>0</v>
      </c>
    </row>
    <row r="4" customFormat="false" ht="25.5" hidden="false" customHeight="false" outlineLevel="0" collapsed="false">
      <c r="B4" s="2" t="s">
        <v>1</v>
      </c>
    </row>
    <row r="5" customFormat="false" ht="25.5" hidden="false" customHeight="false" outlineLevel="0" collapsed="false">
      <c r="B5" s="2" t="s">
        <v>2</v>
      </c>
    </row>
    <row r="6" customFormat="false" ht="35.25" hidden="false" customHeight="true" outlineLevel="0" collapsed="false">
      <c r="B6" s="3" t="s">
        <v>3</v>
      </c>
      <c r="C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33.73"/>
  </cols>
  <sheetData>
    <row r="1" customFormat="false" ht="14.25" hidden="false" customHeight="false" outlineLevel="0" collapsed="false">
      <c r="B1" s="5" t="s">
        <v>4</v>
      </c>
    </row>
    <row r="2" customFormat="false" ht="14.25" hidden="false" customHeight="false" outlineLevel="0" collapsed="false">
      <c r="B2" s="5" t="s">
        <v>5</v>
      </c>
    </row>
    <row r="3" customFormat="false" ht="14.25" hidden="false" customHeight="false" outlineLevel="0" collapsed="false">
      <c r="B3" s="6" t="s">
        <v>6</v>
      </c>
      <c r="C3" s="6" t="s">
        <v>7</v>
      </c>
      <c r="D3" s="7" t="s">
        <v>8</v>
      </c>
      <c r="E3" s="8" t="s">
        <v>9</v>
      </c>
    </row>
    <row r="4" customFormat="false" ht="14.25" hidden="false" customHeight="false" outlineLevel="0" collapsed="false">
      <c r="B4" s="6"/>
      <c r="C4" s="6"/>
      <c r="D4" s="7"/>
      <c r="E4" s="8"/>
    </row>
    <row r="5" customFormat="false" ht="14.25" hidden="false" customHeight="false" outlineLevel="0" collapsed="false">
      <c r="B5" s="9" t="s">
        <v>10</v>
      </c>
      <c r="C5" s="4" t="s">
        <v>11</v>
      </c>
      <c r="D5" s="4" t="n">
        <f aca="false">SUM(E6:E15)</f>
        <v>113500</v>
      </c>
      <c r="E5" s="10"/>
    </row>
    <row r="6" customFormat="false" ht="14.25" hidden="false" customHeight="false" outlineLevel="0" collapsed="false">
      <c r="B6" s="9"/>
      <c r="C6" s="4" t="s">
        <v>12</v>
      </c>
      <c r="D6" s="4"/>
      <c r="E6" s="10" t="n">
        <v>12000</v>
      </c>
    </row>
    <row r="7" customFormat="false" ht="14.25" hidden="false" customHeight="false" outlineLevel="0" collapsed="false">
      <c r="B7" s="9"/>
      <c r="C7" s="4" t="s">
        <v>13</v>
      </c>
      <c r="D7" s="4"/>
      <c r="E7" s="10" t="n">
        <v>2400</v>
      </c>
    </row>
    <row r="8" customFormat="false" ht="14.25" hidden="false" customHeight="false" outlineLevel="0" collapsed="false">
      <c r="B8" s="9"/>
      <c r="C8" s="4" t="s">
        <v>14</v>
      </c>
      <c r="D8" s="4"/>
      <c r="E8" s="10" t="n">
        <v>2300</v>
      </c>
    </row>
    <row r="9" customFormat="false" ht="14.25" hidden="false" customHeight="false" outlineLevel="0" collapsed="false">
      <c r="B9" s="9"/>
      <c r="C9" s="4" t="s">
        <v>15</v>
      </c>
      <c r="D9" s="10"/>
      <c r="E9" s="10" t="n">
        <v>3400</v>
      </c>
    </row>
    <row r="10" customFormat="false" ht="14.25" hidden="false" customHeight="false" outlineLevel="0" collapsed="false">
      <c r="B10" s="9"/>
      <c r="C10" s="4" t="s">
        <v>16</v>
      </c>
      <c r="D10" s="10"/>
      <c r="E10" s="10" t="n">
        <v>40000</v>
      </c>
    </row>
    <row r="11" customFormat="false" ht="14.25" hidden="false" customHeight="false" outlineLevel="0" collapsed="false">
      <c r="B11" s="9"/>
      <c r="C11" s="4" t="s">
        <v>17</v>
      </c>
      <c r="D11" s="10"/>
      <c r="E11" s="10" t="n">
        <v>25000</v>
      </c>
    </row>
    <row r="12" customFormat="false" ht="14.25" hidden="false" customHeight="false" outlineLevel="0" collapsed="false">
      <c r="B12" s="9"/>
      <c r="C12" s="4" t="s">
        <v>18</v>
      </c>
      <c r="D12" s="10"/>
      <c r="E12" s="10" t="n">
        <v>5000</v>
      </c>
    </row>
    <row r="13" customFormat="false" ht="14.25" hidden="false" customHeight="false" outlineLevel="0" collapsed="false">
      <c r="B13" s="9"/>
      <c r="C13" s="4" t="s">
        <v>19</v>
      </c>
      <c r="D13" s="10"/>
      <c r="E13" s="10" t="n">
        <v>8200</v>
      </c>
    </row>
    <row r="14" customFormat="false" ht="14.25" hidden="false" customHeight="false" outlineLevel="0" collapsed="false">
      <c r="B14" s="9"/>
      <c r="C14" s="4" t="s">
        <v>20</v>
      </c>
      <c r="D14" s="10"/>
      <c r="E14" s="10" t="n">
        <v>1200</v>
      </c>
    </row>
    <row r="15" customFormat="false" ht="14.25" hidden="false" customHeight="false" outlineLevel="0" collapsed="false">
      <c r="B15" s="9"/>
      <c r="C15" s="4" t="s">
        <v>21</v>
      </c>
      <c r="D15" s="10"/>
      <c r="E15" s="10" t="n">
        <v>14000</v>
      </c>
    </row>
    <row r="17" customFormat="false" ht="14.25" hidden="false" customHeight="false" outlineLevel="0" collapsed="false">
      <c r="B17" s="5" t="s">
        <v>22</v>
      </c>
    </row>
    <row r="18" customFormat="false" ht="14.25" hidden="false" customHeight="false" outlineLevel="0" collapsed="false">
      <c r="B18" s="5" t="s">
        <v>5</v>
      </c>
    </row>
    <row r="19" customFormat="false" ht="14.25" hidden="false" customHeight="false" outlineLevel="0" collapsed="false">
      <c r="B19" s="6" t="s">
        <v>6</v>
      </c>
      <c r="C19" s="6" t="s">
        <v>7</v>
      </c>
      <c r="D19" s="7" t="s">
        <v>8</v>
      </c>
      <c r="E19" s="8" t="s">
        <v>9</v>
      </c>
    </row>
    <row r="20" customFormat="false" ht="14.25" hidden="false" customHeight="false" outlineLevel="0" collapsed="false">
      <c r="B20" s="6"/>
      <c r="C20" s="6"/>
      <c r="D20" s="7"/>
      <c r="E20" s="8"/>
    </row>
    <row r="21" customFormat="false" ht="14.25" hidden="false" customHeight="false" outlineLevel="0" collapsed="false">
      <c r="B21" s="9" t="s">
        <v>10</v>
      </c>
      <c r="C21" s="4" t="s">
        <v>23</v>
      </c>
      <c r="D21" s="4" t="n">
        <v>8500</v>
      </c>
      <c r="E21" s="10"/>
    </row>
    <row r="22" customFormat="false" ht="14.25" hidden="false" customHeight="false" outlineLevel="0" collapsed="false">
      <c r="B22" s="9"/>
      <c r="C22" s="4" t="s">
        <v>11</v>
      </c>
      <c r="D22" s="4"/>
      <c r="E22" s="10" t="n">
        <f aca="false">120000+2000-D5</f>
        <v>8500</v>
      </c>
    </row>
  </sheetData>
  <mergeCells count="8">
    <mergeCell ref="B3:B4"/>
    <mergeCell ref="C3:C4"/>
    <mergeCell ref="D3:D4"/>
    <mergeCell ref="E3:E4"/>
    <mergeCell ref="B19:B20"/>
    <mergeCell ref="C19:C20"/>
    <mergeCell ref="D19:D20"/>
    <mergeCell ref="E19:E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26"/>
    <col collapsed="false" customWidth="true" hidden="false" outlineLevel="0" max="6" min="6" style="1" width="26.27"/>
  </cols>
  <sheetData>
    <row r="1" customFormat="false" ht="14.25" hidden="false" customHeight="false" outlineLevel="0" collapsed="false">
      <c r="B1" s="5" t="s">
        <v>24</v>
      </c>
    </row>
    <row r="2" customFormat="false" ht="14.25" hidden="false" customHeight="false" outlineLevel="0" collapsed="false">
      <c r="C2" s="11" t="s">
        <v>25</v>
      </c>
      <c r="D2" s="11"/>
      <c r="E2" s="11"/>
      <c r="F2" s="11"/>
    </row>
    <row r="3" customFormat="false" ht="14.25" hidden="false" customHeight="false" outlineLevel="0" collapsed="false">
      <c r="B3" s="3" t="s">
        <v>6</v>
      </c>
      <c r="C3" s="3" t="s">
        <v>26</v>
      </c>
      <c r="D3" s="3" t="s">
        <v>27</v>
      </c>
      <c r="E3" s="3" t="s">
        <v>6</v>
      </c>
      <c r="F3" s="3" t="s">
        <v>26</v>
      </c>
      <c r="G3" s="3" t="s">
        <v>27</v>
      </c>
    </row>
    <row r="4" customFormat="false" ht="25.5" hidden="false" customHeight="true" outlineLevel="0" collapsed="false">
      <c r="B4" s="4" t="s">
        <v>10</v>
      </c>
      <c r="C4" s="4" t="s">
        <v>23</v>
      </c>
      <c r="D4" s="4" t="n">
        <v>6000</v>
      </c>
      <c r="E4" s="4" t="s">
        <v>28</v>
      </c>
      <c r="F4" s="4" t="s">
        <v>29</v>
      </c>
      <c r="G4" s="4" t="n">
        <v>4000</v>
      </c>
    </row>
    <row r="5" customFormat="false" ht="24" hidden="false" customHeight="true" outlineLevel="0" collapsed="false">
      <c r="B5" s="4"/>
      <c r="C5" s="4"/>
      <c r="D5" s="4"/>
      <c r="E5" s="12" t="s">
        <v>30</v>
      </c>
      <c r="F5" s="4" t="s">
        <v>31</v>
      </c>
      <c r="G5" s="4" t="n">
        <v>2000</v>
      </c>
    </row>
    <row r="6" customFormat="false" ht="24" hidden="false" customHeight="true" outlineLevel="0" collapsed="false">
      <c r="B6" s="4"/>
      <c r="C6" s="4"/>
      <c r="D6" s="4"/>
      <c r="E6" s="4"/>
      <c r="F6" s="4"/>
      <c r="G6" s="4"/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9.9"/>
    <col collapsed="false" customWidth="true" hidden="false" outlineLevel="0" max="3" min="3" style="1" width="11.27"/>
    <col collapsed="false" customWidth="true" hidden="false" outlineLevel="0" max="4" min="4" style="1" width="11.54"/>
  </cols>
  <sheetData>
    <row r="3" customFormat="false" ht="14.25" hidden="false" customHeight="false" outlineLevel="0" collapsed="false">
      <c r="B3" s="13" t="s">
        <v>32</v>
      </c>
    </row>
    <row r="4" customFormat="false" ht="14.25" hidden="false" customHeight="false" outlineLevel="0" collapsed="false">
      <c r="B4" s="13" t="s">
        <v>33</v>
      </c>
    </row>
    <row r="6" customFormat="false" ht="14.25" hidden="false" customHeight="false" outlineLevel="0" collapsed="false">
      <c r="B6" s="14"/>
    </row>
    <row r="7" customFormat="false" ht="14.25" hidden="false" customHeight="false" outlineLevel="0" collapsed="false">
      <c r="B7" s="3" t="s">
        <v>34</v>
      </c>
      <c r="C7" s="6" t="s">
        <v>35</v>
      </c>
      <c r="D7" s="6" t="s">
        <v>35</v>
      </c>
    </row>
    <row r="8" customFormat="false" ht="14.25" hidden="false" customHeight="false" outlineLevel="0" collapsed="false">
      <c r="B8" s="4" t="s">
        <v>36</v>
      </c>
      <c r="C8" s="15" t="n">
        <f aca="false">120000*0.6</f>
        <v>72000</v>
      </c>
      <c r="D8" s="15"/>
    </row>
    <row r="9" customFormat="false" ht="13.8" hidden="false" customHeight="false" outlineLevel="0" collapsed="false">
      <c r="B9" s="16" t="s">
        <v>37</v>
      </c>
      <c r="C9" s="15" t="n">
        <f aca="false">120000*0.4</f>
        <v>48000</v>
      </c>
      <c r="D9" s="17"/>
    </row>
    <row r="10" customFormat="false" ht="13.8" hidden="false" customHeight="false" outlineLevel="0" collapsed="false">
      <c r="B10" s="16" t="s">
        <v>38</v>
      </c>
      <c r="C10" s="4" t="n">
        <v>6000</v>
      </c>
      <c r="D10" s="15"/>
    </row>
    <row r="11" customFormat="false" ht="13.8" hidden="false" customHeight="false" outlineLevel="0" collapsed="false">
      <c r="B11" s="3" t="s">
        <v>39</v>
      </c>
      <c r="C11" s="15"/>
      <c r="D11" s="15" t="n">
        <f aca="false">C8+C9-C10+C11</f>
        <v>114000</v>
      </c>
    </row>
    <row r="12" customFormat="false" ht="14.25" hidden="false" customHeight="false" outlineLevel="0" collapsed="false">
      <c r="B12" s="3" t="s">
        <v>40</v>
      </c>
      <c r="C12" s="15"/>
      <c r="D12" s="15"/>
    </row>
    <row r="13" customFormat="false" ht="14.25" hidden="false" customHeight="false" outlineLevel="0" collapsed="false">
      <c r="B13" s="18" t="s">
        <v>16</v>
      </c>
      <c r="C13" s="15" t="n">
        <v>40000</v>
      </c>
      <c r="D13" s="15"/>
    </row>
    <row r="14" customFormat="false" ht="14.25" hidden="false" customHeight="false" outlineLevel="0" collapsed="false">
      <c r="B14" s="18" t="s">
        <v>18</v>
      </c>
      <c r="C14" s="15" t="n">
        <v>5000</v>
      </c>
      <c r="D14" s="15"/>
    </row>
    <row r="15" customFormat="false" ht="14.25" hidden="false" customHeight="false" outlineLevel="0" collapsed="false">
      <c r="B15" s="18" t="s">
        <v>20</v>
      </c>
      <c r="C15" s="15" t="n">
        <v>1200</v>
      </c>
      <c r="D15" s="15" t="n">
        <f aca="false">SUM(C13+C15)</f>
        <v>41200</v>
      </c>
    </row>
    <row r="16" customFormat="false" ht="14.25" hidden="false" customHeight="false" outlineLevel="0" collapsed="false">
      <c r="B16" s="3" t="s">
        <v>41</v>
      </c>
      <c r="C16" s="15"/>
      <c r="D16" s="15" t="n">
        <f aca="false">D11-D15</f>
        <v>72800</v>
      </c>
    </row>
    <row r="17" customFormat="false" ht="13.8" hidden="false" customHeight="false" outlineLevel="0" collapsed="false">
      <c r="B17" s="3" t="s">
        <v>42</v>
      </c>
      <c r="C17" s="15"/>
      <c r="D17" s="15"/>
    </row>
    <row r="18" customFormat="false" ht="13.8" hidden="false" customHeight="false" outlineLevel="0" collapsed="false">
      <c r="B18" s="4" t="s">
        <v>43</v>
      </c>
      <c r="C18" s="4" t="n">
        <v>2000</v>
      </c>
      <c r="D18" s="15"/>
    </row>
    <row r="19" customFormat="false" ht="13.8" hidden="false" customHeight="false" outlineLevel="0" collapsed="false">
      <c r="B19" s="3" t="s">
        <v>44</v>
      </c>
      <c r="C19" s="15"/>
      <c r="D19" s="15" t="n">
        <f aca="false">D16+C18</f>
        <v>74800</v>
      </c>
    </row>
    <row r="20" customFormat="false" ht="13.8" hidden="false" customHeight="false" outlineLevel="0" collapsed="false">
      <c r="B20" s="4" t="s">
        <v>45</v>
      </c>
      <c r="C20" s="4" t="n">
        <v>700</v>
      </c>
      <c r="D20" s="15"/>
    </row>
    <row r="21" customFormat="false" ht="13.8" hidden="false" customHeight="false" outlineLevel="0" collapsed="false">
      <c r="B21" s="19" t="s">
        <v>46</v>
      </c>
      <c r="C21" s="15" t="n">
        <v>2300</v>
      </c>
      <c r="D21" s="15" t="n">
        <f aca="false">C20-C21</f>
        <v>-1600</v>
      </c>
    </row>
    <row r="22" customFormat="false" ht="14.25" hidden="false" customHeight="false" outlineLevel="0" collapsed="false">
      <c r="B22" s="4"/>
      <c r="C22" s="15"/>
      <c r="D22" s="15" t="n">
        <f aca="false">D19+D21</f>
        <v>73200</v>
      </c>
    </row>
    <row r="23" customFormat="false" ht="14.25" hidden="false" customHeight="false" outlineLevel="0" collapsed="false">
      <c r="B23" s="3" t="s">
        <v>47</v>
      </c>
      <c r="C23" s="15"/>
      <c r="D23" s="15"/>
    </row>
    <row r="24" customFormat="false" ht="14.25" hidden="false" customHeight="false" outlineLevel="0" collapsed="false">
      <c r="B24" s="4" t="s">
        <v>48</v>
      </c>
      <c r="C24" s="10" t="n">
        <v>25000</v>
      </c>
      <c r="D24" s="15"/>
    </row>
    <row r="25" customFormat="false" ht="14.25" hidden="false" customHeight="false" outlineLevel="0" collapsed="false">
      <c r="B25" s="4" t="s">
        <v>49</v>
      </c>
      <c r="C25" s="10" t="n">
        <v>8200</v>
      </c>
      <c r="D25" s="15"/>
    </row>
    <row r="26" customFormat="false" ht="14.25" hidden="false" customHeight="false" outlineLevel="0" collapsed="false">
      <c r="B26" s="4" t="s">
        <v>50</v>
      </c>
      <c r="C26" s="10" t="n">
        <v>14000</v>
      </c>
      <c r="D26" s="15"/>
    </row>
    <row r="27" customFormat="false" ht="14.25" hidden="false" customHeight="false" outlineLevel="0" collapsed="false">
      <c r="B27" s="4" t="s">
        <v>12</v>
      </c>
      <c r="C27" s="10" t="n">
        <v>12000</v>
      </c>
      <c r="D27" s="15"/>
    </row>
    <row r="28" customFormat="false" ht="14.25" hidden="false" customHeight="false" outlineLevel="0" collapsed="false">
      <c r="B28" s="4" t="s">
        <v>51</v>
      </c>
      <c r="C28" s="10" t="n">
        <v>2400</v>
      </c>
      <c r="D28" s="15"/>
    </row>
    <row r="29" customFormat="false" ht="14.25" hidden="false" customHeight="false" outlineLevel="0" collapsed="false">
      <c r="B29" s="4" t="s">
        <v>52</v>
      </c>
      <c r="C29" s="20" t="n">
        <v>3400</v>
      </c>
      <c r="D29" s="15" t="n">
        <f aca="false">SUM(C24:C29)</f>
        <v>65000</v>
      </c>
    </row>
    <row r="30" customFormat="false" ht="14.25" hidden="false" customHeight="false" outlineLevel="0" collapsed="false">
      <c r="B30" s="3" t="s">
        <v>53</v>
      </c>
      <c r="C30" s="15"/>
      <c r="D30" s="15" t="n">
        <f aca="false">D22-D29</f>
        <v>8200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4" activeCellId="0" sqref="D14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42.18"/>
    <col collapsed="false" customWidth="true" hidden="false" outlineLevel="0" max="4" min="4" style="1" width="14.09"/>
    <col collapsed="false" customWidth="true" hidden="false" outlineLevel="0" max="5" min="5" style="1" width="12.73"/>
  </cols>
  <sheetData>
    <row r="1" customFormat="false" ht="14.25" hidden="false" customHeight="false" outlineLevel="0" collapsed="false">
      <c r="B1" s="5" t="s">
        <v>54</v>
      </c>
    </row>
    <row r="2" customFormat="false" ht="14.25" hidden="false" customHeight="false" outlineLevel="0" collapsed="false">
      <c r="C2" s="21" t="s">
        <v>55</v>
      </c>
    </row>
    <row r="3" customFormat="false" ht="15" hidden="false" customHeight="false" outlineLevel="0" collapsed="false">
      <c r="C3" s="22" t="s">
        <v>56</v>
      </c>
      <c r="D3" s="23"/>
    </row>
    <row r="4" customFormat="false" ht="15.75" hidden="false" customHeight="false" outlineLevel="0" collapsed="false">
      <c r="C4" s="24"/>
      <c r="D4" s="25" t="s">
        <v>35</v>
      </c>
      <c r="E4" s="25" t="s">
        <v>35</v>
      </c>
    </row>
    <row r="5" customFormat="false" ht="15" hidden="false" customHeight="false" outlineLevel="0" collapsed="false">
      <c r="C5" s="26" t="s">
        <v>57</v>
      </c>
      <c r="D5" s="27"/>
      <c r="E5" s="27"/>
    </row>
    <row r="6" customFormat="false" ht="13.8" hidden="false" customHeight="false" outlineLevel="0" collapsed="false">
      <c r="C6" s="28" t="s">
        <v>58</v>
      </c>
      <c r="D6" s="29" t="n">
        <v>22000</v>
      </c>
      <c r="E6" s="29"/>
    </row>
    <row r="7" customFormat="false" ht="13.8" hidden="false" customHeight="false" outlineLevel="0" collapsed="false">
      <c r="C7" s="28" t="s">
        <v>59</v>
      </c>
      <c r="D7" s="29" t="n">
        <v>2200</v>
      </c>
      <c r="E7" s="29"/>
    </row>
    <row r="8" customFormat="false" ht="13.8" hidden="false" customHeight="false" outlineLevel="0" collapsed="false">
      <c r="C8" s="28" t="s">
        <v>37</v>
      </c>
      <c r="D8" s="29" t="n">
        <v>2700</v>
      </c>
      <c r="E8" s="29" t="n">
        <f aca="false">SUM(D6:D8)</f>
        <v>26900</v>
      </c>
    </row>
    <row r="9" customFormat="false" ht="13.8" hidden="false" customHeight="false" outlineLevel="0" collapsed="false">
      <c r="C9" s="28" t="s">
        <v>60</v>
      </c>
      <c r="D9" s="29" t="n">
        <v>-3600</v>
      </c>
      <c r="E9" s="29"/>
    </row>
    <row r="10" customFormat="false" ht="13.8" hidden="false" customHeight="false" outlineLevel="0" collapsed="false">
      <c r="C10" s="28" t="s">
        <v>48</v>
      </c>
      <c r="D10" s="29" t="n">
        <v>-1500</v>
      </c>
      <c r="E10" s="29"/>
    </row>
    <row r="11" customFormat="false" ht="13.8" hidden="false" customHeight="false" outlineLevel="0" collapsed="false">
      <c r="C11" s="28" t="s">
        <v>61</v>
      </c>
      <c r="D11" s="29" t="n">
        <v>-3000</v>
      </c>
      <c r="E11" s="29"/>
    </row>
    <row r="12" customFormat="false" ht="13.8" hidden="false" customHeight="false" outlineLevel="0" collapsed="false">
      <c r="C12" s="28" t="s">
        <v>62</v>
      </c>
      <c r="D12" s="29" t="n">
        <v>-320</v>
      </c>
      <c r="E12" s="29"/>
    </row>
    <row r="13" customFormat="false" ht="13.8" hidden="false" customHeight="false" outlineLevel="0" collapsed="false">
      <c r="C13" s="28" t="s">
        <v>63</v>
      </c>
      <c r="D13" s="29" t="n">
        <f aca="false">-360-32-300-3300</f>
        <v>-3992</v>
      </c>
      <c r="E13" s="29" t="n">
        <f aca="false">SUM(D9:D13)</f>
        <v>-12412</v>
      </c>
    </row>
    <row r="14" customFormat="false" ht="13.8" hidden="false" customHeight="false" outlineLevel="0" collapsed="false">
      <c r="C14" s="26" t="s">
        <v>64</v>
      </c>
      <c r="D14" s="29"/>
      <c r="E14" s="29" t="n">
        <f aca="false">E8+E13</f>
        <v>14488</v>
      </c>
    </row>
    <row r="15" customFormat="false" ht="13.8" hidden="false" customHeight="false" outlineLevel="0" collapsed="false">
      <c r="C15" s="26" t="s">
        <v>65</v>
      </c>
      <c r="D15" s="29"/>
      <c r="E15" s="29"/>
    </row>
    <row r="16" customFormat="false" ht="21.75" hidden="false" customHeight="true" outlineLevel="0" collapsed="false">
      <c r="C16" s="28" t="s">
        <v>66</v>
      </c>
      <c r="D16" s="29" t="n">
        <v>-30000</v>
      </c>
      <c r="E16" s="29" t="n">
        <v>-30000</v>
      </c>
    </row>
    <row r="17" customFormat="false" ht="21" hidden="false" customHeight="true" outlineLevel="0" collapsed="false">
      <c r="C17" s="26" t="s">
        <v>67</v>
      </c>
      <c r="D17" s="29"/>
      <c r="E17" s="29" t="n">
        <f aca="false">E16</f>
        <v>-30000</v>
      </c>
    </row>
    <row r="18" customFormat="false" ht="13.8" hidden="false" customHeight="false" outlineLevel="0" collapsed="false">
      <c r="C18" s="26" t="s">
        <v>68</v>
      </c>
      <c r="D18" s="29"/>
      <c r="E18" s="29"/>
    </row>
    <row r="19" customFormat="false" ht="24" hidden="false" customHeight="true" outlineLevel="0" collapsed="false">
      <c r="C19" s="28" t="s">
        <v>69</v>
      </c>
      <c r="D19" s="29" t="n">
        <v>4000</v>
      </c>
      <c r="E19" s="29" t="n">
        <v>4000</v>
      </c>
    </row>
    <row r="20" customFormat="false" ht="18.75" hidden="false" customHeight="true" outlineLevel="0" collapsed="false">
      <c r="C20" s="28" t="s">
        <v>70</v>
      </c>
      <c r="D20" s="29" t="n">
        <v>-3200</v>
      </c>
      <c r="E20" s="29" t="n">
        <f aca="false">D20</f>
        <v>-3200</v>
      </c>
    </row>
    <row r="21" customFormat="false" ht="13.8" hidden="false" customHeight="false" outlineLevel="0" collapsed="false">
      <c r="C21" s="26" t="s">
        <v>71</v>
      </c>
      <c r="D21" s="29"/>
      <c r="E21" s="29" t="n">
        <f aca="false">E19+E20</f>
        <v>800</v>
      </c>
    </row>
    <row r="22" customFormat="false" ht="13.8" hidden="false" customHeight="false" outlineLevel="0" collapsed="false">
      <c r="C22" s="28"/>
      <c r="D22" s="29"/>
      <c r="E22" s="29"/>
    </row>
    <row r="23" customFormat="false" ht="13.8" hidden="false" customHeight="false" outlineLevel="0" collapsed="false">
      <c r="C23" s="28"/>
      <c r="D23" s="29"/>
      <c r="E23" s="29"/>
    </row>
    <row r="24" customFormat="false" ht="23.25" hidden="false" customHeight="true" outlineLevel="0" collapsed="false">
      <c r="C24" s="28"/>
      <c r="D24" s="29"/>
      <c r="E24" s="29"/>
    </row>
    <row r="25" customFormat="false" ht="15" hidden="false" customHeight="false" outlineLevel="0" collapsed="false">
      <c r="C25" s="26" t="s">
        <v>72</v>
      </c>
      <c r="D25" s="27"/>
      <c r="E25" s="27" t="n">
        <f aca="false">E21+E17+E14</f>
        <v>-14712</v>
      </c>
    </row>
    <row r="26" customFormat="false" ht="15" hidden="false" customHeight="false" outlineLevel="0" collapsed="false">
      <c r="C26" s="26" t="s">
        <v>73</v>
      </c>
      <c r="D26" s="27"/>
      <c r="E26" s="26" t="n">
        <v>5500</v>
      </c>
    </row>
    <row r="27" customFormat="false" ht="15" hidden="false" customHeight="false" outlineLevel="0" collapsed="false">
      <c r="C27" s="26" t="s">
        <v>74</v>
      </c>
      <c r="D27" s="27"/>
      <c r="E27" s="26" t="n">
        <f aca="false">E25+E26</f>
        <v>-9212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2"/>
    <col collapsed="false" customWidth="true" hidden="false" outlineLevel="0" max="3" min="3" style="1" width="11.91"/>
    <col collapsed="false" customWidth="true" hidden="false" outlineLevel="0" max="4" min="4" style="1" width="10.91"/>
  </cols>
  <sheetData>
    <row r="1" customFormat="false" ht="14.25" hidden="false" customHeight="false" outlineLevel="0" collapsed="false">
      <c r="B1" s="5" t="s">
        <v>75</v>
      </c>
    </row>
    <row r="3" customFormat="false" ht="14.25" hidden="false" customHeight="false" outlineLevel="0" collapsed="false">
      <c r="B3" s="5" t="s">
        <v>76</v>
      </c>
    </row>
    <row r="4" customFormat="false" ht="21.75" hidden="false" customHeight="true" outlineLevel="0" collapsed="false">
      <c r="B4" s="3" t="s">
        <v>77</v>
      </c>
      <c r="C4" s="3" t="s">
        <v>35</v>
      </c>
      <c r="D4" s="3" t="s">
        <v>35</v>
      </c>
    </row>
    <row r="5" customFormat="false" ht="22.5" hidden="false" customHeight="true" outlineLevel="0" collapsed="false">
      <c r="B5" s="4" t="s">
        <v>23</v>
      </c>
      <c r="C5" s="4" t="n">
        <v>4000</v>
      </c>
      <c r="D5" s="4"/>
    </row>
    <row r="6" customFormat="false" ht="21" hidden="false" customHeight="true" outlineLevel="0" collapsed="false">
      <c r="B6" s="4" t="s">
        <v>78</v>
      </c>
      <c r="C6" s="4"/>
      <c r="D6" s="4" t="n">
        <v>3500</v>
      </c>
    </row>
    <row r="7" customFormat="false" ht="22.5" hidden="false" customHeight="true" outlineLevel="0" collapsed="false">
      <c r="B7" s="4" t="s">
        <v>79</v>
      </c>
      <c r="C7" s="4" t="n">
        <v>3000</v>
      </c>
      <c r="D7" s="4"/>
    </row>
    <row r="8" customFormat="false" ht="22.5" hidden="false" customHeight="true" outlineLevel="0" collapsed="false">
      <c r="B8" s="4"/>
      <c r="C8" s="4" t="n">
        <v>7000</v>
      </c>
      <c r="D8" s="4" t="n">
        <v>3500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2024-06-02T05:14:17Z</dcterms:created>
  <dc:creator>Laura Durham</dc:creator>
  <dc:description/>
  <dc:language>en-AU</dc:language>
  <cp:lastModifiedBy/>
  <dcterms:modified xsi:type="dcterms:W3CDTF">2024-06-03T10:40:55Z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