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https://d.docs.live.net/f9c73c4f003a7ac1/Desktop/Pratham/"/>
    </mc:Choice>
  </mc:AlternateContent>
  <xr:revisionPtr revIDLastSave="249" documentId="8_{76C3BDB3-8240-4057-8C08-681F7E38F73D}" xr6:coauthVersionLast="47" xr6:coauthVersionMax="47" xr10:uidLastSave="{145386CC-D886-45A4-B5C0-7851FF770553}"/>
  <bookViews>
    <workbookView xWindow="-108" yWindow="-108" windowWidth="23256" windowHeight="12456" activeTab="4" xr2:uid="{94A2BC49-625B-4AA6-8CA6-5FF294FDA50E}"/>
  </bookViews>
  <sheets>
    <sheet name="B1-5" sheetId="2" r:id="rId1"/>
    <sheet name="B6" sheetId="1" r:id="rId2"/>
    <sheet name="B7" sheetId="3" r:id="rId3"/>
    <sheet name="B8" sheetId="4" r:id="rId4"/>
    <sheet name="B9" sheetId="5" r:id="rId5"/>
    <sheet name="B10" sheetId="6" r:id="rId6"/>
  </sheets>
  <definedNames>
    <definedName name="Slicer_F4">#N/A</definedName>
  </definedNames>
  <calcPr calcId="191029"/>
  <pivotCaches>
    <pivotCache cacheId="164" r:id="rId7"/>
    <pivotCache cacheId="167" r:id="rId8"/>
    <pivotCache cacheId="170" r:id="rId9"/>
  </pivotCaches>
  <extLst>
    <ext xmlns:x14="http://schemas.microsoft.com/office/spreadsheetml/2009/9/main" uri="{876F7934-8845-4945-9796-88D515C7AA90}">
      <x14:pivotCaches>
        <pivotCache cacheId="163" r:id="rId10"/>
      </x14:pivotCaches>
    </ex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gents_19710ef4-40c5-4697-99fc-f1e9b12fd2ef" name="Agents" connection="Excel Retail Pulse"/>
          <x15:modelTable id="Call Log_b564a886-bfa9-4c6d-b63f-cda621bd4195" name="Call Log" connection="Excel Retail Pulse"/>
          <x15:modelTable id="Inventory_c99e2f21-f8f1-4f05-ac45-ef3e9511c1e8" name="Inventory" connection="Excel Retail Pulse"/>
          <x15:modelTable id="JobListing_e6e63f30-c279-4919-9af9-5c88f36ea7ab" name="JobListing" connection="Excel Retail Pulse"/>
          <x15:modelTable id="Products_1abd4060-c602-4eb6-9ef0-d00ca84a1a53" name="Products" connection="Excel Retail Pulse"/>
          <x15:modelTable id="Sales_a2db865d-d9bf-407b-b11b-5ecda210093a" name="Sales" connection="Excel Retail Pulse"/>
          <x15:modelTable id="SkillList_2759d4f8-8175-4a08-a9d0-10ca692f5cf2" name="SkillList" connection="Excel Retail Pulse"/>
          <x15:modelTable id="StaffingSenaros_286756ab-23f5-4e08-8da6-193280c9a24c" name="StaffingSenaros" connection="Excel Retail Pulse"/>
          <x15:modelTable id="Stores_906a179c-9431-4acb-afbb-bba9e40cc559" name="Stores" connection="Excel Retail Pulse"/>
        </x15:modelTables>
        <x15:modelRelationships>
          <x15:modelRelationship fromTable="Inventory" fromColumn="F1" toTable="Products" toColumn="F1"/>
          <x15:modelRelationship fromTable="Inventory" fromColumn="F2" toTable="Stores" toColumn="F1"/>
          <x15:modelRelationship fromTable="Sales" fromColumn="F4" toTable="Products" toColumn="F1"/>
          <x15:modelRelationship fromTable="Sales" fromColumn="F3" toTable="Stores" toColumn="F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5" l="1"/>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2" i="5"/>
  <c r="J5" i="4"/>
  <c r="J6" i="4" s="1"/>
  <c r="B2" i="4" s="1"/>
  <c r="C2" i="3"/>
  <c r="C11" i="5"/>
  <c r="B11" i="5"/>
  <c r="B12" i="5"/>
  <c r="C12" i="5"/>
  <c r="D12" i="5" l="1"/>
  <c r="E12" i="5"/>
  <c r="E11" i="5"/>
  <c r="D1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3BA4AB3-906D-4A93-9DEF-CBD407625B3B}" name="Excel Retail Pulse" type="100" refreshedVersion="8">
    <extLst>
      <ext xmlns:x15="http://schemas.microsoft.com/office/spreadsheetml/2010/11/main" uri="{DE250136-89BD-433C-8126-D09CA5730AF9}">
        <x15:connection id="4ed2f91f-cdae-46f5-84bb-a4aeae210e5b"/>
      </ext>
    </extLst>
  </connection>
  <connection id="2" xr16:uid="{4CB00E29-0190-44A1-8015-191033CB2C4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<sst xmlns="http://schemas.openxmlformats.org/spreadsheetml/2006/main" count="2092" uniqueCount="1083">
  <si>
    <t>Column Labels</t>
  </si>
  <si>
    <t>Grand Total</t>
  </si>
  <si>
    <t>Row Labels</t>
  </si>
  <si>
    <t>Total Cost</t>
  </si>
  <si>
    <t>SALE0001</t>
  </si>
  <si>
    <t>SALE0002</t>
  </si>
  <si>
    <t>SALE0003</t>
  </si>
  <si>
    <t>SALE0004</t>
  </si>
  <si>
    <t>SALE0005</t>
  </si>
  <si>
    <t>SALE0006</t>
  </si>
  <si>
    <t>SALE0007</t>
  </si>
  <si>
    <t>SALE0008</t>
  </si>
  <si>
    <t>SALE0009</t>
  </si>
  <si>
    <t>SALE0010</t>
  </si>
  <si>
    <t>SALE0011</t>
  </si>
  <si>
    <t>SALE0012</t>
  </si>
  <si>
    <t>SALE0013</t>
  </si>
  <si>
    <t>SALE0014</t>
  </si>
  <si>
    <t>SALE0015</t>
  </si>
  <si>
    <t>SALE0016</t>
  </si>
  <si>
    <t>SALE0017</t>
  </si>
  <si>
    <t>SALE0018</t>
  </si>
  <si>
    <t>SALE0019</t>
  </si>
  <si>
    <t>SALE0020</t>
  </si>
  <si>
    <t>SALE0021</t>
  </si>
  <si>
    <t>SALE0022</t>
  </si>
  <si>
    <t>SALE0023</t>
  </si>
  <si>
    <t>SALE0024</t>
  </si>
  <si>
    <t>SALE0025</t>
  </si>
  <si>
    <t>SALE0026</t>
  </si>
  <si>
    <t>SALE0027</t>
  </si>
  <si>
    <t>SALE0028</t>
  </si>
  <si>
    <t>SALE0029</t>
  </si>
  <si>
    <t>SALE0030</t>
  </si>
  <si>
    <t>SALE0031</t>
  </si>
  <si>
    <t>SALE0032</t>
  </si>
  <si>
    <t>SALE0033</t>
  </si>
  <si>
    <t>SALE0034</t>
  </si>
  <si>
    <t>SALE0035</t>
  </si>
  <si>
    <t>SALE0036</t>
  </si>
  <si>
    <t>SALE0037</t>
  </si>
  <si>
    <t>SALE0038</t>
  </si>
  <si>
    <t>SALE0039</t>
  </si>
  <si>
    <t>SALE0040</t>
  </si>
  <si>
    <t>SALE0041</t>
  </si>
  <si>
    <t>SALE0042</t>
  </si>
  <si>
    <t>SALE0043</t>
  </si>
  <si>
    <t>SALE0044</t>
  </si>
  <si>
    <t>SALE0045</t>
  </si>
  <si>
    <t>SALE0046</t>
  </si>
  <si>
    <t>SALE0047</t>
  </si>
  <si>
    <t>SALE0048</t>
  </si>
  <si>
    <t>SALE0049</t>
  </si>
  <si>
    <t>SALE0050</t>
  </si>
  <si>
    <t>SALE0051</t>
  </si>
  <si>
    <t>SALE0052</t>
  </si>
  <si>
    <t>SALE0053</t>
  </si>
  <si>
    <t>SALE0054</t>
  </si>
  <si>
    <t>SALE0055</t>
  </si>
  <si>
    <t>SALE0056</t>
  </si>
  <si>
    <t>SALE0057</t>
  </si>
  <si>
    <t>SALE0058</t>
  </si>
  <si>
    <t>SALE0059</t>
  </si>
  <si>
    <t>SALE0060</t>
  </si>
  <si>
    <t>SALE0061</t>
  </si>
  <si>
    <t>SALE0062</t>
  </si>
  <si>
    <t>SALE0063</t>
  </si>
  <si>
    <t>SALE0064</t>
  </si>
  <si>
    <t>SALE0065</t>
  </si>
  <si>
    <t>SALE0066</t>
  </si>
  <si>
    <t>SALE0067</t>
  </si>
  <si>
    <t>SALE0068</t>
  </si>
  <si>
    <t>SALE0069</t>
  </si>
  <si>
    <t>SALE0070</t>
  </si>
  <si>
    <t>SALE0071</t>
  </si>
  <si>
    <t>SALE0072</t>
  </si>
  <si>
    <t>SALE0073</t>
  </si>
  <si>
    <t>SALE0074</t>
  </si>
  <si>
    <t>SALE0075</t>
  </si>
  <si>
    <t>SALE0076</t>
  </si>
  <si>
    <t>SALE0077</t>
  </si>
  <si>
    <t>SALE0078</t>
  </si>
  <si>
    <t>SALE0079</t>
  </si>
  <si>
    <t>SALE0080</t>
  </si>
  <si>
    <t>SALE0081</t>
  </si>
  <si>
    <t>SALE0082</t>
  </si>
  <si>
    <t>SALE0083</t>
  </si>
  <si>
    <t>SALE0084</t>
  </si>
  <si>
    <t>SALE0085</t>
  </si>
  <si>
    <t>SALE0086</t>
  </si>
  <si>
    <t>SALE0087</t>
  </si>
  <si>
    <t>SALE0088</t>
  </si>
  <si>
    <t>SALE0089</t>
  </si>
  <si>
    <t>SALE0090</t>
  </si>
  <si>
    <t>SALE0091</t>
  </si>
  <si>
    <t>SALE0092</t>
  </si>
  <si>
    <t>SALE0093</t>
  </si>
  <si>
    <t>SALE0094</t>
  </si>
  <si>
    <t>SALE0095</t>
  </si>
  <si>
    <t>SALE0096</t>
  </si>
  <si>
    <t>SALE0097</t>
  </si>
  <si>
    <t>SALE0098</t>
  </si>
  <si>
    <t>SALE0099</t>
  </si>
  <si>
    <t>SALE0100</t>
  </si>
  <si>
    <t>SALE0101</t>
  </si>
  <si>
    <t>SALE0102</t>
  </si>
  <si>
    <t>SALE0103</t>
  </si>
  <si>
    <t>SALE0104</t>
  </si>
  <si>
    <t>SALE0105</t>
  </si>
  <si>
    <t>SALE0106</t>
  </si>
  <si>
    <t>SALE0107</t>
  </si>
  <si>
    <t>SALE0108</t>
  </si>
  <si>
    <t>SALE0109</t>
  </si>
  <si>
    <t>SALE0110</t>
  </si>
  <si>
    <t>SALE0111</t>
  </si>
  <si>
    <t>SALE0112</t>
  </si>
  <si>
    <t>SALE0113</t>
  </si>
  <si>
    <t>SALE0114</t>
  </si>
  <si>
    <t>SALE0115</t>
  </si>
  <si>
    <t>SALE0116</t>
  </si>
  <si>
    <t>SALE0117</t>
  </si>
  <si>
    <t>SALE0118</t>
  </si>
  <si>
    <t>SALE0119</t>
  </si>
  <si>
    <t>SALE0120</t>
  </si>
  <si>
    <t>SALE0121</t>
  </si>
  <si>
    <t>SALE0122</t>
  </si>
  <si>
    <t>SALE0123</t>
  </si>
  <si>
    <t>SALE0124</t>
  </si>
  <si>
    <t>SALE0125</t>
  </si>
  <si>
    <t>SALE0126</t>
  </si>
  <si>
    <t>SALE0127</t>
  </si>
  <si>
    <t>SALE0128</t>
  </si>
  <si>
    <t>SALE0129</t>
  </si>
  <si>
    <t>SALE0130</t>
  </si>
  <si>
    <t>SALE0131</t>
  </si>
  <si>
    <t>SALE0132</t>
  </si>
  <si>
    <t>SALE0133</t>
  </si>
  <si>
    <t>SALE0134</t>
  </si>
  <si>
    <t>SALE0135</t>
  </si>
  <si>
    <t>SALE0136</t>
  </si>
  <si>
    <t>SALE0137</t>
  </si>
  <si>
    <t>SALE0138</t>
  </si>
  <si>
    <t>SALE0139</t>
  </si>
  <si>
    <t>SALE0140</t>
  </si>
  <si>
    <t>SALE0141</t>
  </si>
  <si>
    <t>SALE0142</t>
  </si>
  <si>
    <t>SALE0143</t>
  </si>
  <si>
    <t>SALE0144</t>
  </si>
  <si>
    <t>SALE0145</t>
  </si>
  <si>
    <t>SALE0146</t>
  </si>
  <si>
    <t>SALE0147</t>
  </si>
  <si>
    <t>SALE0148</t>
  </si>
  <si>
    <t>SALE0149</t>
  </si>
  <si>
    <t>SALE0150</t>
  </si>
  <si>
    <t>SALE0151</t>
  </si>
  <si>
    <t>SALE0152</t>
  </si>
  <si>
    <t>SALE0153</t>
  </si>
  <si>
    <t>SALE0154</t>
  </si>
  <si>
    <t>SALE0155</t>
  </si>
  <si>
    <t>SALE0156</t>
  </si>
  <si>
    <t>SALE0157</t>
  </si>
  <si>
    <t>SALE0158</t>
  </si>
  <si>
    <t>SALE0159</t>
  </si>
  <si>
    <t>SALE0160</t>
  </si>
  <si>
    <t>SALE0161</t>
  </si>
  <si>
    <t>SALE0162</t>
  </si>
  <si>
    <t>SALE0163</t>
  </si>
  <si>
    <t>SALE0164</t>
  </si>
  <si>
    <t>SALE0165</t>
  </si>
  <si>
    <t>SALE0166</t>
  </si>
  <si>
    <t>SALE0167</t>
  </si>
  <si>
    <t>SALE0168</t>
  </si>
  <si>
    <t>SALE0169</t>
  </si>
  <si>
    <t>SALE0170</t>
  </si>
  <si>
    <t>SALE0171</t>
  </si>
  <si>
    <t>SALE0172</t>
  </si>
  <si>
    <t>SALE0173</t>
  </si>
  <si>
    <t>SALE0174</t>
  </si>
  <si>
    <t>SALE0175</t>
  </si>
  <si>
    <t>SALE0176</t>
  </si>
  <si>
    <t>SALE0177</t>
  </si>
  <si>
    <t>SALE0178</t>
  </si>
  <si>
    <t>SALE0179</t>
  </si>
  <si>
    <t>SALE0180</t>
  </si>
  <si>
    <t>SALE0181</t>
  </si>
  <si>
    <t>SALE0182</t>
  </si>
  <si>
    <t>SALE0183</t>
  </si>
  <si>
    <t>SALE0184</t>
  </si>
  <si>
    <t>SALE0185</t>
  </si>
  <si>
    <t>SALE0186</t>
  </si>
  <si>
    <t>SALE0187</t>
  </si>
  <si>
    <t>SALE0188</t>
  </si>
  <si>
    <t>SALE0189</t>
  </si>
  <si>
    <t>SALE0190</t>
  </si>
  <si>
    <t>SALE0191</t>
  </si>
  <si>
    <t>SALE0192</t>
  </si>
  <si>
    <t>SALE0193</t>
  </si>
  <si>
    <t>SALE0194</t>
  </si>
  <si>
    <t>SALE0195</t>
  </si>
  <si>
    <t>SALE0196</t>
  </si>
  <si>
    <t>SALE0197</t>
  </si>
  <si>
    <t>SALE0198</t>
  </si>
  <si>
    <t>SALE0199</t>
  </si>
  <si>
    <t>SALE0200</t>
  </si>
  <si>
    <t>SALE0201</t>
  </si>
  <si>
    <t>SALE0202</t>
  </si>
  <si>
    <t>SALE0203</t>
  </si>
  <si>
    <t>SALE0204</t>
  </si>
  <si>
    <t>SALE0205</t>
  </si>
  <si>
    <t>SALE0206</t>
  </si>
  <si>
    <t>SALE0207</t>
  </si>
  <si>
    <t>SALE0208</t>
  </si>
  <si>
    <t>SALE0209</t>
  </si>
  <si>
    <t>SALE0210</t>
  </si>
  <si>
    <t>SALE0211</t>
  </si>
  <si>
    <t>SALE0212</t>
  </si>
  <si>
    <t>SALE0213</t>
  </si>
  <si>
    <t>SALE0214</t>
  </si>
  <si>
    <t>SALE0215</t>
  </si>
  <si>
    <t>SALE0216</t>
  </si>
  <si>
    <t>SALE0217</t>
  </si>
  <si>
    <t>SALE0218</t>
  </si>
  <si>
    <t>SALE0219</t>
  </si>
  <si>
    <t>SALE0220</t>
  </si>
  <si>
    <t>SALE0221</t>
  </si>
  <si>
    <t>SALE0222</t>
  </si>
  <si>
    <t>SALE0223</t>
  </si>
  <si>
    <t>SALE0224</t>
  </si>
  <si>
    <t>SALE0225</t>
  </si>
  <si>
    <t>SALE0226</t>
  </si>
  <si>
    <t>SALE0227</t>
  </si>
  <si>
    <t>SALE0228</t>
  </si>
  <si>
    <t>SALE0229</t>
  </si>
  <si>
    <t>SALE0230</t>
  </si>
  <si>
    <t>SALE0231</t>
  </si>
  <si>
    <t>SALE0232</t>
  </si>
  <si>
    <t>SALE0233</t>
  </si>
  <si>
    <t>SALE0234</t>
  </si>
  <si>
    <t>SALE0235</t>
  </si>
  <si>
    <t>SALE0236</t>
  </si>
  <si>
    <t>SALE0237</t>
  </si>
  <si>
    <t>SALE0238</t>
  </si>
  <si>
    <t>SALE0239</t>
  </si>
  <si>
    <t>SALE0240</t>
  </si>
  <si>
    <t>SALE0241</t>
  </si>
  <si>
    <t>SALE0242</t>
  </si>
  <si>
    <t>SALE0243</t>
  </si>
  <si>
    <t>SALE0244</t>
  </si>
  <si>
    <t>SALE0245</t>
  </si>
  <si>
    <t>SALE0246</t>
  </si>
  <si>
    <t>SALE0247</t>
  </si>
  <si>
    <t>SALE0248</t>
  </si>
  <si>
    <t>SALE0249</t>
  </si>
  <si>
    <t>SALE0250</t>
  </si>
  <si>
    <t>SALE0251</t>
  </si>
  <si>
    <t>SALE0252</t>
  </si>
  <si>
    <t>SALE0253</t>
  </si>
  <si>
    <t>SALE0254</t>
  </si>
  <si>
    <t>SALE0255</t>
  </si>
  <si>
    <t>SALE0256</t>
  </si>
  <si>
    <t>SALE0257</t>
  </si>
  <si>
    <t>SALE0258</t>
  </si>
  <si>
    <t>SALE0259</t>
  </si>
  <si>
    <t>SALE0260</t>
  </si>
  <si>
    <t>SALE0261</t>
  </si>
  <si>
    <t>SALE0262</t>
  </si>
  <si>
    <t>SALE0263</t>
  </si>
  <si>
    <t>SALE0264</t>
  </si>
  <si>
    <t>SALE0265</t>
  </si>
  <si>
    <t>SALE0266</t>
  </si>
  <si>
    <t>SALE0267</t>
  </si>
  <si>
    <t>SALE0268</t>
  </si>
  <si>
    <t>SALE0269</t>
  </si>
  <si>
    <t>SALE0270</t>
  </si>
  <si>
    <t>SALE0271</t>
  </si>
  <si>
    <t>SALE0272</t>
  </si>
  <si>
    <t>SALE0273</t>
  </si>
  <si>
    <t>SALE0274</t>
  </si>
  <si>
    <t>SALE0275</t>
  </si>
  <si>
    <t>SALE0276</t>
  </si>
  <si>
    <t>SALE0277</t>
  </si>
  <si>
    <t>SALE0278</t>
  </si>
  <si>
    <t>SALE0279</t>
  </si>
  <si>
    <t>SALE0280</t>
  </si>
  <si>
    <t>SALE0281</t>
  </si>
  <si>
    <t>SALE0282</t>
  </si>
  <si>
    <t>SALE0283</t>
  </si>
  <si>
    <t>SALE0284</t>
  </si>
  <si>
    <t>SALE0285</t>
  </si>
  <si>
    <t>SALE0286</t>
  </si>
  <si>
    <t>SALE0287</t>
  </si>
  <si>
    <t>SALE0288</t>
  </si>
  <si>
    <t>SALE0289</t>
  </si>
  <si>
    <t>SALE0290</t>
  </si>
  <si>
    <t>SALE0291</t>
  </si>
  <si>
    <t>SALE0292</t>
  </si>
  <si>
    <t>SALE0293</t>
  </si>
  <si>
    <t>SALE0294</t>
  </si>
  <si>
    <t>SALE0295</t>
  </si>
  <si>
    <t>SALE0296</t>
  </si>
  <si>
    <t>SALE0297</t>
  </si>
  <si>
    <t>SALE0298</t>
  </si>
  <si>
    <t>SALE0299</t>
  </si>
  <si>
    <t>SALE0300</t>
  </si>
  <si>
    <t>SALE0301</t>
  </si>
  <si>
    <t>SALE0302</t>
  </si>
  <si>
    <t>SALE0303</t>
  </si>
  <si>
    <t>SALE0304</t>
  </si>
  <si>
    <t>SALE0305</t>
  </si>
  <si>
    <t>SALE0306</t>
  </si>
  <si>
    <t>SALE0307</t>
  </si>
  <si>
    <t>SALE0308</t>
  </si>
  <si>
    <t>SALE0309</t>
  </si>
  <si>
    <t>SALE0310</t>
  </si>
  <si>
    <t>SALE0311</t>
  </si>
  <si>
    <t>SALE0312</t>
  </si>
  <si>
    <t>SALE0313</t>
  </si>
  <si>
    <t>SALE0314</t>
  </si>
  <si>
    <t>SALE0315</t>
  </si>
  <si>
    <t>SALE0316</t>
  </si>
  <si>
    <t>SALE0317</t>
  </si>
  <si>
    <t>SALE0318</t>
  </si>
  <si>
    <t>SALE0319</t>
  </si>
  <si>
    <t>SALE0320</t>
  </si>
  <si>
    <t>SALE0321</t>
  </si>
  <si>
    <t>SALE0322</t>
  </si>
  <si>
    <t>SALE0323</t>
  </si>
  <si>
    <t>SALE0324</t>
  </si>
  <si>
    <t>SALE0325</t>
  </si>
  <si>
    <t>SALE0326</t>
  </si>
  <si>
    <t>SALE0327</t>
  </si>
  <si>
    <t>SALE0328</t>
  </si>
  <si>
    <t>SALE0329</t>
  </si>
  <si>
    <t>SALE0330</t>
  </si>
  <si>
    <t>SALE0331</t>
  </si>
  <si>
    <t>SALE0332</t>
  </si>
  <si>
    <t>SALE0333</t>
  </si>
  <si>
    <t>SALE0334</t>
  </si>
  <si>
    <t>SALE0335</t>
  </si>
  <si>
    <t>SALE0336</t>
  </si>
  <si>
    <t>SALE0337</t>
  </si>
  <si>
    <t>SALE0338</t>
  </si>
  <si>
    <t>SALE0339</t>
  </si>
  <si>
    <t>SALE0340</t>
  </si>
  <si>
    <t>SALE0341</t>
  </si>
  <si>
    <t>SALE0342</t>
  </si>
  <si>
    <t>SALE0343</t>
  </si>
  <si>
    <t>SALE0344</t>
  </si>
  <si>
    <t>SALE0345</t>
  </si>
  <si>
    <t>SALE0346</t>
  </si>
  <si>
    <t>SALE0347</t>
  </si>
  <si>
    <t>SALE0348</t>
  </si>
  <si>
    <t>SALE0349</t>
  </si>
  <si>
    <t>SALE0350</t>
  </si>
  <si>
    <t>SALE0351</t>
  </si>
  <si>
    <t>SALE0352</t>
  </si>
  <si>
    <t>SALE0353</t>
  </si>
  <si>
    <t>SALE0354</t>
  </si>
  <si>
    <t>SALE0355</t>
  </si>
  <si>
    <t>SALE0356</t>
  </si>
  <si>
    <t>SALE0357</t>
  </si>
  <si>
    <t>SALE0358</t>
  </si>
  <si>
    <t>SALE0359</t>
  </si>
  <si>
    <t>SALE0360</t>
  </si>
  <si>
    <t>SALE0361</t>
  </si>
  <si>
    <t>SALE0362</t>
  </si>
  <si>
    <t>SALE0363</t>
  </si>
  <si>
    <t>SALE0364</t>
  </si>
  <si>
    <t>SALE0365</t>
  </si>
  <si>
    <t>SALE0366</t>
  </si>
  <si>
    <t>SALE0367</t>
  </si>
  <si>
    <t>SALE0368</t>
  </si>
  <si>
    <t>SALE0369</t>
  </si>
  <si>
    <t>SALE0370</t>
  </si>
  <si>
    <t>SALE0371</t>
  </si>
  <si>
    <t>SALE0372</t>
  </si>
  <si>
    <t>SALE0373</t>
  </si>
  <si>
    <t>SALE0374</t>
  </si>
  <si>
    <t>SALE0375</t>
  </si>
  <si>
    <t>SALE0376</t>
  </si>
  <si>
    <t>SALE0377</t>
  </si>
  <si>
    <t>SALE0378</t>
  </si>
  <si>
    <t>SALE0379</t>
  </si>
  <si>
    <t>SALE0380</t>
  </si>
  <si>
    <t>SALE0381</t>
  </si>
  <si>
    <t>SALE0382</t>
  </si>
  <si>
    <t>SALE0383</t>
  </si>
  <si>
    <t>SALE0384</t>
  </si>
  <si>
    <t>SALE0385</t>
  </si>
  <si>
    <t>SALE0386</t>
  </si>
  <si>
    <t>SALE0387</t>
  </si>
  <si>
    <t>SALE0388</t>
  </si>
  <si>
    <t>SALE0389</t>
  </si>
  <si>
    <t>SALE0390</t>
  </si>
  <si>
    <t>SALE0391</t>
  </si>
  <si>
    <t>SALE0392</t>
  </si>
  <si>
    <t>SALE0393</t>
  </si>
  <si>
    <t>SALE0394</t>
  </si>
  <si>
    <t>SALE0395</t>
  </si>
  <si>
    <t>SALE0396</t>
  </si>
  <si>
    <t>SALE0397</t>
  </si>
  <si>
    <t>SALE0398</t>
  </si>
  <si>
    <t>SALE0399</t>
  </si>
  <si>
    <t>SALE0400</t>
  </si>
  <si>
    <t>SALE0401</t>
  </si>
  <si>
    <t>SALE0402</t>
  </si>
  <si>
    <t>SALE0403</t>
  </si>
  <si>
    <t>SALE0404</t>
  </si>
  <si>
    <t>SALE0405</t>
  </si>
  <si>
    <t>SALE0406</t>
  </si>
  <si>
    <t>SALE0407</t>
  </si>
  <si>
    <t>SALE0408</t>
  </si>
  <si>
    <t>SALE0409</t>
  </si>
  <si>
    <t>SALE0410</t>
  </si>
  <si>
    <t>SALE0411</t>
  </si>
  <si>
    <t>SALE0412</t>
  </si>
  <si>
    <t>SALE0413</t>
  </si>
  <si>
    <t>SALE0414</t>
  </si>
  <si>
    <t>SALE0415</t>
  </si>
  <si>
    <t>SALE0416</t>
  </si>
  <si>
    <t>SALE0417</t>
  </si>
  <si>
    <t>SALE0418</t>
  </si>
  <si>
    <t>SALE0419</t>
  </si>
  <si>
    <t>SALE0420</t>
  </si>
  <si>
    <t>SALE0421</t>
  </si>
  <si>
    <t>SALE0422</t>
  </si>
  <si>
    <t>SALE0423</t>
  </si>
  <si>
    <t>SALE0424</t>
  </si>
  <si>
    <t>SALE0425</t>
  </si>
  <si>
    <t>SALE0426</t>
  </si>
  <si>
    <t>SALE0427</t>
  </si>
  <si>
    <t>SALE0428</t>
  </si>
  <si>
    <t>SALE0429</t>
  </si>
  <si>
    <t>SALE0430</t>
  </si>
  <si>
    <t>SALE0431</t>
  </si>
  <si>
    <t>SALE0432</t>
  </si>
  <si>
    <t>SALE0433</t>
  </si>
  <si>
    <t>SALE0434</t>
  </si>
  <si>
    <t>SALE0435</t>
  </si>
  <si>
    <t>SALE0436</t>
  </si>
  <si>
    <t>SALE0437</t>
  </si>
  <si>
    <t>SALE0438</t>
  </si>
  <si>
    <t>SALE0439</t>
  </si>
  <si>
    <t>SALE0440</t>
  </si>
  <si>
    <t>SALE0441</t>
  </si>
  <si>
    <t>SALE0442</t>
  </si>
  <si>
    <t>SALE0443</t>
  </si>
  <si>
    <t>SALE0444</t>
  </si>
  <si>
    <t>SALE0445</t>
  </si>
  <si>
    <t>SALE0446</t>
  </si>
  <si>
    <t>SALE0447</t>
  </si>
  <si>
    <t>SALE0448</t>
  </si>
  <si>
    <t>SALE0449</t>
  </si>
  <si>
    <t>SALE0450</t>
  </si>
  <si>
    <t>SALE0451</t>
  </si>
  <si>
    <t>SALE0452</t>
  </si>
  <si>
    <t>SALE0453</t>
  </si>
  <si>
    <t>SALE0454</t>
  </si>
  <si>
    <t>SALE0455</t>
  </si>
  <si>
    <t>SALE0456</t>
  </si>
  <si>
    <t>SALE0457</t>
  </si>
  <si>
    <t>SALE0458</t>
  </si>
  <si>
    <t>SALE0459</t>
  </si>
  <si>
    <t>SALE0460</t>
  </si>
  <si>
    <t>SALE0461</t>
  </si>
  <si>
    <t>SALE0462</t>
  </si>
  <si>
    <t>SALE0463</t>
  </si>
  <si>
    <t>SALE0464</t>
  </si>
  <si>
    <t>SALE0465</t>
  </si>
  <si>
    <t>SALE0466</t>
  </si>
  <si>
    <t>SALE0467</t>
  </si>
  <si>
    <t>SALE0468</t>
  </si>
  <si>
    <t>SALE0469</t>
  </si>
  <si>
    <t>SALE0470</t>
  </si>
  <si>
    <t>SALE0471</t>
  </si>
  <si>
    <t>SALE0472</t>
  </si>
  <si>
    <t>SALE0473</t>
  </si>
  <si>
    <t>SALE0474</t>
  </si>
  <si>
    <t>SALE0475</t>
  </si>
  <si>
    <t>SALE0476</t>
  </si>
  <si>
    <t>SALE0477</t>
  </si>
  <si>
    <t>SALE0478</t>
  </si>
  <si>
    <t>SALE0479</t>
  </si>
  <si>
    <t>SALE0480</t>
  </si>
  <si>
    <t>SALE0481</t>
  </si>
  <si>
    <t>SALE0482</t>
  </si>
  <si>
    <t>SALE0483</t>
  </si>
  <si>
    <t>SALE0484</t>
  </si>
  <si>
    <t>SALE0485</t>
  </si>
  <si>
    <t>SALE0486</t>
  </si>
  <si>
    <t>SALE0487</t>
  </si>
  <si>
    <t>SALE0488</t>
  </si>
  <si>
    <t>SALE0489</t>
  </si>
  <si>
    <t>SALE0490</t>
  </si>
  <si>
    <t>SALE0491</t>
  </si>
  <si>
    <t>SALE0492</t>
  </si>
  <si>
    <t>SALE0493</t>
  </si>
  <si>
    <t>SALE0494</t>
  </si>
  <si>
    <t>SALE0495</t>
  </si>
  <si>
    <t>SALE0496</t>
  </si>
  <si>
    <t>SALE0497</t>
  </si>
  <si>
    <t>SALE0498</t>
  </si>
  <si>
    <t>SALE0499</t>
  </si>
  <si>
    <t>SALE0500</t>
  </si>
  <si>
    <t>SALE0501</t>
  </si>
  <si>
    <t>SALE0502</t>
  </si>
  <si>
    <t>SALE0503</t>
  </si>
  <si>
    <t>SALE0504</t>
  </si>
  <si>
    <t>SALE0505</t>
  </si>
  <si>
    <t>SALE0506</t>
  </si>
  <si>
    <t>SALE0507</t>
  </si>
  <si>
    <t>SALE0508</t>
  </si>
  <si>
    <t>SALE0509</t>
  </si>
  <si>
    <t>SALE0510</t>
  </si>
  <si>
    <t>SALE0511</t>
  </si>
  <si>
    <t>SALE0512</t>
  </si>
  <si>
    <t>SALE0513</t>
  </si>
  <si>
    <t>SALE0514</t>
  </si>
  <si>
    <t>SALE0515</t>
  </si>
  <si>
    <t>SALE0516</t>
  </si>
  <si>
    <t>SALE0517</t>
  </si>
  <si>
    <t>SALE0518</t>
  </si>
  <si>
    <t>SALE0519</t>
  </si>
  <si>
    <t>SALE0520</t>
  </si>
  <si>
    <t>SALE0521</t>
  </si>
  <si>
    <t>SALE0522</t>
  </si>
  <si>
    <t>SALE0523</t>
  </si>
  <si>
    <t>SALE0524</t>
  </si>
  <si>
    <t>SALE0525</t>
  </si>
  <si>
    <t>SALE0526</t>
  </si>
  <si>
    <t>SALE0527</t>
  </si>
  <si>
    <t>SALE0528</t>
  </si>
  <si>
    <t>SALE0529</t>
  </si>
  <si>
    <t>SALE0530</t>
  </si>
  <si>
    <t>SALE0531</t>
  </si>
  <si>
    <t>SALE0532</t>
  </si>
  <si>
    <t>SALE0533</t>
  </si>
  <si>
    <t>SALE0534</t>
  </si>
  <si>
    <t>SALE0535</t>
  </si>
  <si>
    <t>SALE0536</t>
  </si>
  <si>
    <t>SALE0537</t>
  </si>
  <si>
    <t>SALE0538</t>
  </si>
  <si>
    <t>SALE0539</t>
  </si>
  <si>
    <t>SALE0540</t>
  </si>
  <si>
    <t>SALE0541</t>
  </si>
  <si>
    <t>SALE0542</t>
  </si>
  <si>
    <t>SALE0543</t>
  </si>
  <si>
    <t>SALE0544</t>
  </si>
  <si>
    <t>SALE0545</t>
  </si>
  <si>
    <t>SALE0546</t>
  </si>
  <si>
    <t>SALE0547</t>
  </si>
  <si>
    <t>SALE0548</t>
  </si>
  <si>
    <t>SALE0549</t>
  </si>
  <si>
    <t>SALE0550</t>
  </si>
  <si>
    <t>SALE0551</t>
  </si>
  <si>
    <t>SALE0552</t>
  </si>
  <si>
    <t>SALE0553</t>
  </si>
  <si>
    <t>SALE0554</t>
  </si>
  <si>
    <t>SALE0555</t>
  </si>
  <si>
    <t>SALE0556</t>
  </si>
  <si>
    <t>SALE0557</t>
  </si>
  <si>
    <t>SALE0558</t>
  </si>
  <si>
    <t>SALE0559</t>
  </si>
  <si>
    <t>SALE0560</t>
  </si>
  <si>
    <t>SALE0561</t>
  </si>
  <si>
    <t>SALE0562</t>
  </si>
  <si>
    <t>SALE0563</t>
  </si>
  <si>
    <t>SALE0564</t>
  </si>
  <si>
    <t>SALE0565</t>
  </si>
  <si>
    <t>SALE0566</t>
  </si>
  <si>
    <t>SALE0567</t>
  </si>
  <si>
    <t>SALE0568</t>
  </si>
  <si>
    <t>SALE0569</t>
  </si>
  <si>
    <t>SALE0570</t>
  </si>
  <si>
    <t>SALE0571</t>
  </si>
  <si>
    <t>SALE0572</t>
  </si>
  <si>
    <t>SALE0573</t>
  </si>
  <si>
    <t>SALE0574</t>
  </si>
  <si>
    <t>SALE0575</t>
  </si>
  <si>
    <t>SALE0576</t>
  </si>
  <si>
    <t>SALE0577</t>
  </si>
  <si>
    <t>SALE0578</t>
  </si>
  <si>
    <t>SALE0579</t>
  </si>
  <si>
    <t>SALE0580</t>
  </si>
  <si>
    <t>SALE0581</t>
  </si>
  <si>
    <t>SALE0582</t>
  </si>
  <si>
    <t>SALE0583</t>
  </si>
  <si>
    <t>SALE0584</t>
  </si>
  <si>
    <t>SALE0585</t>
  </si>
  <si>
    <t>SALE0586</t>
  </si>
  <si>
    <t>SALE0587</t>
  </si>
  <si>
    <t>SALE0588</t>
  </si>
  <si>
    <t>SALE0589</t>
  </si>
  <si>
    <t>SALE0590</t>
  </si>
  <si>
    <t>SALE0591</t>
  </si>
  <si>
    <t>SALE0592</t>
  </si>
  <si>
    <t>SALE0593</t>
  </si>
  <si>
    <t>SALE0594</t>
  </si>
  <si>
    <t>SALE0595</t>
  </si>
  <si>
    <t>SALE0596</t>
  </si>
  <si>
    <t>SALE0597</t>
  </si>
  <si>
    <t>SALE0598</t>
  </si>
  <si>
    <t>SALE0599</t>
  </si>
  <si>
    <t>SALE0600</t>
  </si>
  <si>
    <t>SALE0601</t>
  </si>
  <si>
    <t>SALE0602</t>
  </si>
  <si>
    <t>SALE0603</t>
  </si>
  <si>
    <t>SALE0604</t>
  </si>
  <si>
    <t>SALE0605</t>
  </si>
  <si>
    <t>SALE0606</t>
  </si>
  <si>
    <t>SALE0607</t>
  </si>
  <si>
    <t>SALE0608</t>
  </si>
  <si>
    <t>SALE0609</t>
  </si>
  <si>
    <t>SALE0610</t>
  </si>
  <si>
    <t>SALE0611</t>
  </si>
  <si>
    <t>SALE0612</t>
  </si>
  <si>
    <t>SALE0613</t>
  </si>
  <si>
    <t>SALE0614</t>
  </si>
  <si>
    <t>SALE0615</t>
  </si>
  <si>
    <t>SALE0616</t>
  </si>
  <si>
    <t>SALE0617</t>
  </si>
  <si>
    <t>SALE0618</t>
  </si>
  <si>
    <t>SALE0619</t>
  </si>
  <si>
    <t>SALE0620</t>
  </si>
  <si>
    <t>SALE0621</t>
  </si>
  <si>
    <t>SALE0622</t>
  </si>
  <si>
    <t>SALE0623</t>
  </si>
  <si>
    <t>SALE0624</t>
  </si>
  <si>
    <t>SALE0625</t>
  </si>
  <si>
    <t>SALE0626</t>
  </si>
  <si>
    <t>SALE0627</t>
  </si>
  <si>
    <t>SALE0628</t>
  </si>
  <si>
    <t>SALE0629</t>
  </si>
  <si>
    <t>SALE0630</t>
  </si>
  <si>
    <t>SALE0631</t>
  </si>
  <si>
    <t>SALE0632</t>
  </si>
  <si>
    <t>SALE0633</t>
  </si>
  <si>
    <t>SALE0634</t>
  </si>
  <si>
    <t>SALE0635</t>
  </si>
  <si>
    <t>SALE0636</t>
  </si>
  <si>
    <t>SALE0637</t>
  </si>
  <si>
    <t>SALE0638</t>
  </si>
  <si>
    <t>SALE0639</t>
  </si>
  <si>
    <t>SALE0640</t>
  </si>
  <si>
    <t>SALE0641</t>
  </si>
  <si>
    <t>SALE0642</t>
  </si>
  <si>
    <t>SALE0643</t>
  </si>
  <si>
    <t>SALE0644</t>
  </si>
  <si>
    <t>SALE0645</t>
  </si>
  <si>
    <t>SALE0646</t>
  </si>
  <si>
    <t>SALE0647</t>
  </si>
  <si>
    <t>SALE0648</t>
  </si>
  <si>
    <t>SALE0649</t>
  </si>
  <si>
    <t>SALE0650</t>
  </si>
  <si>
    <t>SALE0651</t>
  </si>
  <si>
    <t>SALE0652</t>
  </si>
  <si>
    <t>SALE0653</t>
  </si>
  <si>
    <t>SALE0654</t>
  </si>
  <si>
    <t>SALE0655</t>
  </si>
  <si>
    <t>SALE0656</t>
  </si>
  <si>
    <t>SALE0657</t>
  </si>
  <si>
    <t>SALE0658</t>
  </si>
  <si>
    <t>SALE0659</t>
  </si>
  <si>
    <t>SALE0660</t>
  </si>
  <si>
    <t>SALE0661</t>
  </si>
  <si>
    <t>SALE0662</t>
  </si>
  <si>
    <t>SALE0663</t>
  </si>
  <si>
    <t>SALE0664</t>
  </si>
  <si>
    <t>SALE0665</t>
  </si>
  <si>
    <t>SALE0666</t>
  </si>
  <si>
    <t>SALE0667</t>
  </si>
  <si>
    <t>SALE0668</t>
  </si>
  <si>
    <t>SALE0669</t>
  </si>
  <si>
    <t>SALE0670</t>
  </si>
  <si>
    <t>SALE0671</t>
  </si>
  <si>
    <t>SALE0672</t>
  </si>
  <si>
    <t>SALE0673</t>
  </si>
  <si>
    <t>SALE0674</t>
  </si>
  <si>
    <t>SALE0675</t>
  </si>
  <si>
    <t>SALE0676</t>
  </si>
  <si>
    <t>SALE0677</t>
  </si>
  <si>
    <t>SALE0678</t>
  </si>
  <si>
    <t>SALE0679</t>
  </si>
  <si>
    <t>SALE0680</t>
  </si>
  <si>
    <t>SALE0681</t>
  </si>
  <si>
    <t>SALE0682</t>
  </si>
  <si>
    <t>SALE0683</t>
  </si>
  <si>
    <t>SALE0684</t>
  </si>
  <si>
    <t>SALE0685</t>
  </si>
  <si>
    <t>SALE0686</t>
  </si>
  <si>
    <t>SALE0687</t>
  </si>
  <si>
    <t>SALE0688</t>
  </si>
  <si>
    <t>SALE0689</t>
  </si>
  <si>
    <t>SALE0690</t>
  </si>
  <si>
    <t>SALE0691</t>
  </si>
  <si>
    <t>SALE0692</t>
  </si>
  <si>
    <t>SALE0693</t>
  </si>
  <si>
    <t>SALE0694</t>
  </si>
  <si>
    <t>SALE0695</t>
  </si>
  <si>
    <t>SALE0696</t>
  </si>
  <si>
    <t>SALE0697</t>
  </si>
  <si>
    <t>SALE0698</t>
  </si>
  <si>
    <t>SALE0699</t>
  </si>
  <si>
    <t>SALE0700</t>
  </si>
  <si>
    <t>SALE0701</t>
  </si>
  <si>
    <t>SALE0702</t>
  </si>
  <si>
    <t>SALE0703</t>
  </si>
  <si>
    <t>SALE0704</t>
  </si>
  <si>
    <t>SALE0705</t>
  </si>
  <si>
    <t>SALE0706</t>
  </si>
  <si>
    <t>SALE0707</t>
  </si>
  <si>
    <t>SALE0708</t>
  </si>
  <si>
    <t>SALE0709</t>
  </si>
  <si>
    <t>SALE0710</t>
  </si>
  <si>
    <t>SALE0711</t>
  </si>
  <si>
    <t>SALE0712</t>
  </si>
  <si>
    <t>SALE0713</t>
  </si>
  <si>
    <t>SALE0714</t>
  </si>
  <si>
    <t>SALE0715</t>
  </si>
  <si>
    <t>SALE0716</t>
  </si>
  <si>
    <t>SALE0717</t>
  </si>
  <si>
    <t>SALE0718</t>
  </si>
  <si>
    <t>SALE0719</t>
  </si>
  <si>
    <t>SALE0720</t>
  </si>
  <si>
    <t>SALE0721</t>
  </si>
  <si>
    <t>SALE0722</t>
  </si>
  <si>
    <t>SALE0723</t>
  </si>
  <si>
    <t>SALE0724</t>
  </si>
  <si>
    <t>SALE0725</t>
  </si>
  <si>
    <t>SALE0726</t>
  </si>
  <si>
    <t>SALE0727</t>
  </si>
  <si>
    <t>SALE0728</t>
  </si>
  <si>
    <t>SALE0729</t>
  </si>
  <si>
    <t>SALE0730</t>
  </si>
  <si>
    <t>SALE0731</t>
  </si>
  <si>
    <t>SALE0732</t>
  </si>
  <si>
    <t>SALE0733</t>
  </si>
  <si>
    <t>SALE0734</t>
  </si>
  <si>
    <t>SALE0735</t>
  </si>
  <si>
    <t>SALE0736</t>
  </si>
  <si>
    <t>SALE0737</t>
  </si>
  <si>
    <t>SALE0738</t>
  </si>
  <si>
    <t>SALE0739</t>
  </si>
  <si>
    <t>SALE0740</t>
  </si>
  <si>
    <t>SALE0741</t>
  </si>
  <si>
    <t>SALE0742</t>
  </si>
  <si>
    <t>SALE0743</t>
  </si>
  <si>
    <t>SALE0744</t>
  </si>
  <si>
    <t>SALE0745</t>
  </si>
  <si>
    <t>SALE0746</t>
  </si>
  <si>
    <t>SALE0747</t>
  </si>
  <si>
    <t>SALE0748</t>
  </si>
  <si>
    <t>SALE0749</t>
  </si>
  <si>
    <t>SALE0750</t>
  </si>
  <si>
    <t>SALE0751</t>
  </si>
  <si>
    <t>SALE0752</t>
  </si>
  <si>
    <t>SALE0753</t>
  </si>
  <si>
    <t>SALE0754</t>
  </si>
  <si>
    <t>SALE0755</t>
  </si>
  <si>
    <t>SALE0756</t>
  </si>
  <si>
    <t>SALE0757</t>
  </si>
  <si>
    <t>SALE0758</t>
  </si>
  <si>
    <t>SALE0759</t>
  </si>
  <si>
    <t>SALE0760</t>
  </si>
  <si>
    <t>SALE0761</t>
  </si>
  <si>
    <t>SALE0762</t>
  </si>
  <si>
    <t>SALE0763</t>
  </si>
  <si>
    <t>SALE0764</t>
  </si>
  <si>
    <t>SALE0765</t>
  </si>
  <si>
    <t>SALE0766</t>
  </si>
  <si>
    <t>SALE0767</t>
  </si>
  <si>
    <t>SALE0768</t>
  </si>
  <si>
    <t>SALE0769</t>
  </si>
  <si>
    <t>SALE0770</t>
  </si>
  <si>
    <t>SALE0771</t>
  </si>
  <si>
    <t>SALE0772</t>
  </si>
  <si>
    <t>SALE0773</t>
  </si>
  <si>
    <t>SALE0774</t>
  </si>
  <si>
    <t>SALE0775</t>
  </si>
  <si>
    <t>SALE0776</t>
  </si>
  <si>
    <t>SALE0777</t>
  </si>
  <si>
    <t>SALE0778</t>
  </si>
  <si>
    <t>SALE0779</t>
  </si>
  <si>
    <t>SALE0780</t>
  </si>
  <si>
    <t>SALE0781</t>
  </si>
  <si>
    <t>SALE0782</t>
  </si>
  <si>
    <t>SALE0783</t>
  </si>
  <si>
    <t>SALE0784</t>
  </si>
  <si>
    <t>SALE0785</t>
  </si>
  <si>
    <t>SALE0786</t>
  </si>
  <si>
    <t>SALE0787</t>
  </si>
  <si>
    <t>SALE0788</t>
  </si>
  <si>
    <t>SALE0789</t>
  </si>
  <si>
    <t>SALE0790</t>
  </si>
  <si>
    <t>SALE0791</t>
  </si>
  <si>
    <t>SALE0792</t>
  </si>
  <si>
    <t>SALE0793</t>
  </si>
  <si>
    <t>SALE0794</t>
  </si>
  <si>
    <t>SALE0795</t>
  </si>
  <si>
    <t>SALE0796</t>
  </si>
  <si>
    <t>SALE0797</t>
  </si>
  <si>
    <t>SALE0798</t>
  </si>
  <si>
    <t>SALE0799</t>
  </si>
  <si>
    <t>SALE0800</t>
  </si>
  <si>
    <t>SALE0801</t>
  </si>
  <si>
    <t>SALE0802</t>
  </si>
  <si>
    <t>SALE0803</t>
  </si>
  <si>
    <t>SALE0804</t>
  </si>
  <si>
    <t>SALE0805</t>
  </si>
  <si>
    <t>SALE0806</t>
  </si>
  <si>
    <t>SALE0807</t>
  </si>
  <si>
    <t>SALE0808</t>
  </si>
  <si>
    <t>SALE0809</t>
  </si>
  <si>
    <t>SALE0810</t>
  </si>
  <si>
    <t>SALE0811</t>
  </si>
  <si>
    <t>SALE0812</t>
  </si>
  <si>
    <t>SALE0813</t>
  </si>
  <si>
    <t>SALE0814</t>
  </si>
  <si>
    <t>SALE0815</t>
  </si>
  <si>
    <t>SALE0816</t>
  </si>
  <si>
    <t>SALE0817</t>
  </si>
  <si>
    <t>SALE0818</t>
  </si>
  <si>
    <t>SALE0819</t>
  </si>
  <si>
    <t>SALE0820</t>
  </si>
  <si>
    <t>SALE0821</t>
  </si>
  <si>
    <t>SALE0822</t>
  </si>
  <si>
    <t>SALE0823</t>
  </si>
  <si>
    <t>SALE0824</t>
  </si>
  <si>
    <t>SALE0825</t>
  </si>
  <si>
    <t>SALE0826</t>
  </si>
  <si>
    <t>SALE0827</t>
  </si>
  <si>
    <t>SALE0828</t>
  </si>
  <si>
    <t>SALE0829</t>
  </si>
  <si>
    <t>SALE0830</t>
  </si>
  <si>
    <t>SALE0831</t>
  </si>
  <si>
    <t>SALE0832</t>
  </si>
  <si>
    <t>SALE0833</t>
  </si>
  <si>
    <t>SALE0834</t>
  </si>
  <si>
    <t>SALE0835</t>
  </si>
  <si>
    <t>SALE0836</t>
  </si>
  <si>
    <t>SALE0837</t>
  </si>
  <si>
    <t>SALE0838</t>
  </si>
  <si>
    <t>SALE0839</t>
  </si>
  <si>
    <t>SALE0840</t>
  </si>
  <si>
    <t>SALE0841</t>
  </si>
  <si>
    <t>SALE0842</t>
  </si>
  <si>
    <t>SALE0843</t>
  </si>
  <si>
    <t>SALE0844</t>
  </si>
  <si>
    <t>SALE0845</t>
  </si>
  <si>
    <t>SALE0846</t>
  </si>
  <si>
    <t>SALE0847</t>
  </si>
  <si>
    <t>SALE0848</t>
  </si>
  <si>
    <t>SALE0849</t>
  </si>
  <si>
    <t>SALE0850</t>
  </si>
  <si>
    <t>SALE0851</t>
  </si>
  <si>
    <t>SALE0852</t>
  </si>
  <si>
    <t>SALE0853</t>
  </si>
  <si>
    <t>SALE0854</t>
  </si>
  <si>
    <t>SALE0855</t>
  </si>
  <si>
    <t>SALE0856</t>
  </si>
  <si>
    <t>SALE0857</t>
  </si>
  <si>
    <t>SALE0858</t>
  </si>
  <si>
    <t>SALE0859</t>
  </si>
  <si>
    <t>SALE0860</t>
  </si>
  <si>
    <t>SALE0861</t>
  </si>
  <si>
    <t>SALE0862</t>
  </si>
  <si>
    <t>SALE0863</t>
  </si>
  <si>
    <t>SALE0864</t>
  </si>
  <si>
    <t>SALE0865</t>
  </si>
  <si>
    <t>SALE0866</t>
  </si>
  <si>
    <t>SALE0867</t>
  </si>
  <si>
    <t>SALE0868</t>
  </si>
  <si>
    <t>SALE0869</t>
  </si>
  <si>
    <t>SALE0870</t>
  </si>
  <si>
    <t>SALE0871</t>
  </si>
  <si>
    <t>SALE0872</t>
  </si>
  <si>
    <t>SALE0873</t>
  </si>
  <si>
    <t>SALE0874</t>
  </si>
  <si>
    <t>SALE0875</t>
  </si>
  <si>
    <t>SALE0876</t>
  </si>
  <si>
    <t>SALE0877</t>
  </si>
  <si>
    <t>SALE0878</t>
  </si>
  <si>
    <t>SALE0879</t>
  </si>
  <si>
    <t>SALE0880</t>
  </si>
  <si>
    <t>SALE0881</t>
  </si>
  <si>
    <t>SALE0882</t>
  </si>
  <si>
    <t>SALE0883</t>
  </si>
  <si>
    <t>SALE0884</t>
  </si>
  <si>
    <t>SALE0885</t>
  </si>
  <si>
    <t>SALE0886</t>
  </si>
  <si>
    <t>SALE0887</t>
  </si>
  <si>
    <t>SALE0888</t>
  </si>
  <si>
    <t>SALE0889</t>
  </si>
  <si>
    <t>SALE0890</t>
  </si>
  <si>
    <t>SALE0891</t>
  </si>
  <si>
    <t>SALE0892</t>
  </si>
  <si>
    <t>SALE0893</t>
  </si>
  <si>
    <t>SALE0894</t>
  </si>
  <si>
    <t>SALE0895</t>
  </si>
  <si>
    <t>SALE0896</t>
  </si>
  <si>
    <t>SALE0897</t>
  </si>
  <si>
    <t>SALE0898</t>
  </si>
  <si>
    <t>SALE0899</t>
  </si>
  <si>
    <t>SALE0900</t>
  </si>
  <si>
    <t>SALE0901</t>
  </si>
  <si>
    <t>SALE0902</t>
  </si>
  <si>
    <t>SALE0903</t>
  </si>
  <si>
    <t>SALE0904</t>
  </si>
  <si>
    <t>SALE0905</t>
  </si>
  <si>
    <t>SALE0906</t>
  </si>
  <si>
    <t>SALE0907</t>
  </si>
  <si>
    <t>SALE0908</t>
  </si>
  <si>
    <t>SALE0909</t>
  </si>
  <si>
    <t>SALE0910</t>
  </si>
  <si>
    <t>SALE0911</t>
  </si>
  <si>
    <t>SALE0912</t>
  </si>
  <si>
    <t>SALE0913</t>
  </si>
  <si>
    <t>SALE0914</t>
  </si>
  <si>
    <t>SALE0915</t>
  </si>
  <si>
    <t>SALE0916</t>
  </si>
  <si>
    <t>SALE0917</t>
  </si>
  <si>
    <t>SALE0918</t>
  </si>
  <si>
    <t>SALE0919</t>
  </si>
  <si>
    <t>SALE0920</t>
  </si>
  <si>
    <t>SALE0921</t>
  </si>
  <si>
    <t>SALE0922</t>
  </si>
  <si>
    <t>SALE0923</t>
  </si>
  <si>
    <t>SALE0924</t>
  </si>
  <si>
    <t>SALE0925</t>
  </si>
  <si>
    <t>SALE0926</t>
  </si>
  <si>
    <t>SALE0927</t>
  </si>
  <si>
    <t>SALE0928</t>
  </si>
  <si>
    <t>SALE0929</t>
  </si>
  <si>
    <t>SALE0930</t>
  </si>
  <si>
    <t>SALE0931</t>
  </si>
  <si>
    <t>SALE0932</t>
  </si>
  <si>
    <t>SALE0933</t>
  </si>
  <si>
    <t>SALE0934</t>
  </si>
  <si>
    <t>SALE0935</t>
  </si>
  <si>
    <t>SALE0936</t>
  </si>
  <si>
    <t>SALE0937</t>
  </si>
  <si>
    <t>SALE0938</t>
  </si>
  <si>
    <t>SALE0939</t>
  </si>
  <si>
    <t>SALE0940</t>
  </si>
  <si>
    <t>SALE0941</t>
  </si>
  <si>
    <t>SALE0942</t>
  </si>
  <si>
    <t>SALE0943</t>
  </si>
  <si>
    <t>SALE0944</t>
  </si>
  <si>
    <t>SALE0945</t>
  </si>
  <si>
    <t>SALE0946</t>
  </si>
  <si>
    <t>SALE0947</t>
  </si>
  <si>
    <t>SALE0948</t>
  </si>
  <si>
    <t>SALE0949</t>
  </si>
  <si>
    <t>SALE0950</t>
  </si>
  <si>
    <t>SALE0951</t>
  </si>
  <si>
    <t>SALE0952</t>
  </si>
  <si>
    <t>SALE0953</t>
  </si>
  <si>
    <t>SALE0954</t>
  </si>
  <si>
    <t>SALE0955</t>
  </si>
  <si>
    <t>SALE0956</t>
  </si>
  <si>
    <t>SALE0957</t>
  </si>
  <si>
    <t>SALE0958</t>
  </si>
  <si>
    <t>SALE0959</t>
  </si>
  <si>
    <t>SALE0960</t>
  </si>
  <si>
    <t>SALE0961</t>
  </si>
  <si>
    <t>SALE0962</t>
  </si>
  <si>
    <t>SALE0963</t>
  </si>
  <si>
    <t>SALE0964</t>
  </si>
  <si>
    <t>SALE0965</t>
  </si>
  <si>
    <t>SALE0966</t>
  </si>
  <si>
    <t>SALE0967</t>
  </si>
  <si>
    <t>SALE0968</t>
  </si>
  <si>
    <t>SALE0969</t>
  </si>
  <si>
    <t>SALE0970</t>
  </si>
  <si>
    <t>SALE0971</t>
  </si>
  <si>
    <t>SALE0972</t>
  </si>
  <si>
    <t>SALE0973</t>
  </si>
  <si>
    <t>SALE0974</t>
  </si>
  <si>
    <t>SALE0975</t>
  </si>
  <si>
    <t>SALE0976</t>
  </si>
  <si>
    <t>SALE0977</t>
  </si>
  <si>
    <t>SALE0978</t>
  </si>
  <si>
    <t>SALE0979</t>
  </si>
  <si>
    <t>SALE0980</t>
  </si>
  <si>
    <t>SALE0981</t>
  </si>
  <si>
    <t>SALE0982</t>
  </si>
  <si>
    <t>SALE0983</t>
  </si>
  <si>
    <t>SALE0984</t>
  </si>
  <si>
    <t>SALE0985</t>
  </si>
  <si>
    <t>SALE0986</t>
  </si>
  <si>
    <t>SALE0987</t>
  </si>
  <si>
    <t>SALE0988</t>
  </si>
  <si>
    <t>SALE0989</t>
  </si>
  <si>
    <t>SALE0990</t>
  </si>
  <si>
    <t>SALE0991</t>
  </si>
  <si>
    <t>SALE0992</t>
  </si>
  <si>
    <t>SALE0993</t>
  </si>
  <si>
    <t>SALE0994</t>
  </si>
  <si>
    <t>SALE0995</t>
  </si>
  <si>
    <t>SALE0996</t>
  </si>
  <si>
    <t>SALE0997</t>
  </si>
  <si>
    <t>SALE0998</t>
  </si>
  <si>
    <t>SALE0999</t>
  </si>
  <si>
    <t>SALE1000</t>
  </si>
  <si>
    <t>Gross Profit</t>
  </si>
  <si>
    <t>Gross Margin %</t>
  </si>
  <si>
    <t>Units Sold</t>
  </si>
  <si>
    <t>Average Sale Price</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</si>
  <si>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</si>
  <si>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</si>
  <si>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</si>
  <si>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</si>
  <si>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</si>
  <si>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</si>
  <si>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</si>
  <si>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</si>
  <si>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</si>
  <si>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</si>
  <si>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</si>
  <si>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</si>
  <si>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</si>
  <si>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</si>
  <si>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</si>
  <si>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</si>
  <si>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</si>
  <si>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</si>
  <si>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</si>
  <si>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</si>
  <si>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</si>
  <si>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</si>
  <si>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</si>
  <si>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</si>
  <si>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</si>
  <si>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</si>
  <si>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</si>
  <si>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</si>
  <si>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</si>
  <si>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</si>
  <si>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</si>
  <si>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</si>
  <si>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</si>
  <si>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</si>
  <si>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</si>
  <si>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</si>
  <si>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P037</t>
  </si>
  <si>
    <t>P038</t>
  </si>
  <si>
    <t>P039</t>
  </si>
  <si>
    <t>P040</t>
  </si>
  <si>
    <t>Average inventory Turnover rate</t>
  </si>
  <si>
    <t>Bangalore Hub</t>
  </si>
  <si>
    <t>Delhi Flagship</t>
  </si>
  <si>
    <t>Hyderabad Square</t>
  </si>
  <si>
    <t>Mumbai Central</t>
  </si>
  <si>
    <t>Pune Outlet</t>
  </si>
  <si>
    <t>Sum of RevenueAfterDiscount</t>
  </si>
  <si>
    <t>CostIncrease%</t>
  </si>
  <si>
    <t>PriceDiscount%</t>
  </si>
  <si>
    <t>GrossMargin%</t>
  </si>
  <si>
    <t>Cost</t>
  </si>
  <si>
    <t>Price</t>
  </si>
  <si>
    <t>Sale</t>
  </si>
  <si>
    <t>Margin %</t>
  </si>
  <si>
    <t>Discount</t>
  </si>
  <si>
    <t>Sale Disc%</t>
  </si>
  <si>
    <t>OG Sale</t>
  </si>
  <si>
    <t>Sale ID</t>
  </si>
  <si>
    <t>Date</t>
  </si>
  <si>
    <t>Product ID</t>
  </si>
  <si>
    <t>Qty</t>
  </si>
  <si>
    <t>Sale Price</t>
  </si>
  <si>
    <t>Month</t>
  </si>
  <si>
    <t>Jan</t>
  </si>
  <si>
    <t>Feb</t>
  </si>
  <si>
    <t>Mar</t>
  </si>
  <si>
    <t>Apr</t>
  </si>
  <si>
    <t>May</t>
  </si>
  <si>
    <t>Jun</t>
  </si>
  <si>
    <t>Revenue</t>
  </si>
  <si>
    <t>Sum of Revenue</t>
  </si>
  <si>
    <t>Upper</t>
  </si>
  <si>
    <t>Lower</t>
  </si>
  <si>
    <t>Margin</t>
  </si>
  <si>
    <t>Actual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</si>
</sst>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quot;₹&quot;\ #,##0.00;#,##0.00\ \-&quot;₹&quot;;&quot;₹&quot;\ #,##0.00"/>
    <numFmt numFmtId="166" formatCode="&quot;₹&quot;\ #,##0.00"/>
  </numFmts>
  <fonts count="3" x14ac:knownFonts="1">
    <font>
      <sz val="11"/>
      <color theme="1"/>
      <name val="Calibri"/>
      <family val="2"/>
      <scheme val="minor"/>
    </font>
    <font>
      <b/>
      <sz val="11"/>
      <color theme="1"/>
      <name val="Calibri"/>
      <family val="2"/>
      <scheme val="minor"/>
    </font>
    <font>
      <b/>
      <sz val="12"/>
      <color theme="1"/>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26">
    <xf numFmtId="0" fontId="0" fillId="0" borderId="0" xfId="0"/>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10" fontId="0" fillId="0" borderId="0" xfId="0" applyNumberFormat="1"/>
    <xf numFmtId="166" fontId="0" fillId="0" borderId="0" xfId="0" applyNumberFormat="1"/>
    <xf numFmtId="0" fontId="0" fillId="0" borderId="0" xfId="0" applyAlignment="1">
      <alignment vertical="center" wrapText="1"/>
    </xf>
    <xf numFmtId="0" fontId="2" fillId="0" borderId="1" xfId="0" applyFont="1" applyBorder="1" applyAlignment="1">
      <alignment horizontal="center" vertical="center"/>
    </xf>
    <xf numFmtId="0" fontId="0" fillId="0" borderId="1" xfId="0" applyBorder="1"/>
    <xf numFmtId="0" fontId="0" fillId="0" borderId="1" xfId="0" applyBorder="1" applyAlignment="1">
      <alignment horizontal="center"/>
    </xf>
    <xf numFmtId="0" fontId="0" fillId="0" borderId="1" xfId="0" applyBorder="1" applyAlignment="1">
      <alignment horizontal="center" vertical="center" wrapText="1"/>
    </xf>
    <xf numFmtId="9" fontId="0" fillId="0" borderId="0" xfId="0" applyNumberFormat="1"/>
    <xf numFmtId="10" fontId="0" fillId="0" borderId="1" xfId="0" applyNumberFormat="1" applyBorder="1"/>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3" xfId="0" applyFont="1" applyBorder="1" applyAlignment="1">
      <alignment horizontal="center" wrapText="1"/>
    </xf>
    <xf numFmtId="0" fontId="1" fillId="0" borderId="4" xfId="0" applyFont="1" applyBorder="1" applyAlignment="1">
      <alignment horizont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10" fontId="1" fillId="0" borderId="1" xfId="0" applyNumberFormat="1" applyFont="1" applyBorder="1"/>
    <xf numFmtId="0" fontId="1" fillId="0" borderId="1" xfId="0" applyFont="1" applyBorder="1" applyAlignment="1">
      <alignment horizontal="center" vertical="center" wrapText="1"/>
    </xf>
    <xf numFmtId="22" fontId="0" fillId="0" borderId="1" xfId="0" applyNumberFormat="1" applyBorder="1" applyAlignment="1">
      <alignment horizontal="center" vertical="center" wrapText="1"/>
    </xf>
    <xf numFmtId="17" fontId="0" fillId="0" borderId="1" xfId="0" applyNumberFormat="1" applyBorder="1" applyAlignment="1">
      <alignment horizontal="center" vertical="center"/>
    </xf>
    <xf numFmtId="0" fontId="1"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ustomXml" Target="../customXml/item1.xml"/><Relationship Id="rId26" Type="http://schemas.openxmlformats.org/officeDocument/2006/relationships/customXml" Target="../customXml/item9.xml"/><Relationship Id="rId39" Type="http://schemas.openxmlformats.org/officeDocument/2006/relationships/customXml" Target="../customXml/item22.xml"/><Relationship Id="rId21" Type="http://schemas.openxmlformats.org/officeDocument/2006/relationships/customXml" Target="../customXml/item4.xml"/><Relationship Id="rId34" Type="http://schemas.openxmlformats.org/officeDocument/2006/relationships/customXml" Target="../customXml/item17.xml"/><Relationship Id="rId42" Type="http://schemas.openxmlformats.org/officeDocument/2006/relationships/customXml" Target="../customXml/item25.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29" Type="http://schemas.openxmlformats.org/officeDocument/2006/relationships/customXml" Target="../customXml/item12.xml"/><Relationship Id="rId41"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24" Type="http://schemas.openxmlformats.org/officeDocument/2006/relationships/customXml" Target="../customXml/item7.xml"/><Relationship Id="rId32" Type="http://schemas.openxmlformats.org/officeDocument/2006/relationships/customXml" Target="../customXml/item15.xml"/><Relationship Id="rId37" Type="http://schemas.openxmlformats.org/officeDocument/2006/relationships/customXml" Target="../customXml/item20.xml"/><Relationship Id="rId40" Type="http://schemas.openxmlformats.org/officeDocument/2006/relationships/customXml" Target="../customXml/item23.xml"/><Relationship Id="rId5" Type="http://schemas.openxmlformats.org/officeDocument/2006/relationships/worksheet" Target="worksheets/sheet5.xml"/><Relationship Id="rId15" Type="http://schemas.openxmlformats.org/officeDocument/2006/relationships/sharedStrings" Target="sharedStrings.xml"/><Relationship Id="rId23" Type="http://schemas.openxmlformats.org/officeDocument/2006/relationships/customXml" Target="../customXml/item6.xml"/><Relationship Id="rId28" Type="http://schemas.openxmlformats.org/officeDocument/2006/relationships/customXml" Target="../customXml/item11.xml"/><Relationship Id="rId36" Type="http://schemas.openxmlformats.org/officeDocument/2006/relationships/customXml" Target="../customXml/item19.xml"/><Relationship Id="rId10" Type="http://schemas.openxmlformats.org/officeDocument/2006/relationships/pivotCacheDefinition" Target="pivotCache/pivotCacheDefinition4.xml"/><Relationship Id="rId19" Type="http://schemas.openxmlformats.org/officeDocument/2006/relationships/customXml" Target="../customXml/item2.xml"/><Relationship Id="rId31"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styles" Target="styles.xml"/><Relationship Id="rId22" Type="http://schemas.openxmlformats.org/officeDocument/2006/relationships/customXml" Target="../customXml/item5.xml"/><Relationship Id="rId27" Type="http://schemas.openxmlformats.org/officeDocument/2006/relationships/customXml" Target="../customXml/item10.xml"/><Relationship Id="rId30" Type="http://schemas.openxmlformats.org/officeDocument/2006/relationships/customXml" Target="../customXml/item13.xml"/><Relationship Id="rId35" Type="http://schemas.openxmlformats.org/officeDocument/2006/relationships/customXml" Target="../customXml/item18.xml"/><Relationship Id="rId43" Type="http://schemas.openxmlformats.org/officeDocument/2006/relationships/customXml" Target="../customXml/item26.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calcChain" Target="calcChain.xml"/><Relationship Id="rId25" Type="http://schemas.openxmlformats.org/officeDocument/2006/relationships/customXml" Target="../customXml/item8.xml"/><Relationship Id="rId33" Type="http://schemas.openxmlformats.org/officeDocument/2006/relationships/customXml" Target="../customXml/item16.xml"/><Relationship Id="rId38" Type="http://schemas.openxmlformats.org/officeDocument/2006/relationships/customXml" Target="../customXml/item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ser>
          <c:idx val="2"/>
          <c:order val="2"/>
          <c:tx>
            <c:strRef>
              <c:f>'B9'!$D$10</c:f>
              <c:strCache>
                <c:ptCount val="1"/>
                <c:pt idx="0">
                  <c:v>Upper</c:v>
                </c:pt>
              </c:strCache>
            </c:strRef>
          </c:tx>
          <c:spPr>
            <a:solidFill>
              <a:schemeClr val="accent3"/>
            </a:solidFill>
            <a:ln>
              <a:noFill/>
            </a:ln>
            <a:effectLst/>
          </c:spPr>
          <c:cat>
            <c:numRef>
              <c:f>'B9'!$A$11:$A$12</c:f>
              <c:numCache>
                <c:formatCode>mmm\-yy</c:formatCode>
                <c:ptCount val="2"/>
                <c:pt idx="0">
                  <c:v>45474</c:v>
                </c:pt>
                <c:pt idx="1">
                  <c:v>45505</c:v>
                </c:pt>
              </c:numCache>
            </c:numRef>
          </c:cat>
          <c:val>
            <c:numRef>
              <c:f>'B9'!$D$11:$D$12</c:f>
              <c:numCache>
                <c:formatCode>General</c:formatCode>
                <c:ptCount val="2"/>
                <c:pt idx="0">
                  <c:v>10184425.85533163</c:v>
                </c:pt>
                <c:pt idx="1">
                  <c:v>11275630.061702022</c:v>
                </c:pt>
              </c:numCache>
            </c:numRef>
          </c:val>
          <c:extLst>
            <c:ext xmlns:c16="http://schemas.microsoft.com/office/drawing/2014/chart" uri="{C3380CC4-5D6E-409C-BE32-E72D297353CC}">
              <c16:uniqueId val="{00000002-8775-4528-9DA7-A915CFDAF185}"/>
            </c:ext>
          </c:extLst>
        </c:ser>
        <c:ser>
          <c:idx val="3"/>
          <c:order val="3"/>
          <c:tx>
            <c:strRef>
              <c:f>'B9'!$E$10</c:f>
              <c:strCache>
                <c:ptCount val="1"/>
                <c:pt idx="0">
                  <c:v>Lower</c:v>
                </c:pt>
              </c:strCache>
            </c:strRef>
          </c:tx>
          <c:spPr>
            <a:solidFill>
              <a:schemeClr val="accent4"/>
            </a:solidFill>
            <a:ln>
              <a:noFill/>
            </a:ln>
            <a:effectLst/>
          </c:spPr>
          <c:cat>
            <c:numRef>
              <c:f>'B9'!$A$11:$A$12</c:f>
              <c:numCache>
                <c:formatCode>mmm\-yy</c:formatCode>
                <c:ptCount val="2"/>
                <c:pt idx="0">
                  <c:v>45474</c:v>
                </c:pt>
                <c:pt idx="1">
                  <c:v>45505</c:v>
                </c:pt>
              </c:numCache>
            </c:numRef>
          </c:cat>
          <c:val>
            <c:numRef>
              <c:f>'B9'!$E$11:$E$12</c:f>
              <c:numCache>
                <c:formatCode>General</c:formatCode>
                <c:ptCount val="2"/>
                <c:pt idx="0">
                  <c:v>7390494.5980131878</c:v>
                </c:pt>
                <c:pt idx="1">
                  <c:v>9230066.5659484696</c:v>
                </c:pt>
              </c:numCache>
            </c:numRef>
          </c:val>
          <c:extLst>
            <c:ext xmlns:c16="http://schemas.microsoft.com/office/drawing/2014/chart" uri="{C3380CC4-5D6E-409C-BE32-E72D297353CC}">
              <c16:uniqueId val="{00000003-8775-4528-9DA7-A915CFDAF185}"/>
            </c:ext>
          </c:extLst>
        </c:ser>
        <c:dLbls>
          <c:showLegendKey val="0"/>
          <c:showVal val="0"/>
          <c:showCatName val="0"/>
          <c:showSerName val="0"/>
          <c:showPercent val="0"/>
          <c:showBubbleSize val="0"/>
        </c:dLbls>
        <c:axId val="1071987536"/>
        <c:axId val="1056023952"/>
      </c:areaChart>
      <c:barChart>
        <c:barDir val="col"/>
        <c:grouping val="clustered"/>
        <c:varyColors val="0"/>
        <c:ser>
          <c:idx val="0"/>
          <c:order val="0"/>
          <c:tx>
            <c:strRef>
              <c:f>'B9'!$B$10</c:f>
              <c:strCache>
                <c:ptCount val="1"/>
                <c:pt idx="0">
                  <c:v>Actual</c:v>
                </c:pt>
              </c:strCache>
            </c:strRef>
          </c:tx>
          <c:spPr>
            <a:solidFill>
              <a:schemeClr val="accent1"/>
            </a:solidFill>
            <a:ln>
              <a:noFill/>
            </a:ln>
            <a:effectLst/>
          </c:spPr>
          <c:invertIfNegative val="0"/>
          <c:cat>
            <c:numRef>
              <c:f>'B9'!$A$11:$A$12</c:f>
              <c:numCache>
                <c:formatCode>mmm\-yy</c:formatCode>
                <c:ptCount val="2"/>
                <c:pt idx="0">
                  <c:v>45474</c:v>
                </c:pt>
                <c:pt idx="1">
                  <c:v>45505</c:v>
                </c:pt>
              </c:numCache>
            </c:numRef>
          </c:cat>
          <c:val>
            <c:numRef>
              <c:f>'B9'!$B$11:$B$12</c:f>
              <c:numCache>
                <c:formatCode>General</c:formatCode>
                <c:ptCount val="2"/>
                <c:pt idx="0">
                  <c:v>8787460.2266724091</c:v>
                </c:pt>
                <c:pt idx="1">
                  <c:v>10252848.313825246</c:v>
                </c:pt>
              </c:numCache>
            </c:numRef>
          </c:val>
          <c:extLst>
            <c:ext xmlns:c16="http://schemas.microsoft.com/office/drawing/2014/chart" uri="{C3380CC4-5D6E-409C-BE32-E72D297353CC}">
              <c16:uniqueId val="{00000000-8775-4528-9DA7-A915CFDAF185}"/>
            </c:ext>
          </c:extLst>
        </c:ser>
        <c:dLbls>
          <c:showLegendKey val="0"/>
          <c:showVal val="0"/>
          <c:showCatName val="0"/>
          <c:showSerName val="0"/>
          <c:showPercent val="0"/>
          <c:showBubbleSize val="0"/>
        </c:dLbls>
        <c:gapWidth val="219"/>
        <c:axId val="1071987536"/>
        <c:axId val="1056023952"/>
      </c:barChart>
      <c:lineChart>
        <c:grouping val="standard"/>
        <c:varyColors val="0"/>
        <c:ser>
          <c:idx val="1"/>
          <c:order val="1"/>
          <c:tx>
            <c:strRef>
              <c:f>'B9'!$C$10</c:f>
              <c:strCache>
                <c:ptCount val="1"/>
                <c:pt idx="0">
                  <c:v>Margin</c:v>
                </c:pt>
              </c:strCache>
            </c:strRef>
          </c:tx>
          <c:spPr>
            <a:ln w="28575" cap="rnd">
              <a:solidFill>
                <a:schemeClr val="accent2"/>
              </a:solidFill>
              <a:round/>
            </a:ln>
            <a:effectLst/>
          </c:spPr>
          <c:marker>
            <c:symbol val="none"/>
          </c:marker>
          <c:cat>
            <c:numRef>
              <c:f>'B9'!$A$11:$A$12</c:f>
              <c:numCache>
                <c:formatCode>mmm\-yy</c:formatCode>
                <c:ptCount val="2"/>
                <c:pt idx="0">
                  <c:v>45474</c:v>
                </c:pt>
                <c:pt idx="1">
                  <c:v>45505</c:v>
                </c:pt>
              </c:numCache>
            </c:numRef>
          </c:cat>
          <c:val>
            <c:numRef>
              <c:f>'B9'!$C$11:$C$12</c:f>
              <c:numCache>
                <c:formatCode>General</c:formatCode>
                <c:ptCount val="2"/>
                <c:pt idx="0">
                  <c:v>1396965.6286592213</c:v>
                </c:pt>
                <c:pt idx="1">
                  <c:v>1022781.7478767771</c:v>
                </c:pt>
              </c:numCache>
            </c:numRef>
          </c:val>
          <c:smooth val="0"/>
          <c:extLst>
            <c:ext xmlns:c16="http://schemas.microsoft.com/office/drawing/2014/chart" uri="{C3380CC4-5D6E-409C-BE32-E72D297353CC}">
              <c16:uniqueId val="{00000001-8775-4528-9DA7-A915CFDAF185}"/>
            </c:ext>
          </c:extLst>
        </c:ser>
        <c:dLbls>
          <c:showLegendKey val="0"/>
          <c:showVal val="0"/>
          <c:showCatName val="0"/>
          <c:showSerName val="0"/>
          <c:showPercent val="0"/>
          <c:showBubbleSize val="0"/>
        </c:dLbls>
        <c:marker val="1"/>
        <c:smooth val="0"/>
        <c:axId val="1071987536"/>
        <c:axId val="1056023952"/>
      </c:lineChart>
      <c:dateAx>
        <c:axId val="1071987536"/>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6023952"/>
        <c:crosses val="autoZero"/>
        <c:auto val="1"/>
        <c:lblOffset val="100"/>
        <c:baseTimeUnit val="months"/>
      </c:dateAx>
      <c:valAx>
        <c:axId val="1056023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9875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9</xdr:col>
      <xdr:colOff>190500</xdr:colOff>
      <xdr:row>0</xdr:row>
      <xdr:rowOff>106680</xdr:rowOff>
    </xdr:from>
    <xdr:to>
      <xdr:col>12</xdr:col>
      <xdr:colOff>60960</xdr:colOff>
      <xdr:row>14</xdr:row>
      <xdr:rowOff>13335</xdr:rowOff>
    </xdr:to>
    <mc:AlternateContent xmlns:mc="http://schemas.openxmlformats.org/markup-compatibility/2006">
      <mc:Choice xmlns:a14="http://schemas.microsoft.com/office/drawing/2010/main" Requires="a14">
        <xdr:graphicFrame macro="">
          <xdr:nvGraphicFramePr>
            <xdr:cNvPr id="2" name="F4">
              <a:extLst>
                <a:ext uri="{FF2B5EF4-FFF2-40B4-BE49-F238E27FC236}">
                  <a16:creationId xmlns:a16="http://schemas.microsoft.com/office/drawing/2014/main" id="{3317DE97-9834-36EB-3BBB-3EF216DB71AE}"/>
                </a:ext>
              </a:extLst>
            </xdr:cNvPr>
            <xdr:cNvGraphicFramePr/>
          </xdr:nvGraphicFramePr>
          <xdr:xfrm>
            <a:off x="0" y="0"/>
            <a:ext cx="0" cy="0"/>
          </xdr:xfrm>
          <a:graphic>
            <a:graphicData uri="http://schemas.microsoft.com/office/drawing/2010/slicer">
              <sle:slicer xmlns:sle="http://schemas.microsoft.com/office/drawing/2010/slicer" name="F4"/>
            </a:graphicData>
          </a:graphic>
        </xdr:graphicFrame>
      </mc:Choice>
      <mc:Fallback>
        <xdr:sp macro="" textlink="">
          <xdr:nvSpPr>
            <xdr:cNvPr id="0" name=""/>
            <xdr:cNvSpPr>
              <a:spLocks noTextEdit="1"/>
            </xdr:cNvSpPr>
          </xdr:nvSpPr>
          <xdr:spPr>
            <a:xfrm>
              <a:off x="8953500" y="106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190500</xdr:colOff>
      <xdr:row>9</xdr:row>
      <xdr:rowOff>60960</xdr:rowOff>
    </xdr:from>
    <xdr:to>
      <xdr:col>11</xdr:col>
      <xdr:colOff>441960</xdr:colOff>
      <xdr:row>24</xdr:row>
      <xdr:rowOff>60960</xdr:rowOff>
    </xdr:to>
    <xdr:graphicFrame macro="">
      <xdr:nvGraphicFramePr>
        <xdr:cNvPr id="2" name="Chart 1">
          <a:extLst>
            <a:ext uri="{FF2B5EF4-FFF2-40B4-BE49-F238E27FC236}">
              <a16:creationId xmlns:a16="http://schemas.microsoft.com/office/drawing/2014/main" id="{0A862240-B763-2FA9-72DA-822CDD9273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KADBHANE" refreshedDate="46205.609354629632" createdVersion="8" refreshedVersion="8" minRefreshableVersion="3" recordCount="0" supportSubquery="1" supportAdvancedDrill="1" xr:uid="{CE004DF1-3BDD-48E7-883A-01E078DC27E4}">
  <cacheSource type="external" connectionId="2"/>
  <cacheFields count="4">
    <cacheField name="[Stores].[F2].[F2]" caption="F2" numFmtId="0" hierarchy="59" level="1">
      <sharedItems count="5">
        <s v="Bangalore Hub"/>
        <s v="Delhi Flagship"/>
        <s v="Hyderabad Square"/>
        <s v="Mumbai Central"/>
        <s v="Pune Outlet"/>
      </sharedItems>
    </cacheField>
    <cacheField name="[Stores].[F6].[F6]" caption="F6" numFmtId="0" hierarchy="63" level="1">
      <sharedItems containsSemiMixedTypes="0" containsString="0" containsNumber="1" containsInteger="1" minValue="2015" maxValue="2021" count="5">
        <n v="2015"/>
        <n v="2018"/>
        <n v="2019"/>
        <n v="2020"/>
        <n v="2021"/>
      </sharedItems>
    </cacheField>
    <cacheField name="[Measures].[Sum of RevenueAfterDiscount]" caption="Sum of RevenueAfterDiscount" numFmtId="0" hierarchy="81" level="32767"/>
    <cacheField name="[Stores].[F4].[F4]" caption="F4" numFmtId="0" hierarchy="61" level="1">
      <sharedItems containsSemiMixedTypes="0" containsNonDate="0" containsString="0"/>
    </cacheField>
  </cacheFields>
  <cacheHierarchies count="82">
    <cacheHierarchy uniqueName="[Agents].[F1]" caption="F1" attribute="1" defaultMemberUniqueName="[Agents].[F1].[All]" allUniqueName="[Agents].[F1].[All]" dimensionUniqueName="[Agents]" displayFolder="" count="0" memberValueDatatype="130" unbalanced="0"/>
    <cacheHierarchy uniqueName="[Agents].[F2]" caption="F2" attribute="1" defaultMemberUniqueName="[Agents].[F2].[All]" allUniqueName="[Agents].[F2].[All]" dimensionUniqueName="[Agents]" displayFolder="" count="0" memberValueDatatype="130" unbalanced="0"/>
    <cacheHierarchy uniqueName="[Agents].[F3]" caption="F3" attribute="1" defaultMemberUniqueName="[Agents].[F3].[All]" allUniqueName="[Agents].[F3].[All]" dimensionUniqueName="[Agents]" displayFolder="" count="0" memberValueDatatype="130" unbalanced="0"/>
    <cacheHierarchy uniqueName="[Agents].[F4]" caption="F4" attribute="1" defaultMemberUniqueName="[Agents].[F4].[All]" allUniqueName="[Agents].[F4].[All]" dimensionUniqueName="[Agents]" displayFolder="" count="0" memberValueDatatype="5" unbalanced="0"/>
    <cacheHierarchy uniqueName="[Agents].[F5]" caption="F5" attribute="1" defaultMemberUniqueName="[Agents].[F5].[All]" allUniqueName="[Agents].[F5].[All]" dimensionUniqueName="[Agents]" displayFolder="" count="0" memberValueDatatype="130" unbalanced="0"/>
    <cacheHierarchy uniqueName="[Agents].[F6]" caption="F6" attribute="1" defaultMemberUniqueName="[Agents].[F6].[All]" allUniqueName="[Agents].[F6].[All]" dimensionUniqueName="[Agents]" displayFolder="" count="0" memberValueDatatype="130" unbalanced="0"/>
    <cacheHierarchy uniqueName="[Call Log].[F1]" caption="F1" attribute="1" defaultMemberUniqueName="[Call Log].[F1].[All]" allUniqueName="[Call Log].[F1].[All]" dimensionUniqueName="[Call Log]" displayFolder="" count="0" memberValueDatatype="130" unbalanced="0"/>
    <cacheHierarchy uniqueName="[Call Log].[F2]" caption="F2" attribute="1" defaultMemberUniqueName="[Call Log].[F2].[All]" allUniqueName="[Call Log].[F2].[All]" dimensionUniqueName="[Call Log]" displayFolder="" count="0" memberValueDatatype="130" unbalanced="0"/>
    <cacheHierarchy uniqueName="[Call Log].[F3]" caption="F3" attribute="1" defaultMemberUniqueName="[Call Log].[F3].[All]" allUniqueName="[Call Log].[F3].[All]" dimensionUniqueName="[Call Log]" displayFolder="" count="0" memberValueDatatype="130" unbalanced="0"/>
    <cacheHierarchy uniqueName="[Call Log].[F4]" caption="F4" attribute="1" time="1" defaultMemberUniqueName="[Call Log].[F4].[All]" allUniqueName="[Call Log].[F4].[All]" dimensionUniqueName="[Call Log]" displayFolder="" count="0" memberValueDatatype="7" unbalanced="0"/>
    <cacheHierarchy uniqueName="[Call Log].[F5]" caption="F5" attribute="1" time="1" defaultMemberUniqueName="[Call Log].[F5].[All]" allUniqueName="[Call Log].[F5].[All]" dimensionUniqueName="[Call Log]" displayFolder="" count="0" memberValueDatatype="7" unbalanced="0"/>
    <cacheHierarchy uniqueName="[Call Log].[F6]" caption="F6" attribute="1" defaultMemberUniqueName="[Call Log].[F6].[All]" allUniqueName="[Call Log].[F6].[All]" dimensionUniqueName="[Call Log]" displayFolder="" count="0" memberValueDatatype="5" unbalanced="0"/>
    <cacheHierarchy uniqueName="[Call Log].[F7]" caption="F7" attribute="1" defaultMemberUniqueName="[Call Log].[F7].[All]" allUniqueName="[Call Log].[F7].[All]" dimensionUniqueName="[Call Log]" displayFolder="" count="0" memberValueDatatype="130" unbalanced="0"/>
    <cacheHierarchy uniqueName="[Call Log].[F8]" caption="F8" attribute="1" defaultMemberUniqueName="[Call Log].[F8].[All]" allUniqueName="[Call Log].[F8].[All]" dimensionUniqueName="[Call Log]" displayFolder="" count="0" memberValueDatatype="130" unbalanced="0"/>
    <cacheHierarchy uniqueName="[Call Log].[F9]" caption="F9" attribute="1" defaultMemberUniqueName="[Call Log].[F9].[All]" allUniqueName="[Call Log].[F9].[All]" dimensionUniqueName="[Call Log]" displayFolder="" count="0" memberValueDatatype="130" unbalanced="0"/>
    <cacheHierarchy uniqueName="[Call Log].[F10]" caption="F10" attribute="1" defaultMemberUniqueName="[Call Log].[F10].[All]" allUniqueName="[Call Log].[F10].[All]" dimensionUniqueName="[Call Log]" displayFolder="" count="0" memberValueDatatype="130" unbalanced="0"/>
    <cacheHierarchy uniqueName="[Call Log].[F11]" caption="F11" attribute="1" defaultMemberUniqueName="[Call Log].[F11].[All]" allUniqueName="[Call Log].[F11].[All]" dimensionUniqueName="[Call Log]" displayFolder="" count="0" memberValueDatatype="5" unbalanced="0"/>
    <cacheHierarchy uniqueName="[Call Log].[F12]" caption="F12" attribute="1" defaultMemberUniqueName="[Call Log].[F12].[All]" allUniqueName="[Call Log].[F12].[All]" dimensionUniqueName="[Call Log]" displayFolder="" count="0" memberValueDatatype="130" unbalanced="0"/>
    <cacheHierarchy uniqueName="[Inventory].[F1]" caption="F1" attribute="1" defaultMemberUniqueName="[Inventory].[F1].[All]" allUniqueName="[Inventory].[F1].[All]" dimensionUniqueName="[Inventory]" displayFolder="" count="0" memberValueDatatype="130" unbalanced="0"/>
    <cacheHierarchy uniqueName="[Inventory].[F2]" caption="F2" attribute="1" defaultMemberUniqueName="[Inventory].[F2].[All]" allUniqueName="[Inventory].[F2].[All]" dimensionUniqueName="[Inventory]" displayFolder="" count="0" memberValueDatatype="130" unbalanced="0"/>
    <cacheHierarchy uniqueName="[Inventory].[F3]" caption="F3" attribute="1" defaultMemberUniqueName="[Inventory].[F3].[All]" allUniqueName="[Inventory].[F3].[All]" dimensionUniqueName="[Inventory]" displayFolder="" count="0" memberValueDatatype="5" unbalanced="0"/>
    <cacheHierarchy uniqueName="[Inventory].[F4]" caption="F4" attribute="1" time="1" defaultMemberUniqueName="[Inventory].[F4].[All]" allUniqueName="[Inventory].[F4].[All]" dimensionUniqueName="[Inventory]" displayFolder="" count="0" memberValueDatatype="7" unbalanced="0"/>
    <cacheHierarchy uniqueName="[Inventory].[F5]" caption="F5" attribute="1" defaultMemberUniqueName="[Inventory].[F5].[All]" allUniqueName="[Inventory].[F5].[All]" dimensionUniqueName="[Inventory]" displayFolder="" count="0" memberValueDatatype="130" unbalanced="0"/>
    <cacheHierarchy uniqueName="[Inventory].[ReorderStatus]" caption="ReorderStatus" attribute="1" defaultMemberUniqueName="[Inventory].[ReorderStatus].[All]" allUniqueName="[Inventory].[ReorderStatus].[All]" dimensionUniqueName="[Inventory]" displayFolder="" count="0" memberValueDatatype="130" unbalanced="0"/>
    <cacheHierarchy uniqueName="[JobListing].[F1]" caption="F1" attribute="1" defaultMemberUniqueName="[JobListing].[F1].[All]" allUniqueName="[JobListing].[F1].[All]" dimensionUniqueName="[JobListing]" displayFolder="" count="0" memberValueDatatype="130" unbalanced="0"/>
    <cacheHierarchy uniqueName="[JobListing].[F2]" caption="F2" attribute="1" defaultMemberUniqueName="[JobListing].[F2].[All]" allUniqueName="[JobListing].[F2].[All]" dimensionUniqueName="[JobListing]" displayFolder="" count="0" memberValueDatatype="130" unbalanced="0"/>
    <cacheHierarchy uniqueName="[JobListing].[F3]" caption="F3" attribute="1" defaultMemberUniqueName="[JobListing].[F3].[All]" allUniqueName="[JobListing].[F3].[All]" dimensionUniqueName="[JobListing]" displayFolder="" count="0" memberValueDatatype="130" unbalanced="0"/>
    <cacheHierarchy uniqueName="[JobListing].[F4]" caption="F4" attribute="1" defaultMemberUniqueName="[JobListing].[F4].[All]" allUniqueName="[JobListing].[F4].[All]" dimensionUniqueName="[JobListing]" displayFolder="" count="0" memberValueDatatype="130" unbalanced="0"/>
    <cacheHierarchy uniqueName="[JobListing].[F5]" caption="F5" attribute="1" defaultMemberUniqueName="[JobListing].[F5].[All]" allUniqueName="[JobListing].[F5].[All]" dimensionUniqueName="[JobListing]" displayFolder="" count="0" memberValueDatatype="130" unbalanced="0"/>
    <cacheHierarchy uniqueName="[JobListing].[F6]" caption="F6" attribute="1" time="1" defaultMemberUniqueName="[JobListing].[F6].[All]" allUniqueName="[JobListing].[F6].[All]" dimensionUniqueName="[JobListing]" displayFolder="" count="0" memberValueDatatype="7" unbalanced="0"/>
    <cacheHierarchy uniqueName="[JobListing].[F7]" caption="F7" attribute="1" defaultMemberUniqueName="[JobListing].[F7].[All]" allUniqueName="[JobListing].[F7].[All]" dimensionUniqueName="[JobListing]" displayFolder="" count="0" memberValueDatatype="5" unbalanced="0"/>
    <cacheHierarchy uniqueName="[JobListing].[F8]" caption="F8" attribute="1" defaultMemberUniqueName="[JobListing].[F8].[All]" allUniqueName="[JobListing].[F8].[All]" dimensionUniqueName="[JobListing]" displayFolder="" count="0" memberValueDatatype="5" unbalanced="0"/>
    <cacheHierarchy uniqueName="[JobListing].[F9]" caption="F9" attribute="1" defaultMemberUniqueName="[JobListing].[F9].[All]" allUniqueName="[JobListing].[F9].[All]" dimensionUniqueName="[JobListing]" displayFolder="" count="0" memberValueDatatype="130" unbalanced="0"/>
    <cacheHierarchy uniqueName="[JobListing].[F10]" caption="F10" attribute="1" defaultMemberUniqueName="[JobListing].[F10].[All]" allUniqueName="[JobListing].[F10].[All]" dimensionUniqueName="[JobListing]" displayFolder="" count="0" memberValueDatatype="130" unbalanced="0"/>
    <cacheHierarchy uniqueName="[JobListing].[F11]" caption="F11" attribute="1" defaultMemberUniqueName="[JobListing].[F11].[All]" allUniqueName="[JobListing].[F11].[All]" dimensionUniqueName="[JobListing]" displayFolder="" count="0" memberValueDatatype="130" unbalanced="0"/>
    <cacheHierarchy uniqueName="[Products].[F1]" caption="F1" attribute="1" defaultMemberUniqueName="[Products].[F1].[All]" allUniqueName="[Products].[F1].[All]" dimensionUniqueName="[Products]" displayFolder="" count="0" memberValueDatatype="130" unbalanced="0"/>
    <cacheHierarchy uniqueName="[Products].[F2]" caption="F2" attribute="1" defaultMemberUniqueName="[Products].[F2].[All]" allUniqueName="[Products].[F2].[All]" dimensionUniqueName="[Products]" displayFolder="" count="0" memberValueDatatype="130" unbalanced="0"/>
    <cacheHierarchy uniqueName="[Products].[F3]" caption="F3" attribute="1" defaultMemberUniqueName="[Products].[F3].[All]" allUniqueName="[Products].[F3].[All]" dimensionUniqueName="[Products]" displayFolder="" count="0" memberValueDatatype="130" unbalanced="0"/>
    <cacheHierarchy uniqueName="[Products].[F4]" caption="F4" attribute="1" defaultMemberUniqueName="[Products].[F4].[All]" allUniqueName="[Products].[F4].[All]" dimensionUniqueName="[Products]" displayFolder="" count="0" memberValueDatatype="5" unbalanced="0"/>
    <cacheHierarchy uniqueName="[Products].[F5]" caption="F5" attribute="1" defaultMemberUniqueName="[Products].[F5].[All]" allUniqueName="[Products].[F5].[All]" dimensionUniqueName="[Products]" displayFolder="" count="0" memberValueDatatype="5" unbalanced="0"/>
    <cacheHierarchy uniqueName="[Products].[F6]" caption="F6" attribute="1" defaultMemberUniqueName="[Products].[F6].[All]" allUniqueName="[Products].[F6].[All]" dimensionUniqueName="[Products]" displayFolder="" count="0" memberValueDatatype="130" unbalanced="0"/>
    <cacheHierarchy uniqueName="[Sales].[F1]" caption="F1" attribute="1" defaultMemberUniqueName="[Sales].[F1].[All]" allUniqueName="[Sales].[F1].[All]" dimensionUniqueName="[Sales]" displayFolder="" count="0" memberValueDatatype="130" unbalanced="0"/>
    <cacheHierarchy uniqueName="[Sales].[F2]" caption="F2" attribute="1" time="1" defaultMemberUniqueName="[Sales].[F2].[All]" allUniqueName="[Sales].[F2].[All]" dimensionUniqueName="[Sales]" displayFolder="" count="0" memberValueDatatype="7" unbalanced="0"/>
    <cacheHierarchy uniqueName="[Sales].[F3]" caption="F3" attribute="1" defaultMemberUniqueName="[Sales].[F3].[All]" allUniqueName="[Sales].[F3].[All]" dimensionUniqueName="[Sales]" displayFolder="" count="0" memberValueDatatype="130" unbalanced="0"/>
    <cacheHierarchy uniqueName="[Sales].[F4]" caption="F4" attribute="1" defaultMemberUniqueName="[Sales].[F4].[All]" allUniqueName="[Sales].[F4].[All]" dimensionUniqueName="[Sales]" displayFolder="" count="0" memberValueDatatype="130" unbalanced="0"/>
    <cacheHierarchy uniqueName="[Sales].[F5]" caption="F5" attribute="1" defaultMemberUniqueName="[Sales].[F5].[All]" allUniqueName="[Sales].[F5].[All]" dimensionUniqueName="[Sales]" displayFolder="" count="0" memberValueDatatype="5" unbalanced="0"/>
    <cacheHierarchy uniqueName="[Sales].[F6]" caption="F6" attribute="1" defaultMemberUniqueName="[Sales].[F6].[All]" allUniqueName="[Sales].[F6].[All]" dimensionUniqueName="[Sales]" displayFolder="" count="0" memberValueDatatype="5" unbalanced="0"/>
    <cacheHierarchy uniqueName="[Sales].[F7]" caption="F7" attribute="1" defaultMemberUniqueName="[Sales].[F7].[All]" allUniqueName="[Sales].[F7].[All]" dimensionUniqueName="[Sales]" displayFolder="" count="0" memberValueDatatype="5" unbalanced="0"/>
    <cacheHierarchy uniqueName="[Sales].[F8]" caption="F8" attribute="1" defaultMemberUniqueName="[Sales].[F8].[All]" allUniqueName="[Sales].[F8].[All]" dimensionUniqueName="[Sales]" displayFolder="" count="0" memberValueDatatype="130" unbalanced="0"/>
    <cacheHierarchy uniqueName="[Sales].[EffectiveSalePrice]" caption="EffectiveSalePrice" attribute="1" defaultMemberUniqueName="[Sales].[EffectiveSalePrice].[All]" allUniqueName="[Sales].[EffectiveSalePrice].[All]" dimensionUniqueName="[Sales]" displayFolder="" count="0" memberValueDatatype="5" unbalanced="0"/>
    <cacheHierarchy uniqueName="[Sales].[RevenueAfterDiscount]" caption="RevenueAfterDiscount" attribute="1" defaultMemberUniqueName="[Sales].[RevenueAfterDiscount].[All]" allUniqueName="[Sales].[RevenueAfterDiscount].[All]" dimensionUniqueName="[Sales]" displayFolder="" count="0" memberValueDatatype="5" unbalanced="0"/>
    <cacheHierarchy uniqueName="[SkillList].[F1]" caption="F1" attribute="1" defaultMemberUniqueName="[SkillList].[F1].[All]" allUniqueName="[SkillList].[F1].[All]" dimensionUniqueName="[SkillList]" displayFolder="" count="0" memberValueDatatype="130" unbalanced="0"/>
    <cacheHierarchy uniqueName="[SkillList].[F2]" caption="F2" attribute="1" defaultMemberUniqueName="[SkillList].[F2].[All]" allUniqueName="[SkillList].[F2].[All]" dimensionUniqueName="[SkillList]" displayFolder="" count="0" memberValueDatatype="130" unbalanced="0"/>
    <cacheHierarchy uniqueName="[StaffingSenaros].[F1]" caption="F1" attribute="1" defaultMemberUniqueName="[StaffingSenaros].[F1].[All]" allUniqueName="[StaffingSenaros].[F1].[All]" dimensionUniqueName="[StaffingSenaros]" displayFolder="" count="0" memberValueDatatype="130" unbalanced="0"/>
    <cacheHierarchy uniqueName="[StaffingSenaros].[F2]" caption="F2" attribute="1" defaultMemberUniqueName="[StaffingSenaros].[F2].[All]" allUniqueName="[StaffingSenaros].[F2].[All]" dimensionUniqueName="[StaffingSenaros]" displayFolder="" count="0" memberValueDatatype="130" unbalanced="0"/>
    <cacheHierarchy uniqueName="[StaffingSenaros].[F3]" caption="F3" attribute="1" defaultMemberUniqueName="[StaffingSenaros].[F3].[All]" allUniqueName="[StaffingSenaros].[F3].[All]" dimensionUniqueName="[StaffingSenaros]" displayFolder="" count="0" memberValueDatatype="5" unbalanced="0"/>
    <cacheHierarchy uniqueName="[StaffingSenaros].[F4]" caption="F4" attribute="1" defaultMemberUniqueName="[StaffingSenaros].[F4].[All]" allUniqueName="[StaffingSenaros].[F4].[All]" dimensionUniqueName="[StaffingSenaros]" displayFolder="" count="0" memberValueDatatype="5" unbalanced="0"/>
    <cacheHierarchy uniqueName="[StaffingSenaros].[F5]" caption="F5" attribute="1" defaultMemberUniqueName="[StaffingSenaros].[F5].[All]" allUniqueName="[StaffingSenaros].[F5].[All]" dimensionUniqueName="[StaffingSenaros]" displayFolder="" count="0" memberValueDatatype="130" unbalanced="0"/>
    <cacheHierarchy uniqueName="[Stores].[F1]" caption="F1" attribute="1" defaultMemberUniqueName="[Stores].[F1].[All]" allUniqueName="[Stores].[F1].[All]" dimensionUniqueName="[Stores]" displayFolder="" count="0" memberValueDatatype="130" unbalanced="0"/>
    <cacheHierarchy uniqueName="[Stores].[F2]" caption="F2" attribute="1" defaultMemberUniqueName="[Stores].[F2].[All]" allUniqueName="[Stores].[F2].[All]" dimensionUniqueName="[Stores]" displayFolder="" count="2" memberValueDatatype="130" unbalanced="0">
      <fieldsUsage count="2">
        <fieldUsage x="-1"/>
        <fieldUsage x="0"/>
      </fieldsUsage>
    </cacheHierarchy>
    <cacheHierarchy uniqueName="[Stores].[F3]" caption="F3" attribute="1" defaultMemberUniqueName="[Stores].[F3].[All]" allUniqueName="[Stores].[F3].[All]" dimensionUniqueName="[Stores]" displayFolder="" count="0" memberValueDatatype="130" unbalanced="0"/>
    <cacheHierarchy uniqueName="[Stores].[F4]" caption="F4" attribute="1" defaultMemberUniqueName="[Stores].[F4].[All]" allUniqueName="[Stores].[F4].[All]" dimensionUniqueName="[Stores]" displayFolder="" count="2" memberValueDatatype="130" unbalanced="0">
      <fieldsUsage count="2">
        <fieldUsage x="-1"/>
        <fieldUsage x="3"/>
      </fieldsUsage>
    </cacheHierarchy>
    <cacheHierarchy uniqueName="[Stores].[F5]" caption="F5" attribute="1" defaultMemberUniqueName="[Stores].[F5].[All]" allUniqueName="[Stores].[F5].[All]" dimensionUniqueName="[Stores]" displayFolder="" count="0" memberValueDatatype="130" unbalanced="0"/>
    <cacheHierarchy uniqueName="[Stores].[F6]" caption="F6" attribute="1" defaultMemberUniqueName="[Stores].[F6].[All]" allUniqueName="[Stores].[F6].[All]" dimensionUniqueName="[Stores]" displayFolder="" count="2" memberValueDatatype="5" unbalanced="0">
      <fieldsUsage count="2">
        <fieldUsage x="-1"/>
        <fieldUsage x="1"/>
      </fieldsUsage>
    </cacheHierarchy>
    <cacheHierarchy uniqueName="[Measures].[Total Revenue]" caption="Total Revenue" measure="1" displayFolder="" measureGroup="Agents" count="0"/>
    <cacheHierarchy uniqueName="[Measures].[Total Cost]" caption="Total Cost" measure="1" displayFolder="" measureGroup="Agents" count="0"/>
    <cacheHierarchy uniqueName="[Measures].[Gross Profit]" caption="Gross Profit" measure="1" displayFolder="" measureGroup="Agents" count="0"/>
    <cacheHierarchy uniqueName="[Measures].[Gross Margin %]" caption="Gross Margin %" measure="1" displayFolder="" measureGroup="Agents" count="0"/>
    <cacheHierarchy uniqueName="[Measures].[Units Sold]" caption="Units Sold" measure="1" displayFolder="" measureGroup="Agents" count="0"/>
    <cacheHierarchy uniqueName="[Measures].[Average Sale Price]" caption="Average Sale Price" measure="1" displayFolder="" measureGroup="Agents" count="0"/>
    <cacheHierarchy uniqueName="[Measures].[Average inventory Turnover rate]" caption="Average inventory Turnover rate" measure="1" displayFolder="" measureGroup="Agents" count="0"/>
    <cacheHierarchy uniqueName="[Measures].[__XL_Count Agents]" caption="__XL_Count Agents" measure="1" displayFolder="" measureGroup="Agents" count="0" hidden="1"/>
    <cacheHierarchy uniqueName="[Measures].[__XL_Count Call Log]" caption="__XL_Count Call Log" measure="1" displayFolder="" measureGroup="Call Log" count="0" hidden="1"/>
    <cacheHierarchy uniqueName="[Measures].[__XL_Count Inventory]" caption="__XL_Count Inventory" measure="1" displayFolder="" measureGroup="Inventory" count="0" hidden="1"/>
    <cacheHierarchy uniqueName="[Measures].[__XL_Count JobListing]" caption="__XL_Count JobListing" measure="1" displayFolder="" measureGroup="JobListing"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killList]" caption="__XL_Count SkillList" measure="1" displayFolder="" measureGroup="SkillList" count="0" hidden="1"/>
    <cacheHierarchy uniqueName="[Measures].[__XL_Count StaffingSenaros]" caption="__XL_Count StaffingSenaros" measure="1" displayFolder="" measureGroup="StaffingSenaro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AfterDiscount]" caption="Sum of RevenueAfterDiscount" measure="1" displayFolder="" measureGroup="Sales" count="0" oneField="1" hidden="1">
      <fieldsUsage count="1">
        <fieldUsage x="2"/>
      </fieldsUsage>
      <extLst>
        <ext xmlns:x15="http://schemas.microsoft.com/office/spreadsheetml/2010/11/main" uri="{B97F6D7D-B522-45F9-BDA1-12C45D357490}">
          <x15:cacheHierarchy aggregatedColumn="50"/>
        </ext>
      </extLst>
    </cacheHierarchy>
  </cacheHierarchies>
  <kpis count="0"/>
  <dimensions count="10">
    <dimension name="Agents" uniqueName="[Agents]" caption="Agents"/>
    <dimension name="Call Log" uniqueName="[Call Log]" caption="Call Log"/>
    <dimension name="Inventory" uniqueName="[Inventory]" caption="Inventory"/>
    <dimension name="JobListing" uniqueName="[JobListing]" caption="JobListing"/>
    <dimension measure="1" name="Measures" uniqueName="[Measures]" caption="Measures"/>
    <dimension name="Products" uniqueName="[Products]" caption="Products"/>
    <dimension name="Sales" uniqueName="[Sales]" caption="Sales"/>
    <dimension name="SkillList" uniqueName="[SkillList]" caption="SkillList"/>
    <dimension name="StaffingSenaros" uniqueName="[StaffingSenaros]" caption="StaffingSenaros"/>
    <dimension name="Stores" uniqueName="[Stores]" caption="Stores"/>
  </dimensions>
  <measureGroups count="9">
    <measureGroup name="Agents" caption="Agents"/>
    <measureGroup name="Call Log" caption="Call Log"/>
    <measureGroup name="Inventory" caption="Inventory"/>
    <measureGroup name="JobListing" caption="JobListing"/>
    <measureGroup name="Products" caption="Products"/>
    <measureGroup name="Sales" caption="Sales"/>
    <measureGroup name="SkillList" caption="SkillList"/>
    <measureGroup name="StaffingSenaros" caption="StaffingSenaros"/>
    <measureGroup name="Stores" caption="Stores"/>
  </measureGroups>
  <maps count="13">
    <map measureGroup="0" dimension="0"/>
    <map measureGroup="1" dimension="1"/>
    <map measureGroup="2" dimension="2"/>
    <map measureGroup="2" dimension="5"/>
    <map measureGroup="2" dimension="9"/>
    <map measureGroup="3" dimension="3"/>
    <map measureGroup="4" dimension="5"/>
    <map measureGroup="5" dimension="5"/>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KADBHANE" refreshedDate="46205.60935648148" createdVersion="5" refreshedVersion="8" minRefreshableVersion="3" recordCount="0" supportSubquery="1" supportAdvancedDrill="1" xr:uid="{24C3685A-7CD4-4F30-81E6-784E74D2F027}">
  <cacheSource type="external" connectionId="2"/>
  <cacheFields count="7">
    <cacheField name="[Measures].[Total Cost]" caption="Total Cost" numFmtId="0" hierarchy="65" level="32767"/>
    <cacheField name="[Measures].[Gross Profit]" caption="Gross Profit" numFmtId="0" hierarchy="66" level="32767"/>
    <cacheField name="[Measures].[Gross Margin %]" caption="Gross Margin %" numFmtId="0" hierarchy="67" level="32767"/>
    <cacheField name="[Measures].[Units Sold]" caption="Units Sold" numFmtId="0" hierarchy="68" level="32767"/>
    <cacheField name="[Measures].[Average Sale Price]" caption="Average Sale Price" numFmtId="0" hierarchy="69" level="32767"/>
    <cacheField name="[Products].[F1].[F1]" caption="F1" numFmtId="0" hierarchy="35" level="1">
      <sharedItems count="40">
        <s v="P001"/>
        <s v="P002"/>
        <s v="P003"/>
        <s v="P004"/>
        <s v="P005"/>
        <s v="P006"/>
        <s v="P007"/>
        <s v="P008"/>
        <s v="P009"/>
        <s v="P010"/>
        <s v="P011"/>
        <s v="P012"/>
        <s v="P013"/>
        <s v="P014"/>
        <s v="P015"/>
        <s v="P016"/>
        <s v="P017"/>
        <s v="P018"/>
        <s v="P019"/>
        <s v="P020"/>
        <s v="P021"/>
        <s v="P022"/>
        <s v="P023"/>
        <s v="P024"/>
        <s v="P025"/>
        <s v="P026"/>
        <s v="P027"/>
        <s v="P028"/>
        <s v="P029"/>
        <s v="P030"/>
        <s v="P031"/>
        <s v="P032"/>
        <s v="P033"/>
        <s v="P034"/>
        <s v="P035"/>
        <s v="P036"/>
        <s v="P037"/>
        <s v="P038"/>
        <s v="P039"/>
        <s v="P040"/>
      </sharedItems>
    </cacheField>
    <cacheField name="[Measures].[Average inventory Turnover rate]" caption="Average inventory Turnover rate" numFmtId="0" hierarchy="70" level="32767"/>
  </cacheFields>
  <cacheHierarchies count="82">
    <cacheHierarchy uniqueName="[Agents].[F1]" caption="F1" attribute="1" defaultMemberUniqueName="[Agents].[F1].[All]" allUniqueName="[Agents].[F1].[All]" dimensionUniqueName="[Agents]" displayFolder="" count="0" memberValueDatatype="130" unbalanced="0"/>
    <cacheHierarchy uniqueName="[Agents].[F2]" caption="F2" attribute="1" defaultMemberUniqueName="[Agents].[F2].[All]" allUniqueName="[Agents].[F2].[All]" dimensionUniqueName="[Agents]" displayFolder="" count="0" memberValueDatatype="130" unbalanced="0"/>
    <cacheHierarchy uniqueName="[Agents].[F3]" caption="F3" attribute="1" defaultMemberUniqueName="[Agents].[F3].[All]" allUniqueName="[Agents].[F3].[All]" dimensionUniqueName="[Agents]" displayFolder="" count="0" memberValueDatatype="130" unbalanced="0"/>
    <cacheHierarchy uniqueName="[Agents].[F4]" caption="F4" attribute="1" defaultMemberUniqueName="[Agents].[F4].[All]" allUniqueName="[Agents].[F4].[All]" dimensionUniqueName="[Agents]" displayFolder="" count="0" memberValueDatatype="5" unbalanced="0"/>
    <cacheHierarchy uniqueName="[Agents].[F5]" caption="F5" attribute="1" defaultMemberUniqueName="[Agents].[F5].[All]" allUniqueName="[Agents].[F5].[All]" dimensionUniqueName="[Agents]" displayFolder="" count="0" memberValueDatatype="130" unbalanced="0"/>
    <cacheHierarchy uniqueName="[Agents].[F6]" caption="F6" attribute="1" defaultMemberUniqueName="[Agents].[F6].[All]" allUniqueName="[Agents].[F6].[All]" dimensionUniqueName="[Agents]" displayFolder="" count="0" memberValueDatatype="130" unbalanced="0"/>
    <cacheHierarchy uniqueName="[Call Log].[F1]" caption="F1" attribute="1" defaultMemberUniqueName="[Call Log].[F1].[All]" allUniqueName="[Call Log].[F1].[All]" dimensionUniqueName="[Call Log]" displayFolder="" count="0" memberValueDatatype="130" unbalanced="0"/>
    <cacheHierarchy uniqueName="[Call Log].[F2]" caption="F2" attribute="1" defaultMemberUniqueName="[Call Log].[F2].[All]" allUniqueName="[Call Log].[F2].[All]" dimensionUniqueName="[Call Log]" displayFolder="" count="0" memberValueDatatype="130" unbalanced="0"/>
    <cacheHierarchy uniqueName="[Call Log].[F3]" caption="F3" attribute="1" defaultMemberUniqueName="[Call Log].[F3].[All]" allUniqueName="[Call Log].[F3].[All]" dimensionUniqueName="[Call Log]" displayFolder="" count="0" memberValueDatatype="130" unbalanced="0"/>
    <cacheHierarchy uniqueName="[Call Log].[F4]" caption="F4" attribute="1" time="1" defaultMemberUniqueName="[Call Log].[F4].[All]" allUniqueName="[Call Log].[F4].[All]" dimensionUniqueName="[Call Log]" displayFolder="" count="0" memberValueDatatype="7" unbalanced="0"/>
    <cacheHierarchy uniqueName="[Call Log].[F5]" caption="F5" attribute="1" time="1" defaultMemberUniqueName="[Call Log].[F5].[All]" allUniqueName="[Call Log].[F5].[All]" dimensionUniqueName="[Call Log]" displayFolder="" count="0" memberValueDatatype="7" unbalanced="0"/>
    <cacheHierarchy uniqueName="[Call Log].[F6]" caption="F6" attribute="1" defaultMemberUniqueName="[Call Log].[F6].[All]" allUniqueName="[Call Log].[F6].[All]" dimensionUniqueName="[Call Log]" displayFolder="" count="0" memberValueDatatype="5" unbalanced="0"/>
    <cacheHierarchy uniqueName="[Call Log].[F7]" caption="F7" attribute="1" defaultMemberUniqueName="[Call Log].[F7].[All]" allUniqueName="[Call Log].[F7].[All]" dimensionUniqueName="[Call Log]" displayFolder="" count="0" memberValueDatatype="130" unbalanced="0"/>
    <cacheHierarchy uniqueName="[Call Log].[F8]" caption="F8" attribute="1" defaultMemberUniqueName="[Call Log].[F8].[All]" allUniqueName="[Call Log].[F8].[All]" dimensionUniqueName="[Call Log]" displayFolder="" count="0" memberValueDatatype="130" unbalanced="0"/>
    <cacheHierarchy uniqueName="[Call Log].[F9]" caption="F9" attribute="1" defaultMemberUniqueName="[Call Log].[F9].[All]" allUniqueName="[Call Log].[F9].[All]" dimensionUniqueName="[Call Log]" displayFolder="" count="0" memberValueDatatype="130" unbalanced="0"/>
    <cacheHierarchy uniqueName="[Call Log].[F10]" caption="F10" attribute="1" defaultMemberUniqueName="[Call Log].[F10].[All]" allUniqueName="[Call Log].[F10].[All]" dimensionUniqueName="[Call Log]" displayFolder="" count="0" memberValueDatatype="130" unbalanced="0"/>
    <cacheHierarchy uniqueName="[Call Log].[F11]" caption="F11" attribute="1" defaultMemberUniqueName="[Call Log].[F11].[All]" allUniqueName="[Call Log].[F11].[All]" dimensionUniqueName="[Call Log]" displayFolder="" count="0" memberValueDatatype="5" unbalanced="0"/>
    <cacheHierarchy uniqueName="[Call Log].[F12]" caption="F12" attribute="1" defaultMemberUniqueName="[Call Log].[F12].[All]" allUniqueName="[Call Log].[F12].[All]" dimensionUniqueName="[Call Log]" displayFolder="" count="0" memberValueDatatype="130" unbalanced="0"/>
    <cacheHierarchy uniqueName="[Inventory].[F1]" caption="F1" attribute="1" defaultMemberUniqueName="[Inventory].[F1].[All]" allUniqueName="[Inventory].[F1].[All]" dimensionUniqueName="[Inventory]" displayFolder="" count="0" memberValueDatatype="130" unbalanced="0"/>
    <cacheHierarchy uniqueName="[Inventory].[F2]" caption="F2" attribute="1" defaultMemberUniqueName="[Inventory].[F2].[All]" allUniqueName="[Inventory].[F2].[All]" dimensionUniqueName="[Inventory]" displayFolder="" count="0" memberValueDatatype="130" unbalanced="0"/>
    <cacheHierarchy uniqueName="[Inventory].[F3]" caption="F3" attribute="1" defaultMemberUniqueName="[Inventory].[F3].[All]" allUniqueName="[Inventory].[F3].[All]" dimensionUniqueName="[Inventory]" displayFolder="" count="0" memberValueDatatype="5" unbalanced="0"/>
    <cacheHierarchy uniqueName="[Inventory].[F4]" caption="F4" attribute="1" time="1" defaultMemberUniqueName="[Inventory].[F4].[All]" allUniqueName="[Inventory].[F4].[All]" dimensionUniqueName="[Inventory]" displayFolder="" count="0" memberValueDatatype="7" unbalanced="0"/>
    <cacheHierarchy uniqueName="[Inventory].[F5]" caption="F5" attribute="1" defaultMemberUniqueName="[Inventory].[F5].[All]" allUniqueName="[Inventory].[F5].[All]" dimensionUniqueName="[Inventory]" displayFolder="" count="0" memberValueDatatype="130" unbalanced="0"/>
    <cacheHierarchy uniqueName="[Inventory].[ReorderStatus]" caption="ReorderStatus" attribute="1" defaultMemberUniqueName="[Inventory].[ReorderStatus].[All]" allUniqueName="[Inventory].[ReorderStatus].[All]" dimensionUniqueName="[Inventory]" displayFolder="" count="0" memberValueDatatype="130" unbalanced="0"/>
    <cacheHierarchy uniqueName="[JobListing].[F1]" caption="F1" attribute="1" defaultMemberUniqueName="[JobListing].[F1].[All]" allUniqueName="[JobListing].[F1].[All]" dimensionUniqueName="[JobListing]" displayFolder="" count="0" memberValueDatatype="130" unbalanced="0"/>
    <cacheHierarchy uniqueName="[JobListing].[F2]" caption="F2" attribute="1" defaultMemberUniqueName="[JobListing].[F2].[All]" allUniqueName="[JobListing].[F2].[All]" dimensionUniqueName="[JobListing]" displayFolder="" count="0" memberValueDatatype="130" unbalanced="0"/>
    <cacheHierarchy uniqueName="[JobListing].[F3]" caption="F3" attribute="1" defaultMemberUniqueName="[JobListing].[F3].[All]" allUniqueName="[JobListing].[F3].[All]" dimensionUniqueName="[JobListing]" displayFolder="" count="0" memberValueDatatype="130" unbalanced="0"/>
    <cacheHierarchy uniqueName="[JobListing].[F4]" caption="F4" attribute="1" defaultMemberUniqueName="[JobListing].[F4].[All]" allUniqueName="[JobListing].[F4].[All]" dimensionUniqueName="[JobListing]" displayFolder="" count="0" memberValueDatatype="130" unbalanced="0"/>
    <cacheHierarchy uniqueName="[JobListing].[F5]" caption="F5" attribute="1" defaultMemberUniqueName="[JobListing].[F5].[All]" allUniqueName="[JobListing].[F5].[All]" dimensionUniqueName="[JobListing]" displayFolder="" count="0" memberValueDatatype="130" unbalanced="0"/>
    <cacheHierarchy uniqueName="[JobListing].[F6]" caption="F6" attribute="1" time="1" defaultMemberUniqueName="[JobListing].[F6].[All]" allUniqueName="[JobListing].[F6].[All]" dimensionUniqueName="[JobListing]" displayFolder="" count="0" memberValueDatatype="7" unbalanced="0"/>
    <cacheHierarchy uniqueName="[JobListing].[F7]" caption="F7" attribute="1" defaultMemberUniqueName="[JobListing].[F7].[All]" allUniqueName="[JobListing].[F7].[All]" dimensionUniqueName="[JobListing]" displayFolder="" count="0" memberValueDatatype="5" unbalanced="0"/>
    <cacheHierarchy uniqueName="[JobListing].[F8]" caption="F8" attribute="1" defaultMemberUniqueName="[JobListing].[F8].[All]" allUniqueName="[JobListing].[F8].[All]" dimensionUniqueName="[JobListing]" displayFolder="" count="0" memberValueDatatype="5" unbalanced="0"/>
    <cacheHierarchy uniqueName="[JobListing].[F9]" caption="F9" attribute="1" defaultMemberUniqueName="[JobListing].[F9].[All]" allUniqueName="[JobListing].[F9].[All]" dimensionUniqueName="[JobListing]" displayFolder="" count="0" memberValueDatatype="130" unbalanced="0"/>
    <cacheHierarchy uniqueName="[JobListing].[F10]" caption="F10" attribute="1" defaultMemberUniqueName="[JobListing].[F10].[All]" allUniqueName="[JobListing].[F10].[All]" dimensionUniqueName="[JobListing]" displayFolder="" count="0" memberValueDatatype="130" unbalanced="0"/>
    <cacheHierarchy uniqueName="[JobListing].[F11]" caption="F11" attribute="1" defaultMemberUniqueName="[JobListing].[F11].[All]" allUniqueName="[JobListing].[F11].[All]" dimensionUniqueName="[JobListing]" displayFolder="" count="0" memberValueDatatype="130" unbalanced="0"/>
    <cacheHierarchy uniqueName="[Products].[F1]" caption="F1" attribute="1" defaultMemberUniqueName="[Products].[F1].[All]" allUniqueName="[Products].[F1].[All]" dimensionUniqueName="[Products]" displayFolder="" count="2" memberValueDatatype="130" unbalanced="0">
      <fieldsUsage count="2">
        <fieldUsage x="-1"/>
        <fieldUsage x="5"/>
      </fieldsUsage>
    </cacheHierarchy>
    <cacheHierarchy uniqueName="[Products].[F2]" caption="F2" attribute="1" defaultMemberUniqueName="[Products].[F2].[All]" allUniqueName="[Products].[F2].[All]" dimensionUniqueName="[Products]" displayFolder="" count="0" memberValueDatatype="130" unbalanced="0"/>
    <cacheHierarchy uniqueName="[Products].[F3]" caption="F3" attribute="1" defaultMemberUniqueName="[Products].[F3].[All]" allUniqueName="[Products].[F3].[All]" dimensionUniqueName="[Products]" displayFolder="" count="0" memberValueDatatype="130" unbalanced="0"/>
    <cacheHierarchy uniqueName="[Products].[F4]" caption="F4" attribute="1" defaultMemberUniqueName="[Products].[F4].[All]" allUniqueName="[Products].[F4].[All]" dimensionUniqueName="[Products]" displayFolder="" count="0" memberValueDatatype="5" unbalanced="0"/>
    <cacheHierarchy uniqueName="[Products].[F5]" caption="F5" attribute="1" defaultMemberUniqueName="[Products].[F5].[All]" allUniqueName="[Products].[F5].[All]" dimensionUniqueName="[Products]" displayFolder="" count="0" memberValueDatatype="5" unbalanced="0"/>
    <cacheHierarchy uniqueName="[Products].[F6]" caption="F6" attribute="1" defaultMemberUniqueName="[Products].[F6].[All]" allUniqueName="[Products].[F6].[All]" dimensionUniqueName="[Products]" displayFolder="" count="0" memberValueDatatype="130" unbalanced="0"/>
    <cacheHierarchy uniqueName="[Sales].[F1]" caption="F1" attribute="1" defaultMemberUniqueName="[Sales].[F1].[All]" allUniqueName="[Sales].[F1].[All]" dimensionUniqueName="[Sales]" displayFolder="" count="0" memberValueDatatype="130" unbalanced="0"/>
    <cacheHierarchy uniqueName="[Sales].[F2]" caption="F2" attribute="1" time="1" defaultMemberUniqueName="[Sales].[F2].[All]" allUniqueName="[Sales].[F2].[All]" dimensionUniqueName="[Sales]" displayFolder="" count="0" memberValueDatatype="7" unbalanced="0"/>
    <cacheHierarchy uniqueName="[Sales].[F3]" caption="F3" attribute="1" defaultMemberUniqueName="[Sales].[F3].[All]" allUniqueName="[Sales].[F3].[All]" dimensionUniqueName="[Sales]" displayFolder="" count="0" memberValueDatatype="130" unbalanced="0"/>
    <cacheHierarchy uniqueName="[Sales].[F4]" caption="F4" attribute="1" defaultMemberUniqueName="[Sales].[F4].[All]" allUniqueName="[Sales].[F4].[All]" dimensionUniqueName="[Sales]" displayFolder="" count="0" memberValueDatatype="130" unbalanced="0"/>
    <cacheHierarchy uniqueName="[Sales].[F5]" caption="F5" attribute="1" defaultMemberUniqueName="[Sales].[F5].[All]" allUniqueName="[Sales].[F5].[All]" dimensionUniqueName="[Sales]" displayFolder="" count="0" memberValueDatatype="5" unbalanced="0"/>
    <cacheHierarchy uniqueName="[Sales].[F6]" caption="F6" attribute="1" defaultMemberUniqueName="[Sales].[F6].[All]" allUniqueName="[Sales].[F6].[All]" dimensionUniqueName="[Sales]" displayFolder="" count="0" memberValueDatatype="5" unbalanced="0"/>
    <cacheHierarchy uniqueName="[Sales].[F7]" caption="F7" attribute="1" defaultMemberUniqueName="[Sales].[F7].[All]" allUniqueName="[Sales].[F7].[All]" dimensionUniqueName="[Sales]" displayFolder="" count="0" memberValueDatatype="5" unbalanced="0"/>
    <cacheHierarchy uniqueName="[Sales].[F8]" caption="F8" attribute="1" defaultMemberUniqueName="[Sales].[F8].[All]" allUniqueName="[Sales].[F8].[All]" dimensionUniqueName="[Sales]" displayFolder="" count="0" memberValueDatatype="130" unbalanced="0"/>
    <cacheHierarchy uniqueName="[Sales].[EffectiveSalePrice]" caption="EffectiveSalePrice" attribute="1" defaultMemberUniqueName="[Sales].[EffectiveSalePrice].[All]" allUniqueName="[Sales].[EffectiveSalePrice].[All]" dimensionUniqueName="[Sales]" displayFolder="" count="0" memberValueDatatype="5" unbalanced="0"/>
    <cacheHierarchy uniqueName="[Sales].[RevenueAfterDiscount]" caption="RevenueAfterDiscount" attribute="1" defaultMemberUniqueName="[Sales].[RevenueAfterDiscount].[All]" allUniqueName="[Sales].[RevenueAfterDiscount].[All]" dimensionUniqueName="[Sales]" displayFolder="" count="0" memberValueDatatype="5" unbalanced="0"/>
    <cacheHierarchy uniqueName="[SkillList].[F1]" caption="F1" attribute="1" defaultMemberUniqueName="[SkillList].[F1].[All]" allUniqueName="[SkillList].[F1].[All]" dimensionUniqueName="[SkillList]" displayFolder="" count="0" memberValueDatatype="130" unbalanced="0"/>
    <cacheHierarchy uniqueName="[SkillList].[F2]" caption="F2" attribute="1" defaultMemberUniqueName="[SkillList].[F2].[All]" allUniqueName="[SkillList].[F2].[All]" dimensionUniqueName="[SkillList]" displayFolder="" count="0" memberValueDatatype="130" unbalanced="0"/>
    <cacheHierarchy uniqueName="[StaffingSenaros].[F1]" caption="F1" attribute="1" defaultMemberUniqueName="[StaffingSenaros].[F1].[All]" allUniqueName="[StaffingSenaros].[F1].[All]" dimensionUniqueName="[StaffingSenaros]" displayFolder="" count="0" memberValueDatatype="130" unbalanced="0"/>
    <cacheHierarchy uniqueName="[StaffingSenaros].[F2]" caption="F2" attribute="1" defaultMemberUniqueName="[StaffingSenaros].[F2].[All]" allUniqueName="[StaffingSenaros].[F2].[All]" dimensionUniqueName="[StaffingSenaros]" displayFolder="" count="0" memberValueDatatype="130" unbalanced="0"/>
    <cacheHierarchy uniqueName="[StaffingSenaros].[F3]" caption="F3" attribute="1" defaultMemberUniqueName="[StaffingSenaros].[F3].[All]" allUniqueName="[StaffingSenaros].[F3].[All]" dimensionUniqueName="[StaffingSenaros]" displayFolder="" count="0" memberValueDatatype="5" unbalanced="0"/>
    <cacheHierarchy uniqueName="[StaffingSenaros].[F4]" caption="F4" attribute="1" defaultMemberUniqueName="[StaffingSenaros].[F4].[All]" allUniqueName="[StaffingSenaros].[F4].[All]" dimensionUniqueName="[StaffingSenaros]" displayFolder="" count="0" memberValueDatatype="5" unbalanced="0"/>
    <cacheHierarchy uniqueName="[StaffingSenaros].[F5]" caption="F5" attribute="1" defaultMemberUniqueName="[StaffingSenaros].[F5].[All]" allUniqueName="[StaffingSenaros].[F5].[All]" dimensionUniqueName="[StaffingSenaros]" displayFolder="" count="0" memberValueDatatype="130" unbalanced="0"/>
    <cacheHierarchy uniqueName="[Stores].[F1]" caption="F1" attribute="1" defaultMemberUniqueName="[Stores].[F1].[All]" allUniqueName="[Stores].[F1].[All]" dimensionUniqueName="[Stores]" displayFolder="" count="0" memberValueDatatype="130" unbalanced="0"/>
    <cacheHierarchy uniqueName="[Stores].[F2]" caption="F2" attribute="1" defaultMemberUniqueName="[Stores].[F2].[All]" allUniqueName="[Stores].[F2].[All]" dimensionUniqueName="[Stores]" displayFolder="" count="0" memberValueDatatype="130" unbalanced="0"/>
    <cacheHierarchy uniqueName="[Stores].[F3]" caption="F3" attribute="1" defaultMemberUniqueName="[Stores].[F3].[All]" allUniqueName="[Stores].[F3].[All]" dimensionUniqueName="[Stores]" displayFolder="" count="0" memberValueDatatype="130" unbalanced="0"/>
    <cacheHierarchy uniqueName="[Stores].[F4]" caption="F4" attribute="1" defaultMemberUniqueName="[Stores].[F4].[All]" allUniqueName="[Stores].[F4].[All]" dimensionUniqueName="[Stores]" displayFolder="" count="0" memberValueDatatype="130" unbalanced="0"/>
    <cacheHierarchy uniqueName="[Stores].[F5]" caption="F5" attribute="1" defaultMemberUniqueName="[Stores].[F5].[All]" allUniqueName="[Stores].[F5].[All]" dimensionUniqueName="[Stores]" displayFolder="" count="0" memberValueDatatype="130" unbalanced="0"/>
    <cacheHierarchy uniqueName="[Stores].[F6]" caption="F6" attribute="1" defaultMemberUniqueName="[Stores].[F6].[All]" allUniqueName="[Stores].[F6].[All]" dimensionUniqueName="[Stores]" displayFolder="" count="0" memberValueDatatype="5" unbalanced="0"/>
    <cacheHierarchy uniqueName="[Measures].[Total Revenue]" caption="Total Revenue" measure="1" displayFolder="" measureGroup="Agents" count="0"/>
    <cacheHierarchy uniqueName="[Measures].[Total Cost]" caption="Total Cost" measure="1" displayFolder="" measureGroup="Agents" count="0" oneField="1">
      <fieldsUsage count="1">
        <fieldUsage x="0"/>
      </fieldsUsage>
    </cacheHierarchy>
    <cacheHierarchy uniqueName="[Measures].[Gross Profit]" caption="Gross Profit" measure="1" displayFolder="" measureGroup="Agents" count="0" oneField="1">
      <fieldsUsage count="1">
        <fieldUsage x="1"/>
      </fieldsUsage>
    </cacheHierarchy>
    <cacheHierarchy uniqueName="[Measures].[Gross Margin %]" caption="Gross Margin %" measure="1" displayFolder="" measureGroup="Agents" count="0" oneField="1">
      <fieldsUsage count="1">
        <fieldUsage x="2"/>
      </fieldsUsage>
    </cacheHierarchy>
    <cacheHierarchy uniqueName="[Measures].[Units Sold]" caption="Units Sold" measure="1" displayFolder="" measureGroup="Agents" count="0" oneField="1">
      <fieldsUsage count="1">
        <fieldUsage x="3"/>
      </fieldsUsage>
    </cacheHierarchy>
    <cacheHierarchy uniqueName="[Measures].[Average Sale Price]" caption="Average Sale Price" measure="1" displayFolder="" measureGroup="Agents" count="0" oneField="1">
      <fieldsUsage count="1">
        <fieldUsage x="4"/>
      </fieldsUsage>
    </cacheHierarchy>
    <cacheHierarchy uniqueName="[Measures].[Average inventory Turnover rate]" caption="Average inventory Turnover rate" measure="1" displayFolder="" measureGroup="Agents" count="0" oneField="1">
      <fieldsUsage count="1">
        <fieldUsage x="6"/>
      </fieldsUsage>
    </cacheHierarchy>
    <cacheHierarchy uniqueName="[Measures].[__XL_Count Agents]" caption="__XL_Count Agents" measure="1" displayFolder="" measureGroup="Agents" count="0" hidden="1"/>
    <cacheHierarchy uniqueName="[Measures].[__XL_Count Call Log]" caption="__XL_Count Call Log" measure="1" displayFolder="" measureGroup="Call Log" count="0" hidden="1"/>
    <cacheHierarchy uniqueName="[Measures].[__XL_Count Inventory]" caption="__XL_Count Inventory" measure="1" displayFolder="" measureGroup="Inventory" count="0" hidden="1"/>
    <cacheHierarchy uniqueName="[Measures].[__XL_Count JobListing]" caption="__XL_Count JobListing" measure="1" displayFolder="" measureGroup="JobListing"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killList]" caption="__XL_Count SkillList" measure="1" displayFolder="" measureGroup="SkillList" count="0" hidden="1"/>
    <cacheHierarchy uniqueName="[Measures].[__XL_Count StaffingSenaros]" caption="__XL_Count StaffingSenaros" measure="1" displayFolder="" measureGroup="StaffingSenaro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AfterDiscount]" caption="Sum of RevenueAfterDiscount" measure="1" displayFolder="" measureGroup="Sales" count="0" hidden="1">
      <extLst>
        <ext xmlns:x15="http://schemas.microsoft.com/office/spreadsheetml/2010/11/main" uri="{B97F6D7D-B522-45F9-BDA1-12C45D357490}">
          <x15:cacheHierarchy aggregatedColumn="50"/>
        </ext>
      </extLst>
    </cacheHierarchy>
  </cacheHierarchies>
  <kpis count="0"/>
  <dimensions count="10">
    <dimension name="Agents" uniqueName="[Agents]" caption="Agents"/>
    <dimension name="Call Log" uniqueName="[Call Log]" caption="Call Log"/>
    <dimension name="Inventory" uniqueName="[Inventory]" caption="Inventory"/>
    <dimension name="JobListing" uniqueName="[JobListing]" caption="JobListing"/>
    <dimension measure="1" name="Measures" uniqueName="[Measures]" caption="Measures"/>
    <dimension name="Products" uniqueName="[Products]" caption="Products"/>
    <dimension name="Sales" uniqueName="[Sales]" caption="Sales"/>
    <dimension name="SkillList" uniqueName="[SkillList]" caption="SkillList"/>
    <dimension name="StaffingSenaros" uniqueName="[StaffingSenaros]" caption="StaffingSenaros"/>
    <dimension name="Stores" uniqueName="[Stores]" caption="Stores"/>
  </dimensions>
  <measureGroups count="9">
    <measureGroup name="Agents" caption="Agents"/>
    <measureGroup name="Call Log" caption="Call Log"/>
    <measureGroup name="Inventory" caption="Inventory"/>
    <measureGroup name="JobListing" caption="JobListing"/>
    <measureGroup name="Products" caption="Products"/>
    <measureGroup name="Sales" caption="Sales"/>
    <measureGroup name="SkillList" caption="SkillList"/>
    <measureGroup name="StaffingSenaros" caption="StaffingSenaros"/>
    <measureGroup name="Stores" caption="Stores"/>
  </measureGroups>
  <maps count="13">
    <map measureGroup="0" dimension="0"/>
    <map measureGroup="1" dimension="1"/>
    <map measureGroup="2" dimension="2"/>
    <map measureGroup="2" dimension="5"/>
    <map measureGroup="2" dimension="9"/>
    <map measureGroup="3" dimension="3"/>
    <map measureGroup="4" dimension="5"/>
    <map measureGroup="5" dimension="5"/>
    <map measureGroup="5" dimension="6"/>
    <map measureGroup="5" dimension="9"/>
    <map measureGroup="6" dimension="7"/>
    <map measureGroup="7" dimension="8"/>
    <map measureGroup="8" dimension="9"/>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 KADBHANE" refreshedDate="46205.609356597219" createdVersion="8" refreshedVersion="8" minRefreshableVersion="3" recordCount="1000" xr:uid="{49028D21-9A86-424B-8B2A-7D225F5E9AB0}">
  <cacheSource type="worksheet">
    <worksheetSource ref="M1:R1001" sheet="B9"/>
  </cacheSource>
  <cacheFields count="7">
    <cacheField name="Sale ID" numFmtId="0">
      <sharedItems/>
    </cacheField>
    <cacheField name="Date" numFmtId="22">
      <sharedItems containsSemiMixedTypes="0" containsNonDate="0" containsDate="1" containsString="0" minDate="2024-01-01T00:00:00" maxDate="2024-06-29T00:00:00" count="179">
        <d v="2024-05-12T00:00:00"/>
        <d v="2024-05-22T00:00:00"/>
        <d v="2024-04-16T00:00:00"/>
        <d v="2024-03-03T00:00:00"/>
        <d v="2024-06-16T00:00:00"/>
        <d v="2024-01-31T00:00:00"/>
        <d v="2024-06-05T00:00:00"/>
        <d v="2024-02-03T00:00:00"/>
        <d v="2024-06-03T00:00:00"/>
        <d v="2024-01-30T00:00:00"/>
        <d v="2024-01-08T00:00:00"/>
        <d v="2024-03-28T00:00:00"/>
        <d v="2024-06-14T00:00:00"/>
        <d v="2024-01-16T00:00:00"/>
        <d v="2024-05-14T00:00:00"/>
        <d v="2024-01-14T00:00:00"/>
        <d v="2024-05-20T00:00:00"/>
        <d v="2024-02-19T00:00:00"/>
        <d v="2024-06-02T00:00:00"/>
        <d v="2024-04-06T00:00:00"/>
        <d v="2024-04-23T00:00:00"/>
        <d v="2024-04-24T00:00:00"/>
        <d v="2024-01-12T00:00:00"/>
        <d v="2024-03-19T00:00:00"/>
        <d v="2024-05-07T00:00:00"/>
        <d v="2024-05-04T00:00:00"/>
        <d v="2024-04-25T00:00:00"/>
        <d v="2024-01-02T00:00:00"/>
        <d v="2024-03-10T00:00:00"/>
        <d v="2024-04-01T00:00:00"/>
        <d v="2024-06-26T00:00:00"/>
        <d v="2024-02-07T00:00:00"/>
        <d v="2024-01-25T00:00:00"/>
        <d v="2024-02-25T00:00:00"/>
        <d v="2024-01-17T00:00:00"/>
        <d v="2024-05-30T00:00:00"/>
        <d v="2024-04-22T00:00:00"/>
        <d v="2024-05-15T00:00:00"/>
        <d v="2024-03-06T00:00:00"/>
        <d v="2024-05-01T00:00:00"/>
        <d v="2024-02-21T00:00:00"/>
        <d v="2024-02-20T00:00:00"/>
        <d v="2024-04-17T00:00:00"/>
        <d v="2024-04-18T00:00:00"/>
        <d v="2024-05-31T00:00:00"/>
        <d v="2024-06-17T00:00:00"/>
        <d v="2024-06-13T00:00:00"/>
        <d v="2024-02-15T00:00:00"/>
        <d v="2024-05-16T00:00:00"/>
        <d v="2024-02-02T00:00:00"/>
        <d v="2024-05-28T00:00:00"/>
        <d v="2024-03-18T00:00:00"/>
        <d v="2024-05-05T00:00:00"/>
        <d v="2024-02-18T00:00:00"/>
        <d v="2024-05-09T00:00:00"/>
        <d v="2024-05-29T00:00:00"/>
        <d v="2024-04-04T00:00:00"/>
        <d v="2024-01-28T00:00:00"/>
        <d v="2024-03-25T00:00:00"/>
        <d v="2024-01-07T00:00:00"/>
        <d v="2024-05-25T00:00:00"/>
        <d v="2024-04-30T00:00:00"/>
        <d v="2024-02-28T00:00:00"/>
        <d v="2024-02-04T00:00:00"/>
        <d v="2024-01-03T00:00:00"/>
        <d v="2024-02-29T00:00:00"/>
        <d v="2024-02-09T00:00:00"/>
        <d v="2024-02-23T00:00:00"/>
        <d v="2024-04-07T00:00:00"/>
        <d v="2024-06-10T00:00:00"/>
        <d v="2024-05-08T00:00:00"/>
        <d v="2024-01-06T00:00:00"/>
        <d v="2024-03-26T00:00:00"/>
        <d v="2024-01-05T00:00:00"/>
        <d v="2024-03-21T00:00:00"/>
        <d v="2024-06-12T00:00:00"/>
        <d v="2024-06-23T00:00:00"/>
        <d v="2024-04-20T00:00:00"/>
        <d v="2024-01-26T00:00:00"/>
        <d v="2024-03-22T00:00:00"/>
        <d v="2024-01-29T00:00:00"/>
        <d v="2024-03-01T00:00:00"/>
        <d v="2024-06-07T00:00:00"/>
        <d v="2024-01-10T00:00:00"/>
        <d v="2024-04-28T00:00:00"/>
        <d v="2024-06-04T00:00:00"/>
        <d v="2024-03-17T00:00:00"/>
        <d v="2024-05-02T00:00:00"/>
        <d v="2024-03-12T00:00:00"/>
        <d v="2024-06-18T00:00:00"/>
        <d v="2024-03-11T00:00:00"/>
        <d v="2024-06-15T00:00:00"/>
        <d v="2024-01-09T00:00:00"/>
        <d v="2024-03-02T00:00:00"/>
        <d v="2024-04-08T00:00:00"/>
        <d v="2024-03-23T00:00:00"/>
        <d v="2024-04-02T00:00:00"/>
        <d v="2024-01-18T00:00:00"/>
        <d v="2024-03-14T00:00:00"/>
        <d v="2024-05-06T00:00:00"/>
        <d v="2024-06-25T00:00:00"/>
        <d v="2024-04-09T00:00:00"/>
        <d v="2024-04-15T00:00:00"/>
        <d v="2024-03-20T00:00:00"/>
        <d v="2024-03-30T00:00:00"/>
        <d v="2024-05-26T00:00:00"/>
        <d v="2024-02-10T00:00:00"/>
        <d v="2024-06-22T00:00:00"/>
        <d v="2024-04-27T00:00:00"/>
        <d v="2024-04-26T00:00:00"/>
        <d v="2024-06-19T00:00:00"/>
        <d v="2024-06-06T00:00:00"/>
        <d v="2024-01-22T00:00:00"/>
        <d v="2024-01-24T00:00:00"/>
        <d v="2024-04-03T00:00:00"/>
        <d v="2024-05-19T00:00:00"/>
        <d v="2024-04-19T00:00:00"/>
        <d v="2024-02-27T00:00:00"/>
        <d v="2024-05-13T00:00:00"/>
        <d v="2024-01-27T00:00:00"/>
        <d v="2024-02-16T00:00:00"/>
        <d v="2024-05-18T00:00:00"/>
        <d v="2024-02-05T00:00:00"/>
        <d v="2024-03-15T00:00:00"/>
        <d v="2024-03-05T00:00:00"/>
        <d v="2024-02-12T00:00:00"/>
        <d v="2024-03-27T00:00:00"/>
        <d v="2024-02-14T00:00:00"/>
        <d v="2024-01-13T00:00:00"/>
        <d v="2024-05-21T00:00:00"/>
        <d v="2024-01-04T00:00:00"/>
        <d v="2024-02-13T00:00:00"/>
        <d v="2024-05-03T00:00:00"/>
        <d v="2024-04-21T00:00:00"/>
        <d v="2024-06-24T00:00:00"/>
        <d v="2024-02-22T00:00:00"/>
        <d v="2024-03-08T00:00:00"/>
        <d v="2024-03-31T00:00:00"/>
        <d v="2024-04-29T00:00:00"/>
        <d v="2024-04-14T00:00:00"/>
        <d v="2024-01-11T00:00:00"/>
        <d v="2024-06-21T00:00:00"/>
        <d v="2024-05-11T00:00:00"/>
        <d v="2024-01-19T00:00:00"/>
        <d v="2024-02-01T00:00:00"/>
        <d v="2024-06-11T00:00:00"/>
        <d v="2024-03-04T00:00:00"/>
        <d v="2024-02-06T00:00:00"/>
        <d v="2024-06-01T00:00:00"/>
        <d v="2024-01-20T00:00:00"/>
        <d v="2024-02-24T00:00:00"/>
        <d v="2024-03-16T00:00:00"/>
        <d v="2024-05-17T00:00:00"/>
        <d v="2024-02-11T00:00:00"/>
        <d v="2024-05-23T00:00:00"/>
        <d v="2024-04-10T00:00:00"/>
        <d v="2024-06-20T00:00:00"/>
        <d v="2024-04-05T00:00:00"/>
        <d v="2024-04-11T00:00:00"/>
        <d v="2024-03-09T00:00:00"/>
        <d v="2024-03-29T00:00:00"/>
        <d v="2024-03-13T00:00:00"/>
        <d v="2024-06-27T00:00:00"/>
        <d v="2024-01-15T00:00:00"/>
        <d v="2024-01-23T00:00:00"/>
        <d v="2024-04-13T00:00:00"/>
        <d v="2024-04-12T00:00:00"/>
        <d v="2024-01-01T00:00:00"/>
        <d v="2024-05-24T00:00:00"/>
        <d v="2024-02-17T00:00:00"/>
        <d v="2024-02-08T00:00:00"/>
        <d v="2024-03-07T00:00:00"/>
        <d v="2024-03-24T00:00:00"/>
        <d v="2024-06-09T00:00:00"/>
        <d v="2024-06-08T00:00:00"/>
        <d v="2024-05-27T00:00:00"/>
        <d v="2024-01-21T00:00:00"/>
        <d v="2024-05-10T00:00:00"/>
        <d v="2024-06-28T00:00:00"/>
      </sharedItems>
      <fieldGroup par="6" base="1">
        <rangePr groupBy="days" startDate="2024-01-01T00:00:00" endDate="2024-06-29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06-2024"/>
        </groupItems>
      </fieldGroup>
    </cacheField>
    <cacheField name="Product ID" numFmtId="0">
      <sharedItems/>
    </cacheField>
    <cacheField name="Qty" numFmtId="0">
      <sharedItems containsSemiMixedTypes="0" containsString="0" containsNumber="1" containsInteger="1" minValue="1" maxValue="20"/>
    </cacheField>
    <cacheField name="Sale Price" numFmtId="0">
      <sharedItems containsSemiMixedTypes="0" containsString="0" containsNumber="1" minValue="37.46" maxValue="76929.19"/>
    </cacheField>
    <cacheField name="Revenue" numFmtId="0">
      <sharedItems containsSemiMixedTypes="0" containsString="0" containsNumber="1" minValue="83.36" maxValue="1538583.8"/>
    </cacheField>
    <cacheField name="Months" numFmtId="0" databaseField="0">
      <fieldGroup base="1">
        <rangePr groupBy="months" startDate="2024-01-01T00:00:00" endDate="2024-06-29T00:00:00"/>
        <groupItems count="14">
          <s v="&lt;01-01-2024"/>
          <s v="Jan"/>
          <s v="Feb"/>
          <s v="Mar"/>
          <s v="Apr"/>
          <s v="May"/>
          <s v="Jun"/>
          <s v="Jul"/>
          <s v="Aug"/>
          <s v="Sep"/>
          <s v="Oct"/>
          <s v="Nov"/>
          <s v="Dec"/>
          <s v="&gt;29-06-2024"/>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L KADBHANE" refreshedDate="46205.609353819447" createdVersion="3" refreshedVersion="8" minRefreshableVersion="3" recordCount="0" supportSubquery="1" supportAdvancedDrill="1" xr:uid="{2D1F32A1-2FB4-4618-86A2-D01CF1BF2A23}">
  <cacheSource type="external" connectionId="2">
    <extLst>
      <ext xmlns:x14="http://schemas.microsoft.com/office/spreadsheetml/2009/9/main" uri="{F057638F-6D5F-4e77-A914-E7F072B9BCA8}">
        <x14:sourceConnection name="ThisWorkbookDataModel"/>
      </ext>
    </extLst>
  </cacheSource>
  <cacheFields count="0"/>
  <cacheHierarchies count="82">
    <cacheHierarchy uniqueName="[Agents].[F1]" caption="F1" attribute="1" defaultMemberUniqueName="[Agents].[F1].[All]" allUniqueName="[Agents].[F1].[All]" dimensionUniqueName="[Agents]" displayFolder="" count="0" memberValueDatatype="130" unbalanced="0"/>
    <cacheHierarchy uniqueName="[Agents].[F2]" caption="F2" attribute="1" defaultMemberUniqueName="[Agents].[F2].[All]" allUniqueName="[Agents].[F2].[All]" dimensionUniqueName="[Agents]" displayFolder="" count="0" memberValueDatatype="130" unbalanced="0"/>
    <cacheHierarchy uniqueName="[Agents].[F3]" caption="F3" attribute="1" defaultMemberUniqueName="[Agents].[F3].[All]" allUniqueName="[Agents].[F3].[All]" dimensionUniqueName="[Agents]" displayFolder="" count="0" memberValueDatatype="130" unbalanced="0"/>
    <cacheHierarchy uniqueName="[Agents].[F4]" caption="F4" attribute="1" defaultMemberUniqueName="[Agents].[F4].[All]" allUniqueName="[Agents].[F4].[All]" dimensionUniqueName="[Agents]" displayFolder="" count="0" memberValueDatatype="5" unbalanced="0"/>
    <cacheHierarchy uniqueName="[Agents].[F5]" caption="F5" attribute="1" defaultMemberUniqueName="[Agents].[F5].[All]" allUniqueName="[Agents].[F5].[All]" dimensionUniqueName="[Agents]" displayFolder="" count="0" memberValueDatatype="130" unbalanced="0"/>
    <cacheHierarchy uniqueName="[Agents].[F6]" caption="F6" attribute="1" defaultMemberUniqueName="[Agents].[F6].[All]" allUniqueName="[Agents].[F6].[All]" dimensionUniqueName="[Agents]" displayFolder="" count="0" memberValueDatatype="130" unbalanced="0"/>
    <cacheHierarchy uniqueName="[Call Log].[F1]" caption="F1" attribute="1" defaultMemberUniqueName="[Call Log].[F1].[All]" allUniqueName="[Call Log].[F1].[All]" dimensionUniqueName="[Call Log]" displayFolder="" count="0" memberValueDatatype="130" unbalanced="0"/>
    <cacheHierarchy uniqueName="[Call Log].[F2]" caption="F2" attribute="1" defaultMemberUniqueName="[Call Log].[F2].[All]" allUniqueName="[Call Log].[F2].[All]" dimensionUniqueName="[Call Log]" displayFolder="" count="0" memberValueDatatype="130" unbalanced="0"/>
    <cacheHierarchy uniqueName="[Call Log].[F3]" caption="F3" attribute="1" defaultMemberUniqueName="[Call Log].[F3].[All]" allUniqueName="[Call Log].[F3].[All]" dimensionUniqueName="[Call Log]" displayFolder="" count="0" memberValueDatatype="130" unbalanced="0"/>
    <cacheHierarchy uniqueName="[Call Log].[F4]" caption="F4" attribute="1" time="1" defaultMemberUniqueName="[Call Log].[F4].[All]" allUniqueName="[Call Log].[F4].[All]" dimensionUniqueName="[Call Log]" displayFolder="" count="0" memberValueDatatype="7" unbalanced="0"/>
    <cacheHierarchy uniqueName="[Call Log].[F5]" caption="F5" attribute="1" time="1" defaultMemberUniqueName="[Call Log].[F5].[All]" allUniqueName="[Call Log].[F5].[All]" dimensionUniqueName="[Call Log]" displayFolder="" count="0" memberValueDatatype="7" unbalanced="0"/>
    <cacheHierarchy uniqueName="[Call Log].[F6]" caption="F6" attribute="1" defaultMemberUniqueName="[Call Log].[F6].[All]" allUniqueName="[Call Log].[F6].[All]" dimensionUniqueName="[Call Log]" displayFolder="" count="0" memberValueDatatype="5" unbalanced="0"/>
    <cacheHierarchy uniqueName="[Call Log].[F7]" caption="F7" attribute="1" defaultMemberUniqueName="[Call Log].[F7].[All]" allUniqueName="[Call Log].[F7].[All]" dimensionUniqueName="[Call Log]" displayFolder="" count="0" memberValueDatatype="130" unbalanced="0"/>
    <cacheHierarchy uniqueName="[Call Log].[F8]" caption="F8" attribute="1" defaultMemberUniqueName="[Call Log].[F8].[All]" allUniqueName="[Call Log].[F8].[All]" dimensionUniqueName="[Call Log]" displayFolder="" count="0" memberValueDatatype="130" unbalanced="0"/>
    <cacheHierarchy uniqueName="[Call Log].[F9]" caption="F9" attribute="1" defaultMemberUniqueName="[Call Log].[F9].[All]" allUniqueName="[Call Log].[F9].[All]" dimensionUniqueName="[Call Log]" displayFolder="" count="0" memberValueDatatype="130" unbalanced="0"/>
    <cacheHierarchy uniqueName="[Call Log].[F10]" caption="F10" attribute="1" defaultMemberUniqueName="[Call Log].[F10].[All]" allUniqueName="[Call Log].[F10].[All]" dimensionUniqueName="[Call Log]" displayFolder="" count="0" memberValueDatatype="130" unbalanced="0"/>
    <cacheHierarchy uniqueName="[Call Log].[F11]" caption="F11" attribute="1" defaultMemberUniqueName="[Call Log].[F11].[All]" allUniqueName="[Call Log].[F11].[All]" dimensionUniqueName="[Call Log]" displayFolder="" count="0" memberValueDatatype="5" unbalanced="0"/>
    <cacheHierarchy uniqueName="[Call Log].[F12]" caption="F12" attribute="1" defaultMemberUniqueName="[Call Log].[F12].[All]" allUniqueName="[Call Log].[F12].[All]" dimensionUniqueName="[Call Log]" displayFolder="" count="0" memberValueDatatype="130" unbalanced="0"/>
    <cacheHierarchy uniqueName="[Inventory].[F1]" caption="F1" attribute="1" defaultMemberUniqueName="[Inventory].[F1].[All]" allUniqueName="[Inventory].[F1].[All]" dimensionUniqueName="[Inventory]" displayFolder="" count="0" memberValueDatatype="130" unbalanced="0"/>
    <cacheHierarchy uniqueName="[Inventory].[F2]" caption="F2" attribute="1" defaultMemberUniqueName="[Inventory].[F2].[All]" allUniqueName="[Inventory].[F2].[All]" dimensionUniqueName="[Inventory]" displayFolder="" count="0" memberValueDatatype="130" unbalanced="0"/>
    <cacheHierarchy uniqueName="[Inventory].[F3]" caption="F3" attribute="1" defaultMemberUniqueName="[Inventory].[F3].[All]" allUniqueName="[Inventory].[F3].[All]" dimensionUniqueName="[Inventory]" displayFolder="" count="0" memberValueDatatype="5" unbalanced="0"/>
    <cacheHierarchy uniqueName="[Inventory].[F4]" caption="F4" attribute="1" time="1" defaultMemberUniqueName="[Inventory].[F4].[All]" allUniqueName="[Inventory].[F4].[All]" dimensionUniqueName="[Inventory]" displayFolder="" count="0" memberValueDatatype="7" unbalanced="0"/>
    <cacheHierarchy uniqueName="[Inventory].[F5]" caption="F5" attribute="1" defaultMemberUniqueName="[Inventory].[F5].[All]" allUniqueName="[Inventory].[F5].[All]" dimensionUniqueName="[Inventory]" displayFolder="" count="0" memberValueDatatype="130" unbalanced="0"/>
    <cacheHierarchy uniqueName="[Inventory].[ReorderStatus]" caption="ReorderStatus" attribute="1" defaultMemberUniqueName="[Inventory].[ReorderStatus].[All]" allUniqueName="[Inventory].[ReorderStatus].[All]" dimensionUniqueName="[Inventory]" displayFolder="" count="0" memberValueDatatype="130" unbalanced="0"/>
    <cacheHierarchy uniqueName="[JobListing].[F1]" caption="F1" attribute="1" defaultMemberUniqueName="[JobListing].[F1].[All]" allUniqueName="[JobListing].[F1].[All]" dimensionUniqueName="[JobListing]" displayFolder="" count="0" memberValueDatatype="130" unbalanced="0"/>
    <cacheHierarchy uniqueName="[JobListing].[F2]" caption="F2" attribute="1" defaultMemberUniqueName="[JobListing].[F2].[All]" allUniqueName="[JobListing].[F2].[All]" dimensionUniqueName="[JobListing]" displayFolder="" count="0" memberValueDatatype="130" unbalanced="0"/>
    <cacheHierarchy uniqueName="[JobListing].[F3]" caption="F3" attribute="1" defaultMemberUniqueName="[JobListing].[F3].[All]" allUniqueName="[JobListing].[F3].[All]" dimensionUniqueName="[JobListing]" displayFolder="" count="0" memberValueDatatype="130" unbalanced="0"/>
    <cacheHierarchy uniqueName="[JobListing].[F4]" caption="F4" attribute="1" defaultMemberUniqueName="[JobListing].[F4].[All]" allUniqueName="[JobListing].[F4].[All]" dimensionUniqueName="[JobListing]" displayFolder="" count="0" memberValueDatatype="130" unbalanced="0"/>
    <cacheHierarchy uniqueName="[JobListing].[F5]" caption="F5" attribute="1" defaultMemberUniqueName="[JobListing].[F5].[All]" allUniqueName="[JobListing].[F5].[All]" dimensionUniqueName="[JobListing]" displayFolder="" count="0" memberValueDatatype="130" unbalanced="0"/>
    <cacheHierarchy uniqueName="[JobListing].[F6]" caption="F6" attribute="1" time="1" defaultMemberUniqueName="[JobListing].[F6].[All]" allUniqueName="[JobListing].[F6].[All]" dimensionUniqueName="[JobListing]" displayFolder="" count="0" memberValueDatatype="7" unbalanced="0"/>
    <cacheHierarchy uniqueName="[JobListing].[F7]" caption="F7" attribute="1" defaultMemberUniqueName="[JobListing].[F7].[All]" allUniqueName="[JobListing].[F7].[All]" dimensionUniqueName="[JobListing]" displayFolder="" count="0" memberValueDatatype="5" unbalanced="0"/>
    <cacheHierarchy uniqueName="[JobListing].[F8]" caption="F8" attribute="1" defaultMemberUniqueName="[JobListing].[F8].[All]" allUniqueName="[JobListing].[F8].[All]" dimensionUniqueName="[JobListing]" displayFolder="" count="0" memberValueDatatype="5" unbalanced="0"/>
    <cacheHierarchy uniqueName="[JobListing].[F9]" caption="F9" attribute="1" defaultMemberUniqueName="[JobListing].[F9].[All]" allUniqueName="[JobListing].[F9].[All]" dimensionUniqueName="[JobListing]" displayFolder="" count="0" memberValueDatatype="130" unbalanced="0"/>
    <cacheHierarchy uniqueName="[JobListing].[F10]" caption="F10" attribute="1" defaultMemberUniqueName="[JobListing].[F10].[All]" allUniqueName="[JobListing].[F10].[All]" dimensionUniqueName="[JobListing]" displayFolder="" count="0" memberValueDatatype="130" unbalanced="0"/>
    <cacheHierarchy uniqueName="[JobListing].[F11]" caption="F11" attribute="1" defaultMemberUniqueName="[JobListing].[F11].[All]" allUniqueName="[JobListing].[F11].[All]" dimensionUniqueName="[JobListing]" displayFolder="" count="0" memberValueDatatype="130" unbalanced="0"/>
    <cacheHierarchy uniqueName="[Products].[F1]" caption="F1" attribute="1" defaultMemberUniqueName="[Products].[F1].[All]" allUniqueName="[Products].[F1].[All]" dimensionUniqueName="[Products]" displayFolder="" count="0" memberValueDatatype="130" unbalanced="0"/>
    <cacheHierarchy uniqueName="[Products].[F2]" caption="F2" attribute="1" defaultMemberUniqueName="[Products].[F2].[All]" allUniqueName="[Products].[F2].[All]" dimensionUniqueName="[Products]" displayFolder="" count="0" memberValueDatatype="130" unbalanced="0"/>
    <cacheHierarchy uniqueName="[Products].[F3]" caption="F3" attribute="1" defaultMemberUniqueName="[Products].[F3].[All]" allUniqueName="[Products].[F3].[All]" dimensionUniqueName="[Products]" displayFolder="" count="0" memberValueDatatype="130" unbalanced="0"/>
    <cacheHierarchy uniqueName="[Products].[F4]" caption="F4" attribute="1" defaultMemberUniqueName="[Products].[F4].[All]" allUniqueName="[Products].[F4].[All]" dimensionUniqueName="[Products]" displayFolder="" count="0" memberValueDatatype="5" unbalanced="0"/>
    <cacheHierarchy uniqueName="[Products].[F5]" caption="F5" attribute="1" defaultMemberUniqueName="[Products].[F5].[All]" allUniqueName="[Products].[F5].[All]" dimensionUniqueName="[Products]" displayFolder="" count="0" memberValueDatatype="5" unbalanced="0"/>
    <cacheHierarchy uniqueName="[Products].[F6]" caption="F6" attribute="1" defaultMemberUniqueName="[Products].[F6].[All]" allUniqueName="[Products].[F6].[All]" dimensionUniqueName="[Products]" displayFolder="" count="0" memberValueDatatype="130" unbalanced="0"/>
    <cacheHierarchy uniqueName="[Sales].[F1]" caption="F1" attribute="1" defaultMemberUniqueName="[Sales].[F1].[All]" allUniqueName="[Sales].[F1].[All]" dimensionUniqueName="[Sales]" displayFolder="" count="0" memberValueDatatype="130" unbalanced="0"/>
    <cacheHierarchy uniqueName="[Sales].[F2]" caption="F2" attribute="1" time="1" defaultMemberUniqueName="[Sales].[F2].[All]" allUniqueName="[Sales].[F2].[All]" dimensionUniqueName="[Sales]" displayFolder="" count="0" memberValueDatatype="7" unbalanced="0"/>
    <cacheHierarchy uniqueName="[Sales].[F3]" caption="F3" attribute="1" defaultMemberUniqueName="[Sales].[F3].[All]" allUniqueName="[Sales].[F3].[All]" dimensionUniqueName="[Sales]" displayFolder="" count="0" memberValueDatatype="130" unbalanced="0"/>
    <cacheHierarchy uniqueName="[Sales].[F4]" caption="F4" attribute="1" defaultMemberUniqueName="[Sales].[F4].[All]" allUniqueName="[Sales].[F4].[All]" dimensionUniqueName="[Sales]" displayFolder="" count="0" memberValueDatatype="130" unbalanced="0"/>
    <cacheHierarchy uniqueName="[Sales].[F5]" caption="F5" attribute="1" defaultMemberUniqueName="[Sales].[F5].[All]" allUniqueName="[Sales].[F5].[All]" dimensionUniqueName="[Sales]" displayFolder="" count="0" memberValueDatatype="5" unbalanced="0"/>
    <cacheHierarchy uniqueName="[Sales].[F6]" caption="F6" attribute="1" defaultMemberUniqueName="[Sales].[F6].[All]" allUniqueName="[Sales].[F6].[All]" dimensionUniqueName="[Sales]" displayFolder="" count="0" memberValueDatatype="5" unbalanced="0"/>
    <cacheHierarchy uniqueName="[Sales].[F7]" caption="F7" attribute="1" defaultMemberUniqueName="[Sales].[F7].[All]" allUniqueName="[Sales].[F7].[All]" dimensionUniqueName="[Sales]" displayFolder="" count="0" memberValueDatatype="5" unbalanced="0"/>
    <cacheHierarchy uniqueName="[Sales].[F8]" caption="F8" attribute="1" defaultMemberUniqueName="[Sales].[F8].[All]" allUniqueName="[Sales].[F8].[All]" dimensionUniqueName="[Sales]" displayFolder="" count="0" memberValueDatatype="130" unbalanced="0"/>
    <cacheHierarchy uniqueName="[Sales].[EffectiveSalePrice]" caption="EffectiveSalePrice" attribute="1" defaultMemberUniqueName="[Sales].[EffectiveSalePrice].[All]" allUniqueName="[Sales].[EffectiveSalePrice].[All]" dimensionUniqueName="[Sales]" displayFolder="" count="0" memberValueDatatype="5" unbalanced="0"/>
    <cacheHierarchy uniqueName="[Sales].[RevenueAfterDiscount]" caption="RevenueAfterDiscount" attribute="1" defaultMemberUniqueName="[Sales].[RevenueAfterDiscount].[All]" allUniqueName="[Sales].[RevenueAfterDiscount].[All]" dimensionUniqueName="[Sales]" displayFolder="" count="0" memberValueDatatype="5" unbalanced="0"/>
    <cacheHierarchy uniqueName="[SkillList].[F1]" caption="F1" attribute="1" defaultMemberUniqueName="[SkillList].[F1].[All]" allUniqueName="[SkillList].[F1].[All]" dimensionUniqueName="[SkillList]" displayFolder="" count="0" memberValueDatatype="130" unbalanced="0"/>
    <cacheHierarchy uniqueName="[SkillList].[F2]" caption="F2" attribute="1" defaultMemberUniqueName="[SkillList].[F2].[All]" allUniqueName="[SkillList].[F2].[All]" dimensionUniqueName="[SkillList]" displayFolder="" count="0" memberValueDatatype="130" unbalanced="0"/>
    <cacheHierarchy uniqueName="[StaffingSenaros].[F1]" caption="F1" attribute="1" defaultMemberUniqueName="[StaffingSenaros].[F1].[All]" allUniqueName="[StaffingSenaros].[F1].[All]" dimensionUniqueName="[StaffingSenaros]" displayFolder="" count="0" memberValueDatatype="130" unbalanced="0"/>
    <cacheHierarchy uniqueName="[StaffingSenaros].[F2]" caption="F2" attribute="1" defaultMemberUniqueName="[StaffingSenaros].[F2].[All]" allUniqueName="[StaffingSenaros].[F2].[All]" dimensionUniqueName="[StaffingSenaros]" displayFolder="" count="0" memberValueDatatype="130" unbalanced="0"/>
    <cacheHierarchy uniqueName="[StaffingSenaros].[F3]" caption="F3" attribute="1" defaultMemberUniqueName="[StaffingSenaros].[F3].[All]" allUniqueName="[StaffingSenaros].[F3].[All]" dimensionUniqueName="[StaffingSenaros]" displayFolder="" count="0" memberValueDatatype="5" unbalanced="0"/>
    <cacheHierarchy uniqueName="[StaffingSenaros].[F4]" caption="F4" attribute="1" defaultMemberUniqueName="[StaffingSenaros].[F4].[All]" allUniqueName="[StaffingSenaros].[F4].[All]" dimensionUniqueName="[StaffingSenaros]" displayFolder="" count="0" memberValueDatatype="5" unbalanced="0"/>
    <cacheHierarchy uniqueName="[StaffingSenaros].[F5]" caption="F5" attribute="1" defaultMemberUniqueName="[StaffingSenaros].[F5].[All]" allUniqueName="[StaffingSenaros].[F5].[All]" dimensionUniqueName="[StaffingSenaros]" displayFolder="" count="0" memberValueDatatype="130" unbalanced="0"/>
    <cacheHierarchy uniqueName="[Stores].[F1]" caption="F1" attribute="1" defaultMemberUniqueName="[Stores].[F1].[All]" allUniqueName="[Stores].[F1].[All]" dimensionUniqueName="[Stores]" displayFolder="" count="0" memberValueDatatype="130" unbalanced="0"/>
    <cacheHierarchy uniqueName="[Stores].[F2]" caption="F2" attribute="1" defaultMemberUniqueName="[Stores].[F2].[All]" allUniqueName="[Stores].[F2].[All]" dimensionUniqueName="[Stores]" displayFolder="" count="0" memberValueDatatype="130" unbalanced="0"/>
    <cacheHierarchy uniqueName="[Stores].[F3]" caption="F3" attribute="1" defaultMemberUniqueName="[Stores].[F3].[All]" allUniqueName="[Stores].[F3].[All]" dimensionUniqueName="[Stores]" displayFolder="" count="0" memberValueDatatype="130" unbalanced="0"/>
    <cacheHierarchy uniqueName="[Stores].[F4]" caption="F4" attribute="1" defaultMemberUniqueName="[Stores].[F4].[All]" allUniqueName="[Stores].[F4].[All]" dimensionUniqueName="[Stores]" displayFolder="" count="2" memberValueDatatype="130" unbalanced="0"/>
    <cacheHierarchy uniqueName="[Stores].[F5]" caption="F5" attribute="1" defaultMemberUniqueName="[Stores].[F5].[All]" allUniqueName="[Stores].[F5].[All]" dimensionUniqueName="[Stores]" displayFolder="" count="0" memberValueDatatype="130" unbalanced="0"/>
    <cacheHierarchy uniqueName="[Stores].[F6]" caption="F6" attribute="1" defaultMemberUniqueName="[Stores].[F6].[All]" allUniqueName="[Stores].[F6].[All]" dimensionUniqueName="[Stores]" displayFolder="" count="0" memberValueDatatype="5" unbalanced="0"/>
    <cacheHierarchy uniqueName="[Measures].[Total Revenue]" caption="Total Revenue" measure="1" displayFolder="" measureGroup="Agents" count="0"/>
    <cacheHierarchy uniqueName="[Measures].[Total Cost]" caption="Total Cost" measure="1" displayFolder="" measureGroup="Agents" count="0"/>
    <cacheHierarchy uniqueName="[Measures].[Gross Profit]" caption="Gross Profit" measure="1" displayFolder="" measureGroup="Agents" count="0"/>
    <cacheHierarchy uniqueName="[Measures].[Gross Margin %]" caption="Gross Margin %" measure="1" displayFolder="" measureGroup="Agents" count="0"/>
    <cacheHierarchy uniqueName="[Measures].[Units Sold]" caption="Units Sold" measure="1" displayFolder="" measureGroup="Agents" count="0"/>
    <cacheHierarchy uniqueName="[Measures].[Average Sale Price]" caption="Average Sale Price" measure="1" displayFolder="" measureGroup="Agents" count="0"/>
    <cacheHierarchy uniqueName="[Measures].[Average inventory Turnover rate]" caption="Average inventory Turnover rate" measure="1" displayFolder="" measureGroup="Agents" count="0"/>
    <cacheHierarchy uniqueName="[Measures].[__XL_Count Agents]" caption="__XL_Count Agents" measure="1" displayFolder="" measureGroup="Agents" count="0" hidden="1"/>
    <cacheHierarchy uniqueName="[Measures].[__XL_Count Call Log]" caption="__XL_Count Call Log" measure="1" displayFolder="" measureGroup="Call Log" count="0" hidden="1"/>
    <cacheHierarchy uniqueName="[Measures].[__XL_Count Inventory]" caption="__XL_Count Inventory" measure="1" displayFolder="" measureGroup="Inventory" count="0" hidden="1"/>
    <cacheHierarchy uniqueName="[Measures].[__XL_Count JobListing]" caption="__XL_Count JobListing" measure="1" displayFolder="" measureGroup="JobListing" count="0" hidden="1"/>
    <cacheHierarchy uniqueName="[Measures].[__XL_Count Products]" caption="__XL_Count Products" measure="1" displayFolder="" measureGroup="Products" count="0" hidden="1"/>
    <cacheHierarchy uniqueName="[Measures].[__XL_Count Sales]" caption="__XL_Count Sales" measure="1" displayFolder="" measureGroup="Sales" count="0" hidden="1"/>
    <cacheHierarchy uniqueName="[Measures].[__XL_Count SkillList]" caption="__XL_Count SkillList" measure="1" displayFolder="" measureGroup="SkillList" count="0" hidden="1"/>
    <cacheHierarchy uniqueName="[Measures].[__XL_Count StaffingSenaros]" caption="__XL_Count StaffingSenaros" measure="1" displayFolder="" measureGroup="StaffingSenaro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y uniqueName="[Measures].[Sum of RevenueAfterDiscount]" caption="Sum of RevenueAfterDiscount" measure="1" displayFolder="" measureGroup="Sales" count="0" hidden="1">
      <extLst>
        <ext xmlns:x15="http://schemas.microsoft.com/office/spreadsheetml/2010/11/main" uri="{B97F6D7D-B522-45F9-BDA1-12C45D357490}">
          <x15:cacheHierarchy aggregatedColumn="50"/>
        </ext>
      </extLst>
    </cacheHierarchy>
  </cacheHierarchies>
  <kpis count="0"/>
  <extLst>
    <ext xmlns:x14="http://schemas.microsoft.com/office/spreadsheetml/2009/9/main" uri="{725AE2AE-9491-48be-B2B4-4EB974FC3084}">
      <x14:pivotCacheDefinition slicerData="1" pivotCacheId="113352997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SALE0003"/>
    <x v="0"/>
    <s v="P039"/>
    <n v="5"/>
    <n v="858.95"/>
    <n v="4294.75"/>
  </r>
  <r>
    <s v="SALE0005"/>
    <x v="1"/>
    <s v="P036"/>
    <n v="19"/>
    <n v="607.76"/>
    <n v="11547.44"/>
  </r>
  <r>
    <s v="SALE0010"/>
    <x v="2"/>
    <s v="P023"/>
    <n v="4"/>
    <n v="78.67"/>
    <n v="314.68"/>
  </r>
  <r>
    <s v="SALE0022"/>
    <x v="3"/>
    <s v="P008"/>
    <n v="20"/>
    <n v="4332.82"/>
    <n v="86656.4"/>
  </r>
  <r>
    <s v="SALE0038"/>
    <x v="4"/>
    <s v="P028"/>
    <n v="19"/>
    <n v="1407.57"/>
    <n v="26743.829999999998"/>
  </r>
  <r>
    <s v="SALE0039"/>
    <x v="5"/>
    <s v="P036"/>
    <n v="6"/>
    <n v="493.16"/>
    <n v="2958.96"/>
  </r>
  <r>
    <s v="SALE0042"/>
    <x v="6"/>
    <s v="P039"/>
    <n v="8"/>
    <n v="755.4"/>
    <n v="6043.2"/>
  </r>
  <r>
    <s v="SALE0060"/>
    <x v="7"/>
    <s v="P012"/>
    <n v="7"/>
    <n v="2164.81"/>
    <n v="15153.67"/>
  </r>
  <r>
    <s v="SALE0065"/>
    <x v="8"/>
    <s v="P003"/>
    <n v="10"/>
    <n v="4643.79"/>
    <n v="46437.9"/>
  </r>
  <r>
    <s v="SALE0090"/>
    <x v="9"/>
    <s v="P025"/>
    <n v="1"/>
    <n v="899.65"/>
    <n v="899.65"/>
  </r>
  <r>
    <s v="SALE0097"/>
    <x v="10"/>
    <s v="P004"/>
    <n v="16"/>
    <n v="19476.150000000001"/>
    <n v="311618.40000000002"/>
  </r>
  <r>
    <s v="SALE0108"/>
    <x v="11"/>
    <s v="P028"/>
    <n v="18"/>
    <n v="1310.01"/>
    <n v="23580.18"/>
  </r>
  <r>
    <s v="SALE0109"/>
    <x v="9"/>
    <s v="P037"/>
    <n v="19"/>
    <n v="614.26"/>
    <n v="11670.94"/>
  </r>
  <r>
    <s v="SALE0111"/>
    <x v="12"/>
    <s v="P021"/>
    <n v="2"/>
    <n v="96.11"/>
    <n v="192.22"/>
  </r>
  <r>
    <s v="SALE0115"/>
    <x v="13"/>
    <s v="P009"/>
    <n v="12"/>
    <n v="555.04999999999995"/>
    <n v="6660.5999999999995"/>
  </r>
  <r>
    <s v="SALE0126"/>
    <x v="14"/>
    <s v="P006"/>
    <n v="9"/>
    <n v="32650.73"/>
    <n v="293856.57"/>
  </r>
  <r>
    <s v="SALE0133"/>
    <x v="7"/>
    <s v="P018"/>
    <n v="20"/>
    <n v="249.64"/>
    <n v="4992.7999999999993"/>
  </r>
  <r>
    <s v="SALE0138"/>
    <x v="15"/>
    <s v="P037"/>
    <n v="9"/>
    <n v="648.07000000000005"/>
    <n v="5832.63"/>
  </r>
  <r>
    <s v="SALE0145"/>
    <x v="16"/>
    <s v="P012"/>
    <n v="1"/>
    <n v="2793.78"/>
    <n v="2793.78"/>
  </r>
  <r>
    <s v="SALE0147"/>
    <x v="17"/>
    <s v="P019"/>
    <n v="2"/>
    <n v="150.6"/>
    <n v="301.2"/>
  </r>
  <r>
    <s v="SALE0148"/>
    <x v="18"/>
    <s v="P039"/>
    <n v="4"/>
    <n v="784.54"/>
    <n v="3138.16"/>
  </r>
  <r>
    <s v="SALE0149"/>
    <x v="19"/>
    <s v="P039"/>
    <n v="19"/>
    <n v="809.35"/>
    <n v="15377.65"/>
  </r>
  <r>
    <s v="SALE0155"/>
    <x v="20"/>
    <s v="P040"/>
    <n v="9"/>
    <n v="834.94"/>
    <n v="7514.4600000000009"/>
  </r>
  <r>
    <s v="SALE0156"/>
    <x v="21"/>
    <s v="P037"/>
    <n v="1"/>
    <n v="677.98"/>
    <n v="677.98"/>
  </r>
  <r>
    <s v="SALE0169"/>
    <x v="22"/>
    <s v="P031"/>
    <n v="8"/>
    <n v="862.53"/>
    <n v="6900.24"/>
  </r>
  <r>
    <s v="SALE0170"/>
    <x v="23"/>
    <s v="P012"/>
    <n v="4"/>
    <n v="2590.21"/>
    <n v="10360.84"/>
  </r>
  <r>
    <s v="SALE0171"/>
    <x v="24"/>
    <s v="P007"/>
    <n v="20"/>
    <n v="1274.3800000000001"/>
    <n v="25487.600000000002"/>
  </r>
  <r>
    <s v="SALE0173"/>
    <x v="22"/>
    <s v="P021"/>
    <n v="19"/>
    <n v="99.44"/>
    <n v="1889.36"/>
  </r>
  <r>
    <s v="SALE0176"/>
    <x v="25"/>
    <s v="P011"/>
    <n v="3"/>
    <n v="3407.14"/>
    <n v="10221.42"/>
  </r>
  <r>
    <s v="SALE0178"/>
    <x v="26"/>
    <s v="P018"/>
    <n v="14"/>
    <n v="245.61"/>
    <n v="3438.54"/>
  </r>
  <r>
    <s v="SALE0180"/>
    <x v="27"/>
    <s v="P023"/>
    <n v="18"/>
    <n v="62.93"/>
    <n v="1132.74"/>
  </r>
  <r>
    <s v="SALE0191"/>
    <x v="28"/>
    <s v="P013"/>
    <n v="7"/>
    <n v="1174.4000000000001"/>
    <n v="8220.8000000000011"/>
  </r>
  <r>
    <s v="SALE0200"/>
    <x v="29"/>
    <s v="P014"/>
    <n v="10"/>
    <n v="1470.7"/>
    <n v="14707"/>
  </r>
  <r>
    <s v="SALE0221"/>
    <x v="30"/>
    <s v="P012"/>
    <n v="5"/>
    <n v="2313.04"/>
    <n v="11565.2"/>
  </r>
  <r>
    <s v="SALE0232"/>
    <x v="31"/>
    <s v="P024"/>
    <n v="14"/>
    <n v="43.47"/>
    <n v="608.57999999999993"/>
  </r>
  <r>
    <s v="SALE0249"/>
    <x v="32"/>
    <s v="P018"/>
    <n v="18"/>
    <n v="278.57"/>
    <n v="5014.26"/>
  </r>
  <r>
    <s v="SALE0251"/>
    <x v="33"/>
    <s v="P011"/>
    <n v="5"/>
    <n v="4141.3999999999996"/>
    <n v="20707"/>
  </r>
  <r>
    <s v="SALE0258"/>
    <x v="34"/>
    <s v="P017"/>
    <n v="10"/>
    <n v="377.55"/>
    <n v="3775.5"/>
  </r>
  <r>
    <s v="SALE0259"/>
    <x v="35"/>
    <s v="P039"/>
    <n v="7"/>
    <n v="648.05999999999995"/>
    <n v="4536.42"/>
  </r>
  <r>
    <s v="SALE0270"/>
    <x v="36"/>
    <s v="P007"/>
    <n v="17"/>
    <n v="1216.56"/>
    <n v="20681.52"/>
  </r>
  <r>
    <s v="SALE0297"/>
    <x v="37"/>
    <s v="P005"/>
    <n v="16"/>
    <n v="2367.85"/>
    <n v="37885.599999999999"/>
  </r>
  <r>
    <s v="SALE0304"/>
    <x v="38"/>
    <s v="P019"/>
    <n v="20"/>
    <n v="164.37"/>
    <n v="3287.4"/>
  </r>
  <r>
    <s v="SALE0316"/>
    <x v="39"/>
    <s v="P010"/>
    <n v="12"/>
    <n v="1960.34"/>
    <n v="23524.079999999998"/>
  </r>
  <r>
    <s v="SALE0324"/>
    <x v="40"/>
    <s v="P001"/>
    <n v="10"/>
    <n v="61448.06"/>
    <n v="614480.6"/>
  </r>
  <r>
    <s v="SALE0329"/>
    <x v="41"/>
    <s v="P006"/>
    <n v="9"/>
    <n v="35441.46"/>
    <n v="318973.14"/>
  </r>
  <r>
    <s v="SALE0334"/>
    <x v="42"/>
    <s v="P019"/>
    <n v="6"/>
    <n v="175.54"/>
    <n v="1053.24"/>
  </r>
  <r>
    <s v="SALE0337"/>
    <x v="43"/>
    <s v="P014"/>
    <n v="20"/>
    <n v="1480.64"/>
    <n v="29612.800000000003"/>
  </r>
  <r>
    <s v="SALE0352"/>
    <x v="44"/>
    <s v="P026"/>
    <n v="4"/>
    <n v="1904.02"/>
    <n v="7616.08"/>
  </r>
  <r>
    <s v="SALE0353"/>
    <x v="45"/>
    <s v="P006"/>
    <n v="16"/>
    <n v="32522.240000000002"/>
    <n v="520355.84000000003"/>
  </r>
  <r>
    <s v="SALE0355"/>
    <x v="46"/>
    <s v="P014"/>
    <n v="10"/>
    <n v="1519.42"/>
    <n v="15194.2"/>
  </r>
  <r>
    <s v="SALE0368"/>
    <x v="47"/>
    <s v="P008"/>
    <n v="6"/>
    <n v="4220.2700000000004"/>
    <n v="25321.620000000003"/>
  </r>
  <r>
    <s v="SALE0371"/>
    <x v="48"/>
    <s v="P007"/>
    <n v="1"/>
    <n v="948.16"/>
    <n v="948.16"/>
  </r>
  <r>
    <s v="SALE0374"/>
    <x v="49"/>
    <s v="P020"/>
    <n v="5"/>
    <n v="258.14"/>
    <n v="1290.6999999999998"/>
  </r>
  <r>
    <s v="SALE0380"/>
    <x v="50"/>
    <s v="P027"/>
    <n v="20"/>
    <n v="625.84"/>
    <n v="12516.800000000001"/>
  </r>
  <r>
    <s v="SALE0382"/>
    <x v="37"/>
    <s v="P015"/>
    <n v="1"/>
    <n v="4200.68"/>
    <n v="4200.68"/>
  </r>
  <r>
    <s v="SALE0389"/>
    <x v="51"/>
    <s v="P027"/>
    <n v="8"/>
    <n v="518.14"/>
    <n v="4145.12"/>
  </r>
  <r>
    <s v="SALE0394"/>
    <x v="6"/>
    <s v="P008"/>
    <n v="20"/>
    <n v="4138.6899999999996"/>
    <n v="82773.799999999988"/>
  </r>
  <r>
    <s v="SALE0398"/>
    <x v="39"/>
    <s v="P001"/>
    <n v="11"/>
    <n v="60814.16"/>
    <n v="668955.76"/>
  </r>
  <r>
    <s v="SALE0415"/>
    <x v="31"/>
    <s v="P030"/>
    <n v="14"/>
    <n v="1674.15"/>
    <n v="23438.100000000002"/>
  </r>
  <r>
    <s v="SALE0425"/>
    <x v="52"/>
    <s v="P014"/>
    <n v="1"/>
    <n v="1403.08"/>
    <n v="1403.08"/>
  </r>
  <r>
    <s v="SALE0432"/>
    <x v="53"/>
    <s v="P037"/>
    <n v="16"/>
    <n v="594.44000000000005"/>
    <n v="9511.0400000000009"/>
  </r>
  <r>
    <s v="SALE0438"/>
    <x v="13"/>
    <s v="P027"/>
    <n v="20"/>
    <n v="673.34"/>
    <n v="13466.800000000001"/>
  </r>
  <r>
    <s v="SALE0441"/>
    <x v="54"/>
    <s v="P032"/>
    <n v="13"/>
    <n v="1158.07"/>
    <n v="15054.91"/>
  </r>
  <r>
    <s v="SALE0448"/>
    <x v="55"/>
    <s v="P023"/>
    <n v="17"/>
    <n v="64.069999999999993"/>
    <n v="1089.1899999999998"/>
  </r>
  <r>
    <s v="SALE0457"/>
    <x v="56"/>
    <s v="P008"/>
    <n v="7"/>
    <n v="3685.39"/>
    <n v="25797.73"/>
  </r>
  <r>
    <s v="SALE0466"/>
    <x v="0"/>
    <s v="P032"/>
    <n v="2"/>
    <n v="1134.71"/>
    <n v="2269.42"/>
  </r>
  <r>
    <s v="SALE0469"/>
    <x v="41"/>
    <s v="P005"/>
    <n v="6"/>
    <n v="2282.86"/>
    <n v="13697.16"/>
  </r>
  <r>
    <s v="SALE0471"/>
    <x v="57"/>
    <s v="P017"/>
    <n v="16"/>
    <n v="322.94"/>
    <n v="5167.04"/>
  </r>
  <r>
    <s v="SALE0473"/>
    <x v="50"/>
    <s v="P007"/>
    <n v="4"/>
    <n v="980.93"/>
    <n v="3923.72"/>
  </r>
  <r>
    <s v="SALE0479"/>
    <x v="58"/>
    <s v="P030"/>
    <n v="19"/>
    <n v="1333.83"/>
    <n v="25342.769999999997"/>
  </r>
  <r>
    <s v="SALE0490"/>
    <x v="58"/>
    <s v="P016"/>
    <n v="13"/>
    <n v="519.78"/>
    <n v="6757.1399999999994"/>
  </r>
  <r>
    <s v="SALE0492"/>
    <x v="17"/>
    <s v="P019"/>
    <n v="19"/>
    <n v="208.22"/>
    <n v="3956.18"/>
  </r>
  <r>
    <s v="SALE0509"/>
    <x v="59"/>
    <s v="P018"/>
    <n v="6"/>
    <n v="265.19"/>
    <n v="1591.1399999999999"/>
  </r>
  <r>
    <s v="SALE0523"/>
    <x v="60"/>
    <s v="P007"/>
    <n v="15"/>
    <n v="1208.52"/>
    <n v="18127.8"/>
  </r>
  <r>
    <s v="SALE0543"/>
    <x v="61"/>
    <s v="P029"/>
    <n v="9"/>
    <n v="2429.98"/>
    <n v="21869.82"/>
  </r>
  <r>
    <s v="SALE0555"/>
    <x v="45"/>
    <s v="P015"/>
    <n v="9"/>
    <n v="4552.4399999999996"/>
    <n v="40971.96"/>
  </r>
  <r>
    <s v="SALE0565"/>
    <x v="62"/>
    <s v="P019"/>
    <n v="11"/>
    <n v="171.28"/>
    <n v="1884.08"/>
  </r>
  <r>
    <s v="SALE0576"/>
    <x v="63"/>
    <s v="P005"/>
    <n v="16"/>
    <n v="2166.94"/>
    <n v="34671.040000000001"/>
  </r>
  <r>
    <s v="SALE0583"/>
    <x v="8"/>
    <s v="P017"/>
    <n v="19"/>
    <n v="413.71"/>
    <n v="7860.49"/>
  </r>
  <r>
    <s v="SALE0595"/>
    <x v="64"/>
    <s v="P032"/>
    <n v="2"/>
    <n v="914.55"/>
    <n v="1829.1"/>
  </r>
  <r>
    <s v="SALE0612"/>
    <x v="65"/>
    <s v="P036"/>
    <n v="8"/>
    <n v="482.13"/>
    <n v="3857.04"/>
  </r>
  <r>
    <s v="SALE0621"/>
    <x v="66"/>
    <s v="P004"/>
    <n v="7"/>
    <n v="19140.39"/>
    <n v="133982.72999999998"/>
  </r>
  <r>
    <s v="SALE0627"/>
    <x v="67"/>
    <s v="P019"/>
    <n v="7"/>
    <n v="201.19"/>
    <n v="1408.33"/>
  </r>
  <r>
    <s v="SALE0629"/>
    <x v="29"/>
    <s v="P004"/>
    <n v="16"/>
    <n v="15076.27"/>
    <n v="241220.32"/>
  </r>
  <r>
    <s v="SALE0651"/>
    <x v="68"/>
    <s v="P021"/>
    <n v="1"/>
    <n v="131.22999999999999"/>
    <n v="131.22999999999999"/>
  </r>
  <r>
    <s v="SALE0663"/>
    <x v="23"/>
    <s v="P020"/>
    <n v="14"/>
    <n v="342.55"/>
    <n v="4795.7"/>
  </r>
  <r>
    <s v="SALE0672"/>
    <x v="69"/>
    <s v="P014"/>
    <n v="19"/>
    <n v="1560.23"/>
    <n v="29644.37"/>
  </r>
  <r>
    <s v="SALE0675"/>
    <x v="64"/>
    <s v="P026"/>
    <n v="4"/>
    <n v="1657.49"/>
    <n v="6629.96"/>
  </r>
  <r>
    <s v="SALE0683"/>
    <x v="70"/>
    <s v="P021"/>
    <n v="13"/>
    <n v="97.76"/>
    <n v="1270.8800000000001"/>
  </r>
  <r>
    <s v="SALE0696"/>
    <x v="52"/>
    <s v="P012"/>
    <n v="12"/>
    <n v="2475.65"/>
    <n v="29707.800000000003"/>
  </r>
  <r>
    <s v="SALE0712"/>
    <x v="46"/>
    <s v="P018"/>
    <n v="8"/>
    <n v="318.18"/>
    <n v="2545.44"/>
  </r>
  <r>
    <s v="SALE0713"/>
    <x v="69"/>
    <s v="P001"/>
    <n v="20"/>
    <n v="76929.19"/>
    <n v="1538583.8"/>
  </r>
  <r>
    <s v="SALE0728"/>
    <x v="71"/>
    <s v="P035"/>
    <n v="2"/>
    <n v="2238.0100000000002"/>
    <n v="4476.0200000000004"/>
  </r>
  <r>
    <s v="SALE0732"/>
    <x v="72"/>
    <s v="P005"/>
    <n v="4"/>
    <n v="2310.0100000000002"/>
    <n v="9240.0400000000009"/>
  </r>
  <r>
    <s v="SALE0743"/>
    <x v="73"/>
    <s v="P001"/>
    <n v="12"/>
    <n v="67199.8"/>
    <n v="806397.60000000009"/>
  </r>
  <r>
    <s v="SALE0756"/>
    <x v="74"/>
    <s v="P030"/>
    <n v="13"/>
    <n v="1673.52"/>
    <n v="21755.759999999998"/>
  </r>
  <r>
    <s v="SALE0760"/>
    <x v="75"/>
    <s v="P036"/>
    <n v="2"/>
    <n v="478.6"/>
    <n v="957.2"/>
  </r>
  <r>
    <s v="SALE0761"/>
    <x v="22"/>
    <s v="P037"/>
    <n v="2"/>
    <n v="554.54999999999995"/>
    <n v="1109.0999999999999"/>
  </r>
  <r>
    <s v="SALE0770"/>
    <x v="74"/>
    <s v="P007"/>
    <n v="6"/>
    <n v="1329.84"/>
    <n v="7979.0399999999991"/>
  </r>
  <r>
    <s v="SALE0772"/>
    <x v="38"/>
    <s v="P017"/>
    <n v="15"/>
    <n v="375.35"/>
    <n v="5630.25"/>
  </r>
  <r>
    <s v="SALE0775"/>
    <x v="76"/>
    <s v="P024"/>
    <n v="14"/>
    <n v="45.69"/>
    <n v="639.66"/>
  </r>
  <r>
    <s v="SALE0783"/>
    <x v="77"/>
    <s v="P004"/>
    <n v="16"/>
    <n v="15281.7"/>
    <n v="244507.2"/>
  </r>
  <r>
    <s v="SALE0799"/>
    <x v="78"/>
    <s v="P019"/>
    <n v="3"/>
    <n v="201.3"/>
    <n v="603.90000000000009"/>
  </r>
  <r>
    <s v="SALE0808"/>
    <x v="79"/>
    <s v="P012"/>
    <n v="17"/>
    <n v="2310.4"/>
    <n v="39276.800000000003"/>
  </r>
  <r>
    <s v="SALE0814"/>
    <x v="45"/>
    <s v="P025"/>
    <n v="2"/>
    <n v="887.24"/>
    <n v="1774.48"/>
  </r>
  <r>
    <s v="SALE0815"/>
    <x v="80"/>
    <s v="P038"/>
    <n v="15"/>
    <n v="2663.1"/>
    <n v="39946.5"/>
  </r>
  <r>
    <s v="SALE0821"/>
    <x v="38"/>
    <s v="P011"/>
    <n v="4"/>
    <n v="3682.64"/>
    <n v="14730.56"/>
  </r>
  <r>
    <s v="SALE0839"/>
    <x v="81"/>
    <s v="P038"/>
    <n v="19"/>
    <n v="1915.52"/>
    <n v="36394.879999999997"/>
  </r>
  <r>
    <s v="SALE0844"/>
    <x v="82"/>
    <s v="P008"/>
    <n v="4"/>
    <n v="3127.74"/>
    <n v="12510.96"/>
  </r>
  <r>
    <s v="SALE0846"/>
    <x v="27"/>
    <s v="P024"/>
    <n v="2"/>
    <n v="41.68"/>
    <n v="83.36"/>
  </r>
  <r>
    <s v="SALE0864"/>
    <x v="83"/>
    <s v="P008"/>
    <n v="19"/>
    <n v="3445.84"/>
    <n v="65470.960000000006"/>
  </r>
  <r>
    <s v="SALE0892"/>
    <x v="2"/>
    <s v="P017"/>
    <n v="18"/>
    <n v="318"/>
    <n v="5724"/>
  </r>
  <r>
    <s v="SALE0903"/>
    <x v="27"/>
    <s v="P020"/>
    <n v="16"/>
    <n v="326.16000000000003"/>
    <n v="5218.5600000000004"/>
  </r>
  <r>
    <s v="SALE0911"/>
    <x v="84"/>
    <s v="P025"/>
    <n v="14"/>
    <n v="1072.8"/>
    <n v="15019.199999999999"/>
  </r>
  <r>
    <s v="SALE0922"/>
    <x v="13"/>
    <s v="P027"/>
    <n v="20"/>
    <n v="526.61"/>
    <n v="10532.2"/>
  </r>
  <r>
    <s v="SALE0923"/>
    <x v="85"/>
    <s v="P029"/>
    <n v="1"/>
    <n v="2493.4"/>
    <n v="2493.4"/>
  </r>
  <r>
    <s v="SALE0929"/>
    <x v="29"/>
    <s v="P033"/>
    <n v="20"/>
    <n v="1784.52"/>
    <n v="35690.400000000001"/>
  </r>
  <r>
    <s v="SALE0931"/>
    <x v="86"/>
    <s v="P009"/>
    <n v="4"/>
    <n v="419.26"/>
    <n v="1677.04"/>
  </r>
  <r>
    <s v="SALE0934"/>
    <x v="70"/>
    <s v="P034"/>
    <n v="10"/>
    <n v="4956.1499999999996"/>
    <n v="49561.5"/>
  </r>
  <r>
    <s v="SALE0940"/>
    <x v="87"/>
    <s v="P023"/>
    <n v="10"/>
    <n v="76.48"/>
    <n v="764.80000000000007"/>
  </r>
  <r>
    <s v="SALE0953"/>
    <x v="67"/>
    <s v="P020"/>
    <n v="4"/>
    <n v="298.13"/>
    <n v="1192.52"/>
  </r>
  <r>
    <s v="SALE0955"/>
    <x v="88"/>
    <s v="P003"/>
    <n v="19"/>
    <n v="4737.45"/>
    <n v="90011.55"/>
  </r>
  <r>
    <s v="SALE0958"/>
    <x v="89"/>
    <s v="P035"/>
    <n v="10"/>
    <n v="2171.4"/>
    <n v="21714"/>
  </r>
  <r>
    <s v="SALE0964"/>
    <x v="90"/>
    <s v="P003"/>
    <n v="12"/>
    <n v="4533.72"/>
    <n v="54404.639999999999"/>
  </r>
  <r>
    <s v="SALE0969"/>
    <x v="49"/>
    <s v="P017"/>
    <n v="8"/>
    <n v="372.81"/>
    <n v="2982.48"/>
  </r>
  <r>
    <s v="SALE0976"/>
    <x v="91"/>
    <s v="P022"/>
    <n v="12"/>
    <n v="264.68"/>
    <n v="3176.16"/>
  </r>
  <r>
    <s v="SALE0990"/>
    <x v="92"/>
    <s v="P007"/>
    <n v="14"/>
    <n v="955.6"/>
    <n v="13378.4"/>
  </r>
  <r>
    <s v="SALE0992"/>
    <x v="93"/>
    <s v="P026"/>
    <n v="10"/>
    <n v="1468.25"/>
    <n v="14682.5"/>
  </r>
  <r>
    <s v="SALE0998"/>
    <x v="94"/>
    <s v="P019"/>
    <n v="11"/>
    <n v="198.14"/>
    <n v="2179.54"/>
  </r>
  <r>
    <s v="SALE0002"/>
    <x v="21"/>
    <s v="P024"/>
    <n v="13"/>
    <n v="37.46"/>
    <n v="486.98"/>
  </r>
  <r>
    <s v="SALE0009"/>
    <x v="83"/>
    <s v="P039"/>
    <n v="19"/>
    <n v="699.37"/>
    <n v="13288.03"/>
  </r>
  <r>
    <s v="SALE0019"/>
    <x v="95"/>
    <s v="P023"/>
    <n v="12"/>
    <n v="71.83"/>
    <n v="861.96"/>
  </r>
  <r>
    <s v="SALE0033"/>
    <x v="13"/>
    <s v="P033"/>
    <n v="9"/>
    <n v="1772.76"/>
    <n v="15954.84"/>
  </r>
  <r>
    <s v="SALE0067"/>
    <x v="96"/>
    <s v="P030"/>
    <n v="2"/>
    <n v="1280.6600000000001"/>
    <n v="2561.3200000000002"/>
  </r>
  <r>
    <s v="SALE0068"/>
    <x v="97"/>
    <s v="P024"/>
    <n v="14"/>
    <n v="51.19"/>
    <n v="716.66"/>
  </r>
  <r>
    <s v="SALE0071"/>
    <x v="98"/>
    <s v="P031"/>
    <n v="14"/>
    <n v="835.96"/>
    <n v="11703.44"/>
  </r>
  <r>
    <s v="SALE0073"/>
    <x v="99"/>
    <s v="P034"/>
    <n v="6"/>
    <n v="5845.65"/>
    <n v="35073.899999999994"/>
  </r>
  <r>
    <s v="SALE0076"/>
    <x v="100"/>
    <s v="P001"/>
    <n v="10"/>
    <n v="60053.83"/>
    <n v="600538.30000000005"/>
  </r>
  <r>
    <s v="SALE0077"/>
    <x v="16"/>
    <s v="P020"/>
    <n v="11"/>
    <n v="342.16"/>
    <n v="3763.76"/>
  </r>
  <r>
    <s v="SALE0082"/>
    <x v="73"/>
    <s v="P036"/>
    <n v="7"/>
    <n v="542.1"/>
    <n v="3794.7000000000003"/>
  </r>
  <r>
    <s v="SALE0084"/>
    <x v="101"/>
    <s v="P037"/>
    <n v="6"/>
    <n v="614.07000000000005"/>
    <n v="3684.42"/>
  </r>
  <r>
    <s v="SALE0085"/>
    <x v="102"/>
    <s v="P003"/>
    <n v="3"/>
    <n v="4936.68"/>
    <n v="14810.04"/>
  </r>
  <r>
    <s v="SALE0086"/>
    <x v="33"/>
    <s v="P029"/>
    <n v="17"/>
    <n v="2012.88"/>
    <n v="34218.959999999999"/>
  </r>
  <r>
    <s v="SALE0092"/>
    <x v="103"/>
    <s v="P002"/>
    <n v="7"/>
    <n v="23518.59"/>
    <n v="164630.13"/>
  </r>
  <r>
    <s v="SALE0095"/>
    <x v="104"/>
    <s v="P014"/>
    <n v="18"/>
    <n v="1516.71"/>
    <n v="27300.78"/>
  </r>
  <r>
    <s v="SALE0103"/>
    <x v="25"/>
    <s v="P021"/>
    <n v="1"/>
    <n v="95.1"/>
    <n v="95.1"/>
  </r>
  <r>
    <s v="SALE0129"/>
    <x v="105"/>
    <s v="P033"/>
    <n v="11"/>
    <n v="1517.52"/>
    <n v="16692.72"/>
  </r>
  <r>
    <s v="SALE0151"/>
    <x v="30"/>
    <s v="P018"/>
    <n v="11"/>
    <n v="247.36"/>
    <n v="2720.96"/>
  </r>
  <r>
    <s v="SALE0152"/>
    <x v="101"/>
    <s v="P004"/>
    <n v="11"/>
    <n v="20039.560000000001"/>
    <n v="220435.16"/>
  </r>
  <r>
    <s v="SALE0183"/>
    <x v="106"/>
    <s v="P032"/>
    <n v="2"/>
    <n v="838.98"/>
    <n v="1677.96"/>
  </r>
  <r>
    <s v="SALE0187"/>
    <x v="107"/>
    <s v="P027"/>
    <n v="11"/>
    <n v="522.39"/>
    <n v="5746.29"/>
  </r>
  <r>
    <s v="SALE0192"/>
    <x v="80"/>
    <s v="P018"/>
    <n v="15"/>
    <n v="266.82"/>
    <n v="4002.2999999999997"/>
  </r>
  <r>
    <s v="SALE0206"/>
    <x v="94"/>
    <s v="P004"/>
    <n v="12"/>
    <n v="16813.46"/>
    <n v="201761.52"/>
  </r>
  <r>
    <s v="SALE0212"/>
    <x v="108"/>
    <s v="P005"/>
    <n v="3"/>
    <n v="2066.62"/>
    <n v="6199.86"/>
  </r>
  <r>
    <s v="SALE0215"/>
    <x v="42"/>
    <s v="P031"/>
    <n v="15"/>
    <n v="872.99"/>
    <n v="13094.85"/>
  </r>
  <r>
    <s v="SALE0220"/>
    <x v="109"/>
    <s v="P023"/>
    <n v="6"/>
    <n v="72.44"/>
    <n v="434.64"/>
  </r>
  <r>
    <s v="SALE0223"/>
    <x v="110"/>
    <s v="P036"/>
    <n v="11"/>
    <n v="617.58000000000004"/>
    <n v="6793.38"/>
  </r>
  <r>
    <s v="SALE0235"/>
    <x v="35"/>
    <s v="P027"/>
    <n v="20"/>
    <n v="492.67"/>
    <n v="9853.4"/>
  </r>
  <r>
    <s v="SALE0242"/>
    <x v="90"/>
    <s v="P002"/>
    <n v="16"/>
    <n v="29561.85"/>
    <n v="472989.6"/>
  </r>
  <r>
    <s v="SALE0248"/>
    <x v="18"/>
    <s v="P012"/>
    <n v="6"/>
    <n v="2672.46"/>
    <n v="16034.76"/>
  </r>
  <r>
    <s v="SALE0266"/>
    <x v="98"/>
    <s v="P032"/>
    <n v="18"/>
    <n v="1077.0899999999999"/>
    <n v="19387.62"/>
  </r>
  <r>
    <s v="SALE0285"/>
    <x v="111"/>
    <s v="P038"/>
    <n v="12"/>
    <n v="2530.4699999999998"/>
    <n v="30365.64"/>
  </r>
  <r>
    <s v="SALE0286"/>
    <x v="44"/>
    <s v="P004"/>
    <n v="2"/>
    <n v="14763.54"/>
    <n v="29527.08"/>
  </r>
  <r>
    <s v="SALE0289"/>
    <x v="112"/>
    <s v="P020"/>
    <n v="3"/>
    <n v="353.53"/>
    <n v="1060.5899999999999"/>
  </r>
  <r>
    <s v="SALE0296"/>
    <x v="113"/>
    <s v="P015"/>
    <n v="19"/>
    <n v="3695.62"/>
    <n v="70216.78"/>
  </r>
  <r>
    <s v="SALE0302"/>
    <x v="114"/>
    <s v="P034"/>
    <n v="15"/>
    <n v="4494.3999999999996"/>
    <n v="67416"/>
  </r>
  <r>
    <s v="SALE0308"/>
    <x v="71"/>
    <s v="P003"/>
    <n v="2"/>
    <n v="5576.52"/>
    <n v="11153.04"/>
  </r>
  <r>
    <s v="SALE0313"/>
    <x v="33"/>
    <s v="P016"/>
    <n v="5"/>
    <n v="499.34"/>
    <n v="2496.6999999999998"/>
  </r>
  <r>
    <s v="SALE0315"/>
    <x v="115"/>
    <s v="P008"/>
    <n v="14"/>
    <n v="3726.05"/>
    <n v="52164.700000000004"/>
  </r>
  <r>
    <s v="SALE0330"/>
    <x v="116"/>
    <s v="P026"/>
    <n v="20"/>
    <n v="1553.91"/>
    <n v="31078.2"/>
  </r>
  <r>
    <s v="SALE0332"/>
    <x v="117"/>
    <s v="P032"/>
    <n v="7"/>
    <n v="887.63"/>
    <n v="6213.41"/>
  </r>
  <r>
    <s v="SALE0335"/>
    <x v="81"/>
    <s v="P019"/>
    <n v="20"/>
    <n v="178.29"/>
    <n v="3565.7999999999997"/>
  </r>
  <r>
    <s v="SALE0343"/>
    <x v="77"/>
    <s v="P018"/>
    <n v="10"/>
    <n v="309.79000000000002"/>
    <n v="3097.9"/>
  </r>
  <r>
    <s v="SALE0370"/>
    <x v="11"/>
    <s v="P040"/>
    <n v="6"/>
    <n v="872.38"/>
    <n v="5234.28"/>
  </r>
  <r>
    <s v="SALE0378"/>
    <x v="71"/>
    <s v="P032"/>
    <n v="15"/>
    <n v="1028.29"/>
    <n v="15424.349999999999"/>
  </r>
  <r>
    <s v="SALE0408"/>
    <x v="118"/>
    <s v="P025"/>
    <n v="18"/>
    <n v="890.33"/>
    <n v="16025.94"/>
  </r>
  <r>
    <s v="SALE0410"/>
    <x v="43"/>
    <s v="P016"/>
    <n v="17"/>
    <n v="500.09"/>
    <n v="8501.5299999999988"/>
  </r>
  <r>
    <s v="SALE0414"/>
    <x v="119"/>
    <s v="P034"/>
    <n v="11"/>
    <n v="5171.3999999999996"/>
    <n v="56885.399999999994"/>
  </r>
  <r>
    <s v="SALE0416"/>
    <x v="7"/>
    <s v="P004"/>
    <n v="16"/>
    <n v="15289.99"/>
    <n v="244639.84"/>
  </r>
  <r>
    <s v="SALE0424"/>
    <x v="35"/>
    <s v="P010"/>
    <n v="14"/>
    <n v="1475.05"/>
    <n v="20650.7"/>
  </r>
  <r>
    <s v="SALE0437"/>
    <x v="120"/>
    <s v="P019"/>
    <n v="9"/>
    <n v="198.86"/>
    <n v="1789.7400000000002"/>
  </r>
  <r>
    <s v="SALE0450"/>
    <x v="6"/>
    <s v="P028"/>
    <n v="17"/>
    <n v="1425.2"/>
    <n v="24228.400000000001"/>
  </r>
  <r>
    <s v="SALE0451"/>
    <x v="28"/>
    <s v="P017"/>
    <n v="8"/>
    <n v="376.88"/>
    <n v="3015.04"/>
  </r>
  <r>
    <s v="SALE0480"/>
    <x v="44"/>
    <s v="P039"/>
    <n v="7"/>
    <n v="835.73"/>
    <n v="5850.1100000000006"/>
  </r>
  <r>
    <s v="SALE0483"/>
    <x v="121"/>
    <s v="P020"/>
    <n v="5"/>
    <n v="273.02999999999997"/>
    <n v="1365.1499999999999"/>
  </r>
  <r>
    <s v="SALE0494"/>
    <x v="3"/>
    <s v="P022"/>
    <n v="6"/>
    <n v="238.44"/>
    <n v="1430.6399999999999"/>
  </r>
  <r>
    <s v="SALE0495"/>
    <x v="107"/>
    <s v="P007"/>
    <n v="5"/>
    <n v="1101.57"/>
    <n v="5507.8499999999995"/>
  </r>
  <r>
    <s v="SALE0502"/>
    <x v="24"/>
    <s v="P033"/>
    <n v="17"/>
    <n v="1541.65"/>
    <n v="26208.050000000003"/>
  </r>
  <r>
    <s v="SALE0505"/>
    <x v="19"/>
    <s v="P020"/>
    <n v="19"/>
    <n v="274.13"/>
    <n v="5208.47"/>
  </r>
  <r>
    <s v="SALE0513"/>
    <x v="122"/>
    <s v="P013"/>
    <n v="18"/>
    <n v="1431.24"/>
    <n v="25762.32"/>
  </r>
  <r>
    <s v="SALE0526"/>
    <x v="123"/>
    <s v="P014"/>
    <n v="17"/>
    <n v="1372.76"/>
    <n v="23336.92"/>
  </r>
  <r>
    <s v="SALE0541"/>
    <x v="124"/>
    <s v="P003"/>
    <n v="4"/>
    <n v="5310.93"/>
    <n v="21243.72"/>
  </r>
  <r>
    <s v="SALE0551"/>
    <x v="125"/>
    <s v="P007"/>
    <n v="2"/>
    <n v="1116.69"/>
    <n v="2233.38"/>
  </r>
  <r>
    <s v="SALE0573"/>
    <x v="71"/>
    <s v="P010"/>
    <n v="13"/>
    <n v="1712.91"/>
    <n v="22267.83"/>
  </r>
  <r>
    <s v="SALE0581"/>
    <x v="43"/>
    <s v="P004"/>
    <n v="8"/>
    <n v="15457.61"/>
    <n v="123660.88"/>
  </r>
  <r>
    <s v="SALE0585"/>
    <x v="43"/>
    <s v="P034"/>
    <n v="6"/>
    <n v="5746.66"/>
    <n v="34479.96"/>
  </r>
  <r>
    <s v="SALE0597"/>
    <x v="126"/>
    <s v="P032"/>
    <n v="20"/>
    <n v="972.78"/>
    <n v="19455.599999999999"/>
  </r>
  <r>
    <s v="SALE0598"/>
    <x v="96"/>
    <s v="P021"/>
    <n v="13"/>
    <n v="107.69"/>
    <n v="1399.97"/>
  </r>
  <r>
    <s v="SALE0641"/>
    <x v="38"/>
    <s v="P006"/>
    <n v="2"/>
    <n v="28159.52"/>
    <n v="56319.040000000001"/>
  </r>
  <r>
    <s v="SALE0660"/>
    <x v="19"/>
    <s v="P009"/>
    <n v="19"/>
    <n v="526.33000000000004"/>
    <n v="10000.27"/>
  </r>
  <r>
    <s v="SALE0664"/>
    <x v="113"/>
    <s v="P005"/>
    <n v="6"/>
    <n v="2496.54"/>
    <n v="14979.24"/>
  </r>
  <r>
    <s v="SALE0669"/>
    <x v="127"/>
    <s v="P034"/>
    <n v="3"/>
    <n v="4897.08"/>
    <n v="14691.24"/>
  </r>
  <r>
    <s v="SALE0670"/>
    <x v="99"/>
    <s v="P004"/>
    <n v="13"/>
    <n v="15020.64"/>
    <n v="195268.32"/>
  </r>
  <r>
    <s v="SALE0671"/>
    <x v="5"/>
    <s v="P016"/>
    <n v="10"/>
    <n v="539.25"/>
    <n v="5392.5"/>
  </r>
  <r>
    <s v="SALE0677"/>
    <x v="117"/>
    <s v="P010"/>
    <n v="16"/>
    <n v="1692.79"/>
    <n v="27084.639999999999"/>
  </r>
  <r>
    <s v="SALE0694"/>
    <x v="128"/>
    <s v="P016"/>
    <n v="6"/>
    <n v="485.66"/>
    <n v="2913.96"/>
  </r>
  <r>
    <s v="SALE0697"/>
    <x v="7"/>
    <s v="P001"/>
    <n v="11"/>
    <n v="62549.42"/>
    <n v="688043.62"/>
  </r>
  <r>
    <s v="SALE0709"/>
    <x v="70"/>
    <s v="P033"/>
    <n v="17"/>
    <n v="1427.07"/>
    <n v="24260.19"/>
  </r>
  <r>
    <s v="SALE0714"/>
    <x v="63"/>
    <s v="P036"/>
    <n v="14"/>
    <n v="602.57000000000005"/>
    <n v="8435.9800000000014"/>
  </r>
  <r>
    <s v="SALE0717"/>
    <x v="129"/>
    <s v="P017"/>
    <n v="7"/>
    <n v="396.54"/>
    <n v="2775.78"/>
  </r>
  <r>
    <s v="SALE0720"/>
    <x v="60"/>
    <s v="P012"/>
    <n v="16"/>
    <n v="3048.04"/>
    <n v="48768.639999999999"/>
  </r>
  <r>
    <s v="SALE0724"/>
    <x v="130"/>
    <s v="P002"/>
    <n v="2"/>
    <n v="21825.27"/>
    <n v="43650.54"/>
  </r>
  <r>
    <s v="SALE0725"/>
    <x v="130"/>
    <s v="P010"/>
    <n v="1"/>
    <n v="2045.91"/>
    <n v="2045.91"/>
  </r>
  <r>
    <s v="SALE0731"/>
    <x v="131"/>
    <s v="P008"/>
    <n v="4"/>
    <n v="3389.9"/>
    <n v="13559.6"/>
  </r>
  <r>
    <s v="SALE0734"/>
    <x v="110"/>
    <s v="P028"/>
    <n v="10"/>
    <n v="1279.6500000000001"/>
    <n v="12796.5"/>
  </r>
  <r>
    <s v="SALE0742"/>
    <x v="30"/>
    <s v="P034"/>
    <n v="8"/>
    <n v="5514.1"/>
    <n v="44112.800000000003"/>
  </r>
  <r>
    <s v="SALE0757"/>
    <x v="17"/>
    <s v="P024"/>
    <n v="9"/>
    <n v="39.22"/>
    <n v="352.98"/>
  </r>
  <r>
    <s v="SALE0766"/>
    <x v="76"/>
    <s v="P015"/>
    <n v="5"/>
    <n v="4735.8999999999996"/>
    <n v="23679.5"/>
  </r>
  <r>
    <s v="SALE0776"/>
    <x v="3"/>
    <s v="P040"/>
    <n v="18"/>
    <n v="801.81"/>
    <n v="14432.579999999998"/>
  </r>
  <r>
    <s v="SALE0784"/>
    <x v="124"/>
    <s v="P028"/>
    <n v="6"/>
    <n v="1042.8800000000001"/>
    <n v="6257.2800000000007"/>
  </r>
  <r>
    <s v="SALE0805"/>
    <x v="92"/>
    <s v="P001"/>
    <n v="1"/>
    <n v="54689.59"/>
    <n v="54689.59"/>
  </r>
  <r>
    <s v="SALE0824"/>
    <x v="132"/>
    <s v="P018"/>
    <n v="7"/>
    <n v="314.67"/>
    <n v="2202.69"/>
  </r>
  <r>
    <s v="SALE0825"/>
    <x v="133"/>
    <s v="P030"/>
    <n v="17"/>
    <n v="1737.25"/>
    <n v="29533.25"/>
  </r>
  <r>
    <s v="SALE0826"/>
    <x v="134"/>
    <s v="P012"/>
    <n v="9"/>
    <n v="3065.44"/>
    <n v="27588.959999999999"/>
  </r>
  <r>
    <s v="SALE0828"/>
    <x v="57"/>
    <s v="P021"/>
    <n v="20"/>
    <n v="107.87"/>
    <n v="2157.4"/>
  </r>
  <r>
    <s v="SALE0835"/>
    <x v="8"/>
    <s v="P025"/>
    <n v="7"/>
    <n v="974.18"/>
    <n v="6819.2599999999993"/>
  </r>
  <r>
    <s v="SALE0848"/>
    <x v="122"/>
    <s v="P018"/>
    <n v="19"/>
    <n v="267.02999999999997"/>
    <n v="5073.57"/>
  </r>
  <r>
    <s v="SALE0853"/>
    <x v="53"/>
    <s v="P030"/>
    <n v="16"/>
    <n v="1286.76"/>
    <n v="20588.16"/>
  </r>
  <r>
    <s v="SALE0866"/>
    <x v="135"/>
    <s v="P018"/>
    <n v="6"/>
    <n v="298.47000000000003"/>
    <n v="1790.8200000000002"/>
  </r>
  <r>
    <s v="SALE0870"/>
    <x v="136"/>
    <s v="P002"/>
    <n v="3"/>
    <n v="22171.16"/>
    <n v="66513.48"/>
  </r>
  <r>
    <s v="SALE0874"/>
    <x v="115"/>
    <s v="P032"/>
    <n v="9"/>
    <n v="1056.1600000000001"/>
    <n v="9505.44"/>
  </r>
  <r>
    <s v="SALE0880"/>
    <x v="58"/>
    <s v="P017"/>
    <n v="13"/>
    <n v="367.57"/>
    <n v="4778.41"/>
  </r>
  <r>
    <s v="SALE0886"/>
    <x v="137"/>
    <s v="P001"/>
    <n v="1"/>
    <n v="55245.72"/>
    <n v="55245.72"/>
  </r>
  <r>
    <s v="SALE0887"/>
    <x v="110"/>
    <s v="P019"/>
    <n v="18"/>
    <n v="159.11000000000001"/>
    <n v="2863.9800000000005"/>
  </r>
  <r>
    <s v="SALE0896"/>
    <x v="59"/>
    <s v="P002"/>
    <n v="14"/>
    <n v="21432.67"/>
    <n v="300057.38"/>
  </r>
  <r>
    <s v="SALE0916"/>
    <x v="126"/>
    <s v="P023"/>
    <n v="15"/>
    <n v="74.84"/>
    <n v="1122.6000000000001"/>
  </r>
  <r>
    <s v="SALE0924"/>
    <x v="63"/>
    <s v="P029"/>
    <n v="19"/>
    <n v="2209.46"/>
    <n v="41979.74"/>
  </r>
  <r>
    <s v="SALE0932"/>
    <x v="58"/>
    <s v="P039"/>
    <n v="1"/>
    <n v="658.29"/>
    <n v="658.29"/>
  </r>
  <r>
    <s v="SALE0943"/>
    <x v="16"/>
    <s v="P028"/>
    <n v="5"/>
    <n v="1056.8800000000001"/>
    <n v="5284.4000000000005"/>
  </r>
  <r>
    <s v="SALE0947"/>
    <x v="74"/>
    <s v="P019"/>
    <n v="12"/>
    <n v="188.11"/>
    <n v="2257.3200000000002"/>
  </r>
  <r>
    <s v="SALE0951"/>
    <x v="79"/>
    <s v="P034"/>
    <n v="18"/>
    <n v="5147.5200000000004"/>
    <n v="92655.360000000015"/>
  </r>
  <r>
    <s v="SALE0959"/>
    <x v="136"/>
    <s v="P039"/>
    <n v="19"/>
    <n v="656.34"/>
    <n v="12470.460000000001"/>
  </r>
  <r>
    <s v="SALE0962"/>
    <x v="138"/>
    <s v="P011"/>
    <n v="8"/>
    <n v="3592.57"/>
    <n v="28740.560000000001"/>
  </r>
  <r>
    <s v="SALE0967"/>
    <x v="139"/>
    <s v="P036"/>
    <n v="2"/>
    <n v="542.51"/>
    <n v="1085.02"/>
  </r>
  <r>
    <s v="SALE0968"/>
    <x v="74"/>
    <s v="P040"/>
    <n v="3"/>
    <n v="952.07"/>
    <n v="2856.21"/>
  </r>
  <r>
    <s v="SALE0971"/>
    <x v="140"/>
    <s v="P038"/>
    <n v="18"/>
    <n v="2489.94"/>
    <n v="44818.92"/>
  </r>
  <r>
    <s v="SALE0982"/>
    <x v="17"/>
    <s v="P021"/>
    <n v="19"/>
    <n v="104.25"/>
    <n v="1980.75"/>
  </r>
  <r>
    <s v="SALE0006"/>
    <x v="29"/>
    <s v="P003"/>
    <n v="5"/>
    <n v="4303.68"/>
    <n v="21518.400000000001"/>
  </r>
  <r>
    <s v="SALE0023"/>
    <x v="23"/>
    <s v="P022"/>
    <n v="15"/>
    <n v="264.73"/>
    <n v="3970.9500000000003"/>
  </r>
  <r>
    <s v="SALE0032"/>
    <x v="134"/>
    <s v="P002"/>
    <n v="12"/>
    <n v="23828.16"/>
    <n v="285937.91999999998"/>
  </r>
  <r>
    <s v="SALE0036"/>
    <x v="8"/>
    <s v="P028"/>
    <n v="11"/>
    <n v="1202.83"/>
    <n v="13231.13"/>
  </r>
  <r>
    <s v="SALE0037"/>
    <x v="121"/>
    <s v="P009"/>
    <n v="7"/>
    <n v="548.38"/>
    <n v="3838.66"/>
  </r>
  <r>
    <s v="SALE0044"/>
    <x v="101"/>
    <s v="P024"/>
    <n v="16"/>
    <n v="45.17"/>
    <n v="722.72"/>
  </r>
  <r>
    <s v="SALE0049"/>
    <x v="26"/>
    <s v="P034"/>
    <n v="15"/>
    <n v="5741.63"/>
    <n v="86124.45"/>
  </r>
  <r>
    <s v="SALE0057"/>
    <x v="106"/>
    <s v="P033"/>
    <n v="13"/>
    <n v="1589.65"/>
    <n v="20665.45"/>
  </r>
  <r>
    <s v="SALE0058"/>
    <x v="45"/>
    <s v="P022"/>
    <n v="5"/>
    <n v="235.21"/>
    <n v="1176.05"/>
  </r>
  <r>
    <s v="SALE0063"/>
    <x v="27"/>
    <s v="P039"/>
    <n v="8"/>
    <n v="829.94"/>
    <n v="6639.52"/>
  </r>
  <r>
    <s v="SALE0064"/>
    <x v="31"/>
    <s v="P004"/>
    <n v="2"/>
    <n v="17956.04"/>
    <n v="35912.080000000002"/>
  </r>
  <r>
    <s v="SALE0074"/>
    <x v="5"/>
    <s v="P013"/>
    <n v="1"/>
    <n v="1231.8699999999999"/>
    <n v="1231.8699999999999"/>
  </r>
  <r>
    <s v="SALE0078"/>
    <x v="60"/>
    <s v="P022"/>
    <n v="20"/>
    <n v="311.44"/>
    <n v="6228.8"/>
  </r>
  <r>
    <s v="SALE0079"/>
    <x v="141"/>
    <s v="P022"/>
    <n v="16"/>
    <n v="307.24"/>
    <n v="4915.84"/>
  </r>
  <r>
    <s v="SALE0088"/>
    <x v="132"/>
    <s v="P013"/>
    <n v="17"/>
    <n v="1163.02"/>
    <n v="19771.34"/>
  </r>
  <r>
    <s v="SALE0093"/>
    <x v="79"/>
    <s v="P018"/>
    <n v="15"/>
    <n v="287.38"/>
    <n v="4310.7"/>
  </r>
  <r>
    <s v="SALE0101"/>
    <x v="103"/>
    <s v="P007"/>
    <n v="15"/>
    <n v="1139.25"/>
    <n v="17088.75"/>
  </r>
  <r>
    <s v="SALE0106"/>
    <x v="84"/>
    <s v="P020"/>
    <n v="13"/>
    <n v="322.47000000000003"/>
    <n v="4192.1100000000006"/>
  </r>
  <r>
    <s v="SALE0137"/>
    <x v="81"/>
    <s v="P027"/>
    <n v="15"/>
    <n v="624.79"/>
    <n v="9371.8499999999985"/>
  </r>
  <r>
    <s v="SALE0146"/>
    <x v="14"/>
    <s v="P027"/>
    <n v="4"/>
    <n v="616.42999999999995"/>
    <n v="2465.7199999999998"/>
  </r>
  <r>
    <s v="SALE0177"/>
    <x v="2"/>
    <s v="P038"/>
    <n v="16"/>
    <n v="2469.31"/>
    <n v="39508.959999999999"/>
  </r>
  <r>
    <s v="SALE0218"/>
    <x v="60"/>
    <s v="P030"/>
    <n v="5"/>
    <n v="1711.53"/>
    <n v="8557.65"/>
  </r>
  <r>
    <s v="SALE0219"/>
    <x v="132"/>
    <s v="P017"/>
    <n v="12"/>
    <n v="416.12"/>
    <n v="4993.4400000000005"/>
  </r>
  <r>
    <s v="SALE0222"/>
    <x v="49"/>
    <s v="P021"/>
    <n v="15"/>
    <n v="102.94"/>
    <n v="1544.1"/>
  </r>
  <r>
    <s v="SALE0244"/>
    <x v="142"/>
    <s v="P008"/>
    <n v="19"/>
    <n v="3111.98"/>
    <n v="59127.62"/>
  </r>
  <r>
    <s v="SALE0247"/>
    <x v="123"/>
    <s v="P004"/>
    <n v="17"/>
    <n v="17868.91"/>
    <n v="303771.46999999997"/>
  </r>
  <r>
    <s v="SALE0256"/>
    <x v="73"/>
    <s v="P008"/>
    <n v="16"/>
    <n v="4105.3599999999997"/>
    <n v="65685.759999999995"/>
  </r>
  <r>
    <s v="SALE0260"/>
    <x v="88"/>
    <s v="P006"/>
    <n v="19"/>
    <n v="31267.919999999998"/>
    <n v="594090.48"/>
  </r>
  <r>
    <s v="SALE0261"/>
    <x v="97"/>
    <s v="P033"/>
    <n v="4"/>
    <n v="1739.81"/>
    <n v="6959.24"/>
  </r>
  <r>
    <s v="SALE0281"/>
    <x v="92"/>
    <s v="P030"/>
    <n v="6"/>
    <n v="1528.72"/>
    <n v="9172.32"/>
  </r>
  <r>
    <s v="SALE0288"/>
    <x v="104"/>
    <s v="P023"/>
    <n v="2"/>
    <n v="73.5"/>
    <n v="147"/>
  </r>
  <r>
    <s v="SALE0298"/>
    <x v="86"/>
    <s v="P020"/>
    <n v="14"/>
    <n v="330.6"/>
    <n v="4628.4000000000005"/>
  </r>
  <r>
    <s v="SALE0306"/>
    <x v="133"/>
    <s v="P032"/>
    <n v="14"/>
    <n v="1050.28"/>
    <n v="14703.92"/>
  </r>
  <r>
    <s v="SALE0307"/>
    <x v="63"/>
    <s v="P011"/>
    <n v="1"/>
    <n v="3779.48"/>
    <n v="3779.48"/>
  </r>
  <r>
    <s v="SALE0311"/>
    <x v="14"/>
    <s v="P034"/>
    <n v="9"/>
    <n v="5134.68"/>
    <n v="46212.12"/>
  </r>
  <r>
    <s v="SALE0345"/>
    <x v="15"/>
    <s v="P036"/>
    <n v="7"/>
    <n v="461.32"/>
    <n v="3229.24"/>
  </r>
  <r>
    <s v="SALE0348"/>
    <x v="80"/>
    <s v="P030"/>
    <n v="5"/>
    <n v="1296.99"/>
    <n v="6484.95"/>
  </r>
  <r>
    <s v="SALE0350"/>
    <x v="14"/>
    <s v="P038"/>
    <n v="19"/>
    <n v="2046.98"/>
    <n v="38892.620000000003"/>
  </r>
  <r>
    <s v="SALE0354"/>
    <x v="4"/>
    <s v="P022"/>
    <n v="20"/>
    <n v="310.56"/>
    <n v="6211.2"/>
  </r>
  <r>
    <s v="SALE0356"/>
    <x v="68"/>
    <s v="P036"/>
    <n v="3"/>
    <n v="508.46"/>
    <n v="1525.3799999999999"/>
  </r>
  <r>
    <s v="SALE0391"/>
    <x v="77"/>
    <s v="P005"/>
    <n v="4"/>
    <n v="2533.2199999999998"/>
    <n v="10132.879999999999"/>
  </r>
  <r>
    <s v="SALE0395"/>
    <x v="125"/>
    <s v="P033"/>
    <n v="4"/>
    <n v="1768.41"/>
    <n v="7073.64"/>
  </r>
  <r>
    <s v="SALE0396"/>
    <x v="54"/>
    <s v="P019"/>
    <n v="16"/>
    <n v="196.54"/>
    <n v="3144.64"/>
  </r>
  <r>
    <s v="SALE0399"/>
    <x v="2"/>
    <s v="P018"/>
    <n v="12"/>
    <n v="283.35000000000002"/>
    <n v="3400.2000000000003"/>
  </r>
  <r>
    <s v="SALE0405"/>
    <x v="74"/>
    <s v="P036"/>
    <n v="12"/>
    <n v="434.81"/>
    <n v="5217.72"/>
  </r>
  <r>
    <s v="SALE0412"/>
    <x v="105"/>
    <s v="P029"/>
    <n v="1"/>
    <n v="2129.5500000000002"/>
    <n v="2129.5500000000002"/>
  </r>
  <r>
    <s v="SALE0445"/>
    <x v="135"/>
    <s v="P006"/>
    <n v="5"/>
    <n v="31568.67"/>
    <n v="157843.34999999998"/>
  </r>
  <r>
    <s v="SALE0481"/>
    <x v="132"/>
    <s v="P023"/>
    <n v="20"/>
    <n v="68.12"/>
    <n v="1362.4"/>
  </r>
  <r>
    <s v="SALE0486"/>
    <x v="75"/>
    <s v="P013"/>
    <n v="7"/>
    <n v="1374.61"/>
    <n v="9622.2699999999986"/>
  </r>
  <r>
    <s v="SALE0491"/>
    <x v="143"/>
    <s v="P024"/>
    <n v="12"/>
    <n v="37.94"/>
    <n v="455.28"/>
  </r>
  <r>
    <s v="SALE0493"/>
    <x v="41"/>
    <s v="P002"/>
    <n v="10"/>
    <n v="22201.87"/>
    <n v="222018.69999999998"/>
  </r>
  <r>
    <s v="SALE0496"/>
    <x v="109"/>
    <s v="P014"/>
    <n v="8"/>
    <n v="1546.34"/>
    <n v="12370.72"/>
  </r>
  <r>
    <s v="SALE0497"/>
    <x v="133"/>
    <s v="P034"/>
    <n v="3"/>
    <n v="4440.6899999999996"/>
    <n v="13322.07"/>
  </r>
  <r>
    <s v="SALE0499"/>
    <x v="35"/>
    <s v="P003"/>
    <n v="7"/>
    <n v="5567.44"/>
    <n v="38972.079999999994"/>
  </r>
  <r>
    <s v="SALE0511"/>
    <x v="78"/>
    <s v="P018"/>
    <n v="4"/>
    <n v="229.37"/>
    <n v="917.48"/>
  </r>
  <r>
    <s v="SALE0518"/>
    <x v="26"/>
    <s v="P014"/>
    <n v="18"/>
    <n v="1349.67"/>
    <n v="24294.06"/>
  </r>
  <r>
    <s v="SALE0550"/>
    <x v="126"/>
    <s v="P002"/>
    <n v="7"/>
    <n v="26740.799999999999"/>
    <n v="187185.6"/>
  </r>
  <r>
    <s v="SALE0553"/>
    <x v="65"/>
    <s v="P028"/>
    <n v="7"/>
    <n v="1052.6300000000001"/>
    <n v="7368.4100000000008"/>
  </r>
  <r>
    <s v="SALE0567"/>
    <x v="52"/>
    <s v="P001"/>
    <n v="3"/>
    <n v="76492.91"/>
    <n v="229478.73"/>
  </r>
  <r>
    <s v="SALE0568"/>
    <x v="113"/>
    <s v="P014"/>
    <n v="6"/>
    <n v="1675.5"/>
    <n v="10053"/>
  </r>
  <r>
    <s v="SALE0579"/>
    <x v="144"/>
    <s v="P027"/>
    <n v="13"/>
    <n v="667.35"/>
    <n v="8675.5500000000011"/>
  </r>
  <r>
    <s v="SALE0587"/>
    <x v="145"/>
    <s v="P006"/>
    <n v="19"/>
    <n v="36332.199999999997"/>
    <n v="690311.79999999993"/>
  </r>
  <r>
    <s v="SALE0590"/>
    <x v="47"/>
    <s v="P028"/>
    <n v="12"/>
    <n v="1087.8599999999999"/>
    <n v="13054.32"/>
  </r>
  <r>
    <s v="SALE0591"/>
    <x v="70"/>
    <s v="P032"/>
    <n v="4"/>
    <n v="980.34"/>
    <n v="3921.36"/>
  </r>
  <r>
    <s v="SALE0604"/>
    <x v="39"/>
    <s v="P023"/>
    <n v="4"/>
    <n v="75.31"/>
    <n v="301.24"/>
  </r>
  <r>
    <s v="SALE0617"/>
    <x v="64"/>
    <s v="P007"/>
    <n v="18"/>
    <n v="1296.25"/>
    <n v="23332.5"/>
  </r>
  <r>
    <s v="SALE0618"/>
    <x v="24"/>
    <s v="P019"/>
    <n v="15"/>
    <n v="158.62"/>
    <n v="2379.3000000000002"/>
  </r>
  <r>
    <s v="SALE0624"/>
    <x v="143"/>
    <s v="P026"/>
    <n v="17"/>
    <n v="1837.12"/>
    <n v="31231.039999999997"/>
  </r>
  <r>
    <s v="SALE0631"/>
    <x v="5"/>
    <s v="P016"/>
    <n v="8"/>
    <n v="559.47"/>
    <n v="4475.76"/>
  </r>
  <r>
    <s v="SALE0644"/>
    <x v="52"/>
    <s v="P009"/>
    <n v="11"/>
    <n v="489.44"/>
    <n v="5383.84"/>
  </r>
  <r>
    <s v="SALE0645"/>
    <x v="81"/>
    <s v="P007"/>
    <n v="2"/>
    <n v="1023.1"/>
    <n v="2046.2"/>
  </r>
  <r>
    <s v="SALE0646"/>
    <x v="129"/>
    <s v="P009"/>
    <n v="7"/>
    <n v="501.42"/>
    <n v="3509.94"/>
  </r>
  <r>
    <s v="SALE0653"/>
    <x v="96"/>
    <s v="P022"/>
    <n v="11"/>
    <n v="294.05"/>
    <n v="3234.55"/>
  </r>
  <r>
    <s v="SALE0686"/>
    <x v="25"/>
    <s v="P019"/>
    <n v="3"/>
    <n v="198.38"/>
    <n v="595.14"/>
  </r>
  <r>
    <s v="SALE0687"/>
    <x v="146"/>
    <s v="P033"/>
    <n v="9"/>
    <n v="1710.33"/>
    <n v="15392.97"/>
  </r>
  <r>
    <s v="SALE0698"/>
    <x v="67"/>
    <s v="P016"/>
    <n v="19"/>
    <n v="556.86"/>
    <n v="10580.34"/>
  </r>
  <r>
    <s v="SALE0701"/>
    <x v="40"/>
    <s v="P020"/>
    <n v="18"/>
    <n v="337"/>
    <n v="6066"/>
  </r>
  <r>
    <s v="SALE0704"/>
    <x v="70"/>
    <s v="P027"/>
    <n v="1"/>
    <n v="509.36"/>
    <n v="509.36"/>
  </r>
  <r>
    <s v="SALE0706"/>
    <x v="134"/>
    <s v="P026"/>
    <n v="18"/>
    <n v="1924.22"/>
    <n v="34635.96"/>
  </r>
  <r>
    <s v="SALE0711"/>
    <x v="75"/>
    <s v="P019"/>
    <n v="5"/>
    <n v="210.12"/>
    <n v="1050.5999999999999"/>
  </r>
  <r>
    <s v="SALE0715"/>
    <x v="29"/>
    <s v="P004"/>
    <n v="8"/>
    <n v="18425.419999999998"/>
    <n v="147403.35999999999"/>
  </r>
  <r>
    <s v="SALE0729"/>
    <x v="147"/>
    <s v="P033"/>
    <n v="1"/>
    <n v="1791.44"/>
    <n v="1791.44"/>
  </r>
  <r>
    <s v="SALE0745"/>
    <x v="117"/>
    <s v="P016"/>
    <n v="2"/>
    <n v="632.16"/>
    <n v="1264.32"/>
  </r>
  <r>
    <s v="SALE0747"/>
    <x v="87"/>
    <s v="P038"/>
    <n v="20"/>
    <n v="2616.29"/>
    <n v="52325.8"/>
  </r>
  <r>
    <s v="SALE0751"/>
    <x v="66"/>
    <s v="P019"/>
    <n v="2"/>
    <n v="206.17"/>
    <n v="412.34"/>
  </r>
  <r>
    <s v="SALE0754"/>
    <x v="113"/>
    <s v="P011"/>
    <n v="17"/>
    <n v="3955.52"/>
    <n v="67243.839999999997"/>
  </r>
  <r>
    <s v="SALE0759"/>
    <x v="148"/>
    <s v="P005"/>
    <n v="1"/>
    <n v="2653.87"/>
    <n v="2653.87"/>
  </r>
  <r>
    <s v="SALE0797"/>
    <x v="9"/>
    <s v="P034"/>
    <n v="6"/>
    <n v="5065.59"/>
    <n v="30393.54"/>
  </r>
  <r>
    <s v="SALE0803"/>
    <x v="102"/>
    <s v="P023"/>
    <n v="13"/>
    <n v="57.27"/>
    <n v="744.51"/>
  </r>
  <r>
    <s v="SALE0822"/>
    <x v="66"/>
    <s v="P034"/>
    <n v="7"/>
    <n v="5814.82"/>
    <n v="40703.74"/>
  </r>
  <r>
    <s v="SALE0832"/>
    <x v="143"/>
    <s v="P023"/>
    <n v="7"/>
    <n v="73.39"/>
    <n v="513.73"/>
  </r>
  <r>
    <s v="SALE0845"/>
    <x v="95"/>
    <s v="P009"/>
    <n v="14"/>
    <n v="438.05"/>
    <n v="6132.7"/>
  </r>
  <r>
    <s v="SALE0851"/>
    <x v="136"/>
    <s v="P015"/>
    <n v="10"/>
    <n v="4647.25"/>
    <n v="46472.5"/>
  </r>
  <r>
    <s v="SALE0852"/>
    <x v="149"/>
    <s v="P014"/>
    <n v="16"/>
    <n v="1367.14"/>
    <n v="21874.240000000002"/>
  </r>
  <r>
    <s v="SALE0854"/>
    <x v="4"/>
    <s v="P020"/>
    <n v="5"/>
    <n v="351.17"/>
    <n v="1755.8500000000001"/>
  </r>
  <r>
    <s v="SALE0863"/>
    <x v="57"/>
    <s v="P034"/>
    <n v="2"/>
    <n v="5409.9"/>
    <n v="10819.8"/>
  </r>
  <r>
    <s v="SALE0865"/>
    <x v="82"/>
    <s v="P018"/>
    <n v="13"/>
    <n v="260.37"/>
    <n v="3384.81"/>
  </r>
  <r>
    <s v="SALE0868"/>
    <x v="131"/>
    <s v="P020"/>
    <n v="11"/>
    <n v="332.61"/>
    <n v="3658.71"/>
  </r>
  <r>
    <s v="SALE0876"/>
    <x v="134"/>
    <s v="P008"/>
    <n v="17"/>
    <n v="4066.26"/>
    <n v="69126.42"/>
  </r>
  <r>
    <s v="SALE0877"/>
    <x v="45"/>
    <s v="P027"/>
    <n v="5"/>
    <n v="548.64"/>
    <n v="2743.2"/>
  </r>
  <r>
    <s v="SALE0883"/>
    <x v="76"/>
    <s v="P010"/>
    <n v="5"/>
    <n v="1773.07"/>
    <n v="8865.35"/>
  </r>
  <r>
    <s v="SALE0888"/>
    <x v="77"/>
    <s v="P010"/>
    <n v="19"/>
    <n v="2021.2"/>
    <n v="38402.800000000003"/>
  </r>
  <r>
    <s v="SALE0891"/>
    <x v="133"/>
    <s v="P012"/>
    <n v="11"/>
    <n v="2917.43"/>
    <n v="32091.73"/>
  </r>
  <r>
    <s v="SALE0901"/>
    <x v="55"/>
    <s v="P004"/>
    <n v="17"/>
    <n v="18479.45"/>
    <n v="314150.65000000002"/>
  </r>
  <r>
    <s v="SALE0906"/>
    <x v="144"/>
    <s v="P026"/>
    <n v="10"/>
    <n v="1641.56"/>
    <n v="16415.599999999999"/>
  </r>
  <r>
    <s v="SALE0913"/>
    <x v="20"/>
    <s v="P003"/>
    <n v="2"/>
    <n v="5662.17"/>
    <n v="11324.34"/>
  </r>
  <r>
    <s v="SALE0914"/>
    <x v="90"/>
    <s v="P030"/>
    <n v="1"/>
    <n v="1756.2"/>
    <n v="1756.2"/>
  </r>
  <r>
    <s v="SALE0933"/>
    <x v="97"/>
    <s v="P025"/>
    <n v="6"/>
    <n v="1126.08"/>
    <n v="6756.48"/>
  </r>
  <r>
    <s v="SALE0944"/>
    <x v="11"/>
    <s v="P023"/>
    <n v="14"/>
    <n v="79.87"/>
    <n v="1118.18"/>
  </r>
  <r>
    <s v="SALE0950"/>
    <x v="51"/>
    <s v="P015"/>
    <n v="12"/>
    <n v="4753.47"/>
    <n v="57041.64"/>
  </r>
  <r>
    <s v="SALE0952"/>
    <x v="25"/>
    <s v="P027"/>
    <n v="9"/>
    <n v="491.09"/>
    <n v="4419.8099999999995"/>
  </r>
  <r>
    <s v="SALE0972"/>
    <x v="107"/>
    <s v="P017"/>
    <n v="12"/>
    <n v="361.38"/>
    <n v="4336.5599999999995"/>
  </r>
  <r>
    <s v="SALE0983"/>
    <x v="65"/>
    <s v="P016"/>
    <n v="15"/>
    <n v="542.5"/>
    <n v="8137.5"/>
  </r>
  <r>
    <s v="SALE0988"/>
    <x v="31"/>
    <s v="P027"/>
    <n v="19"/>
    <n v="576.92999999999995"/>
    <n v="10961.669999999998"/>
  </r>
  <r>
    <s v="SALE0991"/>
    <x v="37"/>
    <s v="P009"/>
    <n v="13"/>
    <n v="555.6"/>
    <n v="7222.8"/>
  </r>
  <r>
    <s v="SALE0017"/>
    <x v="14"/>
    <s v="P036"/>
    <n v="8"/>
    <n v="478.97"/>
    <n v="3831.76"/>
  </r>
  <r>
    <s v="SALE0024"/>
    <x v="135"/>
    <s v="P035"/>
    <n v="18"/>
    <n v="2629.62"/>
    <n v="47333.159999999996"/>
  </r>
  <r>
    <s v="SALE0034"/>
    <x v="11"/>
    <s v="P015"/>
    <n v="13"/>
    <n v="4563.2299999999996"/>
    <n v="59321.989999999991"/>
  </r>
  <r>
    <s v="SALE0047"/>
    <x v="146"/>
    <s v="P021"/>
    <n v="14"/>
    <n v="108.75"/>
    <n v="1522.5"/>
  </r>
  <r>
    <s v="SALE0051"/>
    <x v="36"/>
    <s v="P013"/>
    <n v="13"/>
    <n v="1418.78"/>
    <n v="18444.14"/>
  </r>
  <r>
    <s v="SALE0056"/>
    <x v="9"/>
    <s v="P008"/>
    <n v="15"/>
    <n v="3939.84"/>
    <n v="59097.600000000006"/>
  </r>
  <r>
    <s v="SALE0089"/>
    <x v="107"/>
    <s v="P007"/>
    <n v="5"/>
    <n v="1030.1300000000001"/>
    <n v="5150.6500000000005"/>
  </r>
  <r>
    <s v="SALE0096"/>
    <x v="131"/>
    <s v="P037"/>
    <n v="3"/>
    <n v="553.87"/>
    <n v="1661.6100000000001"/>
  </r>
  <r>
    <s v="SALE0107"/>
    <x v="132"/>
    <s v="P036"/>
    <n v="13"/>
    <n v="445.77"/>
    <n v="5795.01"/>
  </r>
  <r>
    <s v="SALE0110"/>
    <x v="23"/>
    <s v="P029"/>
    <n v="13"/>
    <n v="1832.88"/>
    <n v="23827.440000000002"/>
  </r>
  <r>
    <s v="SALE0116"/>
    <x v="80"/>
    <s v="P036"/>
    <n v="10"/>
    <n v="596.41"/>
    <n v="5964.0999999999995"/>
  </r>
  <r>
    <s v="SALE0118"/>
    <x v="150"/>
    <s v="P028"/>
    <n v="6"/>
    <n v="1214.08"/>
    <n v="7284.48"/>
  </r>
  <r>
    <s v="SALE0125"/>
    <x v="60"/>
    <s v="P003"/>
    <n v="16"/>
    <n v="5303.48"/>
    <n v="84855.679999999993"/>
  </r>
  <r>
    <s v="SALE0136"/>
    <x v="31"/>
    <s v="P022"/>
    <n v="20"/>
    <n v="308.94"/>
    <n v="6178.8"/>
  </r>
  <r>
    <s v="SALE0150"/>
    <x v="151"/>
    <s v="P012"/>
    <n v="15"/>
    <n v="2782.2"/>
    <n v="41733"/>
  </r>
  <r>
    <s v="SALE0153"/>
    <x v="97"/>
    <s v="P012"/>
    <n v="16"/>
    <n v="3081.94"/>
    <n v="49311.040000000001"/>
  </r>
  <r>
    <s v="SALE0185"/>
    <x v="152"/>
    <s v="P007"/>
    <n v="6"/>
    <n v="1010.75"/>
    <n v="6064.5"/>
  </r>
  <r>
    <s v="SALE0190"/>
    <x v="109"/>
    <s v="P014"/>
    <n v="6"/>
    <n v="1556.58"/>
    <n v="9339.48"/>
  </r>
  <r>
    <s v="SALE0199"/>
    <x v="93"/>
    <s v="P029"/>
    <n v="3"/>
    <n v="2211.0300000000002"/>
    <n v="6633.09"/>
  </r>
  <r>
    <s v="SALE0202"/>
    <x v="122"/>
    <s v="P030"/>
    <n v="13"/>
    <n v="1329.79"/>
    <n v="17287.27"/>
  </r>
  <r>
    <s v="SALE0203"/>
    <x v="94"/>
    <s v="P001"/>
    <n v="11"/>
    <n v="66554.36"/>
    <n v="732097.96"/>
  </r>
  <r>
    <s v="SALE0213"/>
    <x v="125"/>
    <s v="P005"/>
    <n v="9"/>
    <n v="2094.2800000000002"/>
    <n v="18848.52"/>
  </r>
  <r>
    <s v="SALE0224"/>
    <x v="153"/>
    <s v="P029"/>
    <n v="18"/>
    <n v="2012.29"/>
    <n v="36221.22"/>
  </r>
  <r>
    <s v="SALE0238"/>
    <x v="40"/>
    <s v="P037"/>
    <n v="6"/>
    <n v="664.36"/>
    <n v="3986.16"/>
  </r>
  <r>
    <s v="SALE0252"/>
    <x v="149"/>
    <s v="P027"/>
    <n v="4"/>
    <n v="643.96"/>
    <n v="2575.84"/>
  </r>
  <r>
    <s v="SALE0255"/>
    <x v="49"/>
    <s v="P015"/>
    <n v="7"/>
    <n v="3750.39"/>
    <n v="26252.73"/>
  </r>
  <r>
    <s v="SALE0263"/>
    <x v="39"/>
    <s v="P014"/>
    <n v="12"/>
    <n v="1736.61"/>
    <n v="20839.32"/>
  </r>
  <r>
    <s v="SALE0284"/>
    <x v="106"/>
    <s v="P031"/>
    <n v="17"/>
    <n v="677"/>
    <n v="11509"/>
  </r>
  <r>
    <s v="SALE0292"/>
    <x v="105"/>
    <s v="P021"/>
    <n v="13"/>
    <n v="105.43"/>
    <n v="1370.5900000000001"/>
  </r>
  <r>
    <s v="SALE0294"/>
    <x v="86"/>
    <s v="P011"/>
    <n v="12"/>
    <n v="4829.88"/>
    <n v="57958.559999999998"/>
  </r>
  <r>
    <s v="SALE0295"/>
    <x v="150"/>
    <s v="P005"/>
    <n v="10"/>
    <n v="2227.23"/>
    <n v="22272.3"/>
  </r>
  <r>
    <s v="SALE0305"/>
    <x v="10"/>
    <s v="P010"/>
    <n v="8"/>
    <n v="1945.07"/>
    <n v="15560.56"/>
  </r>
  <r>
    <s v="SALE0319"/>
    <x v="81"/>
    <s v="P020"/>
    <n v="10"/>
    <n v="280.06"/>
    <n v="2800.6"/>
  </r>
  <r>
    <s v="SALE0336"/>
    <x v="112"/>
    <s v="P038"/>
    <n v="1"/>
    <n v="2284.89"/>
    <n v="2284.89"/>
  </r>
  <r>
    <s v="SALE0340"/>
    <x v="140"/>
    <s v="P009"/>
    <n v="19"/>
    <n v="429.91"/>
    <n v="8168.2900000000009"/>
  </r>
  <r>
    <s v="SALE0342"/>
    <x v="9"/>
    <s v="P010"/>
    <n v="11"/>
    <n v="1472.23"/>
    <n v="16194.53"/>
  </r>
  <r>
    <s v="SALE0366"/>
    <x v="57"/>
    <s v="P003"/>
    <n v="17"/>
    <n v="4809.3500000000004"/>
    <n v="81758.950000000012"/>
  </r>
  <r>
    <s v="SALE0377"/>
    <x v="71"/>
    <s v="P031"/>
    <n v="4"/>
    <n v="708.72"/>
    <n v="2834.88"/>
  </r>
  <r>
    <s v="SALE0384"/>
    <x v="71"/>
    <s v="P029"/>
    <n v="6"/>
    <n v="2001.81"/>
    <n v="12010.86"/>
  </r>
  <r>
    <s v="SALE0421"/>
    <x v="154"/>
    <s v="P003"/>
    <n v="12"/>
    <n v="5686.15"/>
    <n v="68233.799999999988"/>
  </r>
  <r>
    <s v="SALE0433"/>
    <x v="73"/>
    <s v="P035"/>
    <n v="9"/>
    <n v="2875.04"/>
    <n v="25875.360000000001"/>
  </r>
  <r>
    <s v="SALE0434"/>
    <x v="85"/>
    <s v="P006"/>
    <n v="11"/>
    <n v="31905.14"/>
    <n v="350956.54"/>
  </r>
  <r>
    <s v="SALE0442"/>
    <x v="129"/>
    <s v="P021"/>
    <n v="14"/>
    <n v="95.1"/>
    <n v="1331.3999999999999"/>
  </r>
  <r>
    <s v="SALE0447"/>
    <x v="13"/>
    <s v="P011"/>
    <n v="16"/>
    <n v="3801.5"/>
    <n v="60824"/>
  </r>
  <r>
    <s v="SALE0455"/>
    <x v="10"/>
    <s v="P005"/>
    <n v="15"/>
    <n v="2580.6999999999998"/>
    <n v="38710.5"/>
  </r>
  <r>
    <s v="SALE0460"/>
    <x v="75"/>
    <s v="P001"/>
    <n v="13"/>
    <n v="56680.86"/>
    <n v="736851.18"/>
  </r>
  <r>
    <s v="SALE0468"/>
    <x v="105"/>
    <s v="P022"/>
    <n v="1"/>
    <n v="314.32"/>
    <n v="314.32"/>
  </r>
  <r>
    <s v="SALE0474"/>
    <x v="30"/>
    <s v="P025"/>
    <n v="3"/>
    <n v="1062.17"/>
    <n v="3186.51"/>
  </r>
  <r>
    <s v="SALE0507"/>
    <x v="140"/>
    <s v="P015"/>
    <n v="15"/>
    <n v="4339.97"/>
    <n v="65099.55"/>
  </r>
  <r>
    <s v="SALE0522"/>
    <x v="155"/>
    <s v="P025"/>
    <n v="3"/>
    <n v="976.67"/>
    <n v="2930.0099999999998"/>
  </r>
  <r>
    <s v="SALE0535"/>
    <x v="45"/>
    <s v="P030"/>
    <n v="6"/>
    <n v="1604.63"/>
    <n v="9627.7800000000007"/>
  </r>
  <r>
    <s v="SALE0538"/>
    <x v="119"/>
    <s v="P024"/>
    <n v="17"/>
    <n v="49.94"/>
    <n v="848.98"/>
  </r>
  <r>
    <s v="SALE0540"/>
    <x v="68"/>
    <s v="P005"/>
    <n v="11"/>
    <n v="2644.7"/>
    <n v="29091.699999999997"/>
  </r>
  <r>
    <s v="SALE0545"/>
    <x v="156"/>
    <s v="P011"/>
    <n v="1"/>
    <n v="4398.4399999999996"/>
    <n v="4398.4399999999996"/>
  </r>
  <r>
    <s v="SALE0548"/>
    <x v="20"/>
    <s v="P025"/>
    <n v="2"/>
    <n v="998.62"/>
    <n v="1997.24"/>
  </r>
  <r>
    <s v="SALE0549"/>
    <x v="157"/>
    <s v="P013"/>
    <n v="8"/>
    <n v="1113.8399999999999"/>
    <n v="8910.7199999999993"/>
  </r>
  <r>
    <s v="SALE0554"/>
    <x v="4"/>
    <s v="P001"/>
    <n v="11"/>
    <n v="54354.21"/>
    <n v="597896.30999999994"/>
  </r>
  <r>
    <s v="SALE0563"/>
    <x v="19"/>
    <s v="P013"/>
    <n v="7"/>
    <n v="1310.8"/>
    <n v="9175.6"/>
  </r>
  <r>
    <s v="SALE0564"/>
    <x v="88"/>
    <s v="P022"/>
    <n v="11"/>
    <n v="281.2"/>
    <n v="3093.2"/>
  </r>
  <r>
    <s v="SALE0566"/>
    <x v="85"/>
    <s v="P016"/>
    <n v="13"/>
    <n v="585.37"/>
    <n v="7609.81"/>
  </r>
  <r>
    <s v="SALE0570"/>
    <x v="47"/>
    <s v="P016"/>
    <n v="20"/>
    <n v="528.83000000000004"/>
    <n v="10576.6"/>
  </r>
  <r>
    <s v="SALE0571"/>
    <x v="132"/>
    <s v="P013"/>
    <n v="3"/>
    <n v="1448.46"/>
    <n v="4345.38"/>
  </r>
  <r>
    <s v="SALE0574"/>
    <x v="66"/>
    <s v="P039"/>
    <n v="18"/>
    <n v="789.38"/>
    <n v="14208.84"/>
  </r>
  <r>
    <s v="SALE0588"/>
    <x v="158"/>
    <s v="P018"/>
    <n v="10"/>
    <n v="223.09"/>
    <n v="2230.9"/>
  </r>
  <r>
    <s v="SALE0593"/>
    <x v="145"/>
    <s v="P040"/>
    <n v="6"/>
    <n v="826.78"/>
    <n v="4960.68"/>
  </r>
  <r>
    <s v="SALE0594"/>
    <x v="34"/>
    <s v="P008"/>
    <n v="11"/>
    <n v="3128.25"/>
    <n v="34410.75"/>
  </r>
  <r>
    <s v="SALE0606"/>
    <x v="138"/>
    <s v="P020"/>
    <n v="6"/>
    <n v="356.59"/>
    <n v="2139.54"/>
  </r>
  <r>
    <s v="SALE0608"/>
    <x v="10"/>
    <s v="P007"/>
    <n v="6"/>
    <n v="1327.77"/>
    <n v="7966.62"/>
  </r>
  <r>
    <s v="SALE0639"/>
    <x v="120"/>
    <s v="P014"/>
    <n v="20"/>
    <n v="1734.92"/>
    <n v="34698.400000000001"/>
  </r>
  <r>
    <s v="SALE0643"/>
    <x v="22"/>
    <s v="P016"/>
    <n v="17"/>
    <n v="664.86"/>
    <n v="11302.62"/>
  </r>
  <r>
    <s v="SALE0654"/>
    <x v="78"/>
    <s v="P018"/>
    <n v="13"/>
    <n v="317.20999999999998"/>
    <n v="4123.7299999999996"/>
  </r>
  <r>
    <s v="SALE0655"/>
    <x v="127"/>
    <s v="P007"/>
    <n v="17"/>
    <n v="1245.25"/>
    <n v="21169.25"/>
  </r>
  <r>
    <s v="SALE0661"/>
    <x v="42"/>
    <s v="P016"/>
    <n v="15"/>
    <n v="515.16999999999996"/>
    <n v="7727.5499999999993"/>
  </r>
  <r>
    <s v="SALE0689"/>
    <x v="69"/>
    <s v="P013"/>
    <n v="5"/>
    <n v="1126.94"/>
    <n v="5634.7000000000007"/>
  </r>
  <r>
    <s v="SALE0693"/>
    <x v="159"/>
    <s v="P020"/>
    <n v="12"/>
    <n v="287.89"/>
    <n v="3454.68"/>
  </r>
  <r>
    <s v="SALE0695"/>
    <x v="61"/>
    <s v="P014"/>
    <n v="9"/>
    <n v="1858.45"/>
    <n v="16726.05"/>
  </r>
  <r>
    <s v="SALE0703"/>
    <x v="69"/>
    <s v="P024"/>
    <n v="4"/>
    <n v="52.29"/>
    <n v="209.16"/>
  </r>
  <r>
    <s v="SALE0718"/>
    <x v="50"/>
    <s v="P018"/>
    <n v="13"/>
    <n v="237.52"/>
    <n v="3087.76"/>
  </r>
  <r>
    <s v="SALE0730"/>
    <x v="31"/>
    <s v="P028"/>
    <n v="12"/>
    <n v="1293.05"/>
    <n v="15516.599999999999"/>
  </r>
  <r>
    <s v="SALE0744"/>
    <x v="96"/>
    <s v="P004"/>
    <n v="5"/>
    <n v="15775.86"/>
    <n v="78879.3"/>
  </r>
  <r>
    <s v="SALE0753"/>
    <x v="105"/>
    <s v="P036"/>
    <n v="17"/>
    <n v="490.98"/>
    <n v="8346.66"/>
  </r>
  <r>
    <s v="SALE0768"/>
    <x v="67"/>
    <s v="P025"/>
    <n v="20"/>
    <n v="1001.61"/>
    <n v="20032.2"/>
  </r>
  <r>
    <s v="SALE0769"/>
    <x v="147"/>
    <s v="P007"/>
    <n v="10"/>
    <n v="1170.74"/>
    <n v="11707.4"/>
  </r>
  <r>
    <s v="SALE0771"/>
    <x v="114"/>
    <s v="P018"/>
    <n v="12"/>
    <n v="231.1"/>
    <n v="2773.2"/>
  </r>
  <r>
    <s v="SALE0777"/>
    <x v="60"/>
    <s v="P025"/>
    <n v="13"/>
    <n v="1086.7"/>
    <n v="14127.1"/>
  </r>
  <r>
    <s v="SALE0782"/>
    <x v="75"/>
    <s v="P031"/>
    <n v="7"/>
    <n v="753"/>
    <n v="5271"/>
  </r>
  <r>
    <s v="SALE0790"/>
    <x v="130"/>
    <s v="P021"/>
    <n v="5"/>
    <n v="128.52000000000001"/>
    <n v="642.6"/>
  </r>
  <r>
    <s v="SALE0793"/>
    <x v="53"/>
    <s v="P003"/>
    <n v="14"/>
    <n v="5288.59"/>
    <n v="74040.260000000009"/>
  </r>
  <r>
    <s v="SALE0798"/>
    <x v="153"/>
    <s v="P036"/>
    <n v="18"/>
    <n v="515.44000000000005"/>
    <n v="9277.9200000000019"/>
  </r>
  <r>
    <s v="SALE0810"/>
    <x v="95"/>
    <s v="P036"/>
    <n v="7"/>
    <n v="450.89"/>
    <n v="3156.23"/>
  </r>
  <r>
    <s v="SALE0818"/>
    <x v="67"/>
    <s v="P032"/>
    <n v="14"/>
    <n v="953.46"/>
    <n v="13348.44"/>
  </r>
  <r>
    <s v="SALE0842"/>
    <x v="160"/>
    <s v="P018"/>
    <n v="13"/>
    <n v="230.18"/>
    <n v="2992.34"/>
  </r>
  <r>
    <s v="SALE0850"/>
    <x v="89"/>
    <s v="P037"/>
    <n v="16"/>
    <n v="694.91"/>
    <n v="11118.56"/>
  </r>
  <r>
    <s v="SALE0860"/>
    <x v="70"/>
    <s v="P010"/>
    <n v="14"/>
    <n v="1763.49"/>
    <n v="24688.86"/>
  </r>
  <r>
    <s v="SALE0862"/>
    <x v="53"/>
    <s v="P013"/>
    <n v="13"/>
    <n v="1103.44"/>
    <n v="14344.720000000001"/>
  </r>
  <r>
    <s v="SALE0873"/>
    <x v="78"/>
    <s v="P010"/>
    <n v="10"/>
    <n v="1949.37"/>
    <n v="19493.699999999997"/>
  </r>
  <r>
    <s v="SALE0878"/>
    <x v="96"/>
    <s v="P037"/>
    <n v="7"/>
    <n v="645.71"/>
    <n v="4519.97"/>
  </r>
  <r>
    <s v="SALE0882"/>
    <x v="60"/>
    <s v="P028"/>
    <n v="12"/>
    <n v="1132.49"/>
    <n v="13589.880000000001"/>
  </r>
  <r>
    <s v="SALE0884"/>
    <x v="98"/>
    <s v="P020"/>
    <n v="3"/>
    <n v="345.81"/>
    <n v="1037.43"/>
  </r>
  <r>
    <s v="SALE0910"/>
    <x v="35"/>
    <s v="P019"/>
    <n v="16"/>
    <n v="172.87"/>
    <n v="2765.92"/>
  </r>
  <r>
    <s v="SALE0920"/>
    <x v="106"/>
    <s v="P003"/>
    <n v="8"/>
    <n v="4229.79"/>
    <n v="33838.32"/>
  </r>
  <r>
    <s v="SALE0921"/>
    <x v="65"/>
    <s v="P031"/>
    <n v="8"/>
    <n v="691.29"/>
    <n v="5530.32"/>
  </r>
  <r>
    <s v="SALE0928"/>
    <x v="76"/>
    <s v="P022"/>
    <n v="17"/>
    <n v="267.12"/>
    <n v="4541.04"/>
  </r>
  <r>
    <s v="SALE0938"/>
    <x v="2"/>
    <s v="P023"/>
    <n v="20"/>
    <n v="75.44"/>
    <n v="1508.8"/>
  </r>
  <r>
    <s v="SALE0954"/>
    <x v="91"/>
    <s v="P016"/>
    <n v="15"/>
    <n v="674.91"/>
    <n v="10123.65"/>
  </r>
  <r>
    <s v="SALE0965"/>
    <x v="60"/>
    <s v="P008"/>
    <n v="11"/>
    <n v="4210.99"/>
    <n v="46320.89"/>
  </r>
  <r>
    <s v="SALE0966"/>
    <x v="36"/>
    <s v="P030"/>
    <n v="1"/>
    <n v="1480.43"/>
    <n v="1480.43"/>
  </r>
  <r>
    <s v="SALE0979"/>
    <x v="55"/>
    <s v="P014"/>
    <n v="2"/>
    <n v="1712.82"/>
    <n v="3425.64"/>
  </r>
  <r>
    <s v="SALE0987"/>
    <x v="98"/>
    <s v="P039"/>
    <n v="11"/>
    <n v="681.72"/>
    <n v="7498.92"/>
  </r>
  <r>
    <s v="SALE1000"/>
    <x v="161"/>
    <s v="P007"/>
    <n v="6"/>
    <n v="994.51"/>
    <n v="5967.0599999999995"/>
  </r>
  <r>
    <s v="SALE0004"/>
    <x v="150"/>
    <s v="P020"/>
    <n v="11"/>
    <n v="259.01"/>
    <n v="2849.1099999999997"/>
  </r>
  <r>
    <s v="SALE0008"/>
    <x v="132"/>
    <s v="P005"/>
    <n v="6"/>
    <n v="2420.96"/>
    <n v="14525.76"/>
  </r>
  <r>
    <s v="SALE0012"/>
    <x v="162"/>
    <s v="P021"/>
    <n v="8"/>
    <n v="98.63"/>
    <n v="789.04"/>
  </r>
  <r>
    <s v="SALE0016"/>
    <x v="154"/>
    <s v="P009"/>
    <n v="7"/>
    <n v="483.4"/>
    <n v="3383.7999999999997"/>
  </r>
  <r>
    <s v="SALE0021"/>
    <x v="134"/>
    <s v="P015"/>
    <n v="12"/>
    <n v="3790.16"/>
    <n v="45481.919999999998"/>
  </r>
  <r>
    <s v="SALE0025"/>
    <x v="30"/>
    <s v="P040"/>
    <n v="1"/>
    <n v="929.89"/>
    <n v="929.89"/>
  </r>
  <r>
    <s v="SALE0026"/>
    <x v="13"/>
    <s v="P017"/>
    <n v="10"/>
    <n v="318.14999999999998"/>
    <n v="3181.5"/>
  </r>
  <r>
    <s v="SALE0027"/>
    <x v="4"/>
    <s v="P004"/>
    <n v="1"/>
    <n v="14389.01"/>
    <n v="14389.01"/>
  </r>
  <r>
    <s v="SALE0028"/>
    <x v="73"/>
    <s v="P024"/>
    <n v="10"/>
    <n v="51.58"/>
    <n v="515.79999999999995"/>
  </r>
  <r>
    <s v="SALE0030"/>
    <x v="70"/>
    <s v="P012"/>
    <n v="15"/>
    <n v="2688.42"/>
    <n v="40326.300000000003"/>
  </r>
  <r>
    <s v="SALE0040"/>
    <x v="102"/>
    <s v="P021"/>
    <n v="10"/>
    <n v="110.28"/>
    <n v="1102.8"/>
  </r>
  <r>
    <s v="SALE0052"/>
    <x v="151"/>
    <s v="P011"/>
    <n v="20"/>
    <n v="4755.43"/>
    <n v="95108.6"/>
  </r>
  <r>
    <s v="SALE0055"/>
    <x v="124"/>
    <s v="P030"/>
    <n v="11"/>
    <n v="1600.99"/>
    <n v="17610.89"/>
  </r>
  <r>
    <s v="SALE0070"/>
    <x v="163"/>
    <s v="P014"/>
    <n v="4"/>
    <n v="1663.18"/>
    <n v="6652.72"/>
  </r>
  <r>
    <s v="SALE0081"/>
    <x v="163"/>
    <s v="P030"/>
    <n v="17"/>
    <n v="1391.01"/>
    <n v="23647.17"/>
  </r>
  <r>
    <s v="SALE0091"/>
    <x v="22"/>
    <s v="P022"/>
    <n v="4"/>
    <n v="269.45"/>
    <n v="1077.8"/>
  </r>
  <r>
    <s v="SALE0098"/>
    <x v="164"/>
    <s v="P025"/>
    <n v="14"/>
    <n v="927.54"/>
    <n v="12985.56"/>
  </r>
  <r>
    <s v="SALE0099"/>
    <x v="103"/>
    <s v="P040"/>
    <n v="11"/>
    <n v="1083.05"/>
    <n v="11913.55"/>
  </r>
  <r>
    <s v="SALE0100"/>
    <x v="7"/>
    <s v="P030"/>
    <n v="3"/>
    <n v="1665.81"/>
    <n v="4997.43"/>
  </r>
  <r>
    <s v="SALE0102"/>
    <x v="114"/>
    <s v="P040"/>
    <n v="13"/>
    <n v="862.75"/>
    <n v="11215.75"/>
  </r>
  <r>
    <s v="SALE0105"/>
    <x v="165"/>
    <s v="P033"/>
    <n v="4"/>
    <n v="1464.46"/>
    <n v="5857.84"/>
  </r>
  <r>
    <s v="SALE0113"/>
    <x v="76"/>
    <s v="P013"/>
    <n v="11"/>
    <n v="1158.29"/>
    <n v="12741.189999999999"/>
  </r>
  <r>
    <s v="SALE0119"/>
    <x v="66"/>
    <s v="P024"/>
    <n v="10"/>
    <n v="53.7"/>
    <n v="537"/>
  </r>
  <r>
    <s v="SALE0121"/>
    <x v="122"/>
    <s v="P009"/>
    <n v="14"/>
    <n v="547.95000000000005"/>
    <n v="7671.3000000000011"/>
  </r>
  <r>
    <s v="SALE0130"/>
    <x v="30"/>
    <s v="P011"/>
    <n v="20"/>
    <n v="4504.87"/>
    <n v="90097.4"/>
  </r>
  <r>
    <s v="SALE0131"/>
    <x v="50"/>
    <s v="P004"/>
    <n v="6"/>
    <n v="17467.099999999999"/>
    <n v="104802.59999999999"/>
  </r>
  <r>
    <s v="SALE0134"/>
    <x v="127"/>
    <s v="P008"/>
    <n v="19"/>
    <n v="4080.69"/>
    <n v="77533.11"/>
  </r>
  <r>
    <s v="SALE0139"/>
    <x v="166"/>
    <s v="P011"/>
    <n v="16"/>
    <n v="3842.96"/>
    <n v="61487.360000000001"/>
  </r>
  <r>
    <s v="SALE0141"/>
    <x v="68"/>
    <s v="P019"/>
    <n v="11"/>
    <n v="211.39"/>
    <n v="2325.29"/>
  </r>
  <r>
    <s v="SALE0158"/>
    <x v="87"/>
    <s v="P033"/>
    <n v="14"/>
    <n v="1507.99"/>
    <n v="21111.86"/>
  </r>
  <r>
    <s v="SALE0162"/>
    <x v="129"/>
    <s v="P013"/>
    <n v="2"/>
    <n v="1455.81"/>
    <n v="2911.62"/>
  </r>
  <r>
    <s v="SALE0163"/>
    <x v="57"/>
    <s v="P020"/>
    <n v="12"/>
    <n v="310.86"/>
    <n v="3730.32"/>
  </r>
  <r>
    <s v="SALE0166"/>
    <x v="126"/>
    <s v="P002"/>
    <n v="2"/>
    <n v="23669.69"/>
    <n v="47339.38"/>
  </r>
  <r>
    <s v="SALE0167"/>
    <x v="150"/>
    <s v="P026"/>
    <n v="17"/>
    <n v="1674.22"/>
    <n v="28461.74"/>
  </r>
  <r>
    <s v="SALE0172"/>
    <x v="126"/>
    <s v="P013"/>
    <n v="13"/>
    <n v="1169.2"/>
    <n v="15199.6"/>
  </r>
  <r>
    <s v="SALE0175"/>
    <x v="50"/>
    <s v="P029"/>
    <n v="2"/>
    <n v="1882.2"/>
    <n v="3764.4"/>
  </r>
  <r>
    <s v="SALE0179"/>
    <x v="24"/>
    <s v="P039"/>
    <n v="20"/>
    <n v="847.71"/>
    <n v="16954.2"/>
  </r>
  <r>
    <s v="SALE0181"/>
    <x v="121"/>
    <s v="P040"/>
    <n v="17"/>
    <n v="875.23"/>
    <n v="14878.91"/>
  </r>
  <r>
    <s v="SALE0182"/>
    <x v="17"/>
    <s v="P018"/>
    <n v="4"/>
    <n v="299.52"/>
    <n v="1198.08"/>
  </r>
  <r>
    <s v="SALE0193"/>
    <x v="8"/>
    <s v="P015"/>
    <n v="6"/>
    <n v="4767.88"/>
    <n v="28607.279999999999"/>
  </r>
  <r>
    <s v="SALE0195"/>
    <x v="39"/>
    <s v="P014"/>
    <n v="15"/>
    <n v="1493.93"/>
    <n v="22408.95"/>
  </r>
  <r>
    <s v="SALE0198"/>
    <x v="155"/>
    <s v="P028"/>
    <n v="16"/>
    <n v="1360.58"/>
    <n v="21769.279999999999"/>
  </r>
  <r>
    <s v="SALE0201"/>
    <x v="153"/>
    <s v="P031"/>
    <n v="15"/>
    <n v="907.54"/>
    <n v="13613.099999999999"/>
  </r>
  <r>
    <s v="SALE0204"/>
    <x v="121"/>
    <s v="P018"/>
    <n v="19"/>
    <n v="299.31"/>
    <n v="5686.89"/>
  </r>
  <r>
    <s v="SALE0205"/>
    <x v="163"/>
    <s v="P040"/>
    <n v="17"/>
    <n v="1127.47"/>
    <n v="19166.990000000002"/>
  </r>
  <r>
    <s v="SALE0214"/>
    <x v="118"/>
    <s v="P010"/>
    <n v="1"/>
    <n v="1628.61"/>
    <n v="1628.61"/>
  </r>
  <r>
    <s v="SALE0217"/>
    <x v="11"/>
    <s v="P027"/>
    <n v="11"/>
    <n v="575.27"/>
    <n v="6327.9699999999993"/>
  </r>
  <r>
    <s v="SALE0225"/>
    <x v="108"/>
    <s v="P032"/>
    <n v="11"/>
    <n v="875.34"/>
    <n v="9628.74"/>
  </r>
  <r>
    <s v="SALE0234"/>
    <x v="2"/>
    <s v="P014"/>
    <n v="15"/>
    <n v="1499.41"/>
    <n v="22491.15"/>
  </r>
  <r>
    <s v="SALE0239"/>
    <x v="55"/>
    <s v="P003"/>
    <n v="10"/>
    <n v="4931.46"/>
    <n v="49314.6"/>
  </r>
  <r>
    <s v="SALE0240"/>
    <x v="167"/>
    <s v="P015"/>
    <n v="5"/>
    <n v="3954.8"/>
    <n v="19774"/>
  </r>
  <r>
    <s v="SALE0241"/>
    <x v="2"/>
    <s v="P008"/>
    <n v="6"/>
    <n v="3748.92"/>
    <n v="22493.52"/>
  </r>
  <r>
    <s v="SALE0243"/>
    <x v="168"/>
    <s v="P038"/>
    <n v="14"/>
    <n v="2614.5300000000002"/>
    <n v="36603.420000000006"/>
  </r>
  <r>
    <s v="SALE0245"/>
    <x v="31"/>
    <s v="P038"/>
    <n v="11"/>
    <n v="2278.4299999999998"/>
    <n v="25062.73"/>
  </r>
  <r>
    <s v="SALE0246"/>
    <x v="15"/>
    <s v="P023"/>
    <n v="9"/>
    <n v="66.05"/>
    <n v="594.44999999999993"/>
  </r>
  <r>
    <s v="SALE0254"/>
    <x v="10"/>
    <s v="P012"/>
    <n v="4"/>
    <n v="2370.46"/>
    <n v="9481.84"/>
  </r>
  <r>
    <s v="SALE0262"/>
    <x v="131"/>
    <s v="P013"/>
    <n v="18"/>
    <n v="1026.67"/>
    <n v="18480.060000000001"/>
  </r>
  <r>
    <s v="SALE0267"/>
    <x v="94"/>
    <s v="P032"/>
    <n v="10"/>
    <n v="982.58"/>
    <n v="9825.8000000000011"/>
  </r>
  <r>
    <s v="SALE0269"/>
    <x v="107"/>
    <s v="P005"/>
    <n v="12"/>
    <n v="2152.69"/>
    <n v="25832.28"/>
  </r>
  <r>
    <s v="SALE0271"/>
    <x v="166"/>
    <s v="P010"/>
    <n v="19"/>
    <n v="2058.4499999999998"/>
    <n v="39110.549999999996"/>
  </r>
  <r>
    <s v="SALE0278"/>
    <x v="99"/>
    <s v="P005"/>
    <n v="15"/>
    <n v="2172.34"/>
    <n v="32585.100000000002"/>
  </r>
  <r>
    <s v="SALE0290"/>
    <x v="152"/>
    <s v="P011"/>
    <n v="11"/>
    <n v="3452.97"/>
    <n v="37982.67"/>
  </r>
  <r>
    <s v="SALE0293"/>
    <x v="126"/>
    <s v="P007"/>
    <n v="16"/>
    <n v="1152.5"/>
    <n v="18440"/>
  </r>
  <r>
    <s v="SALE0299"/>
    <x v="124"/>
    <s v="P027"/>
    <n v="20"/>
    <n v="581.29999999999995"/>
    <n v="11626"/>
  </r>
  <r>
    <s v="SALE0300"/>
    <x v="169"/>
    <s v="P002"/>
    <n v="19"/>
    <n v="25118.78"/>
    <n v="477256.81999999995"/>
  </r>
  <r>
    <s v="SALE0301"/>
    <x v="111"/>
    <s v="P018"/>
    <n v="14"/>
    <n v="312.87"/>
    <n v="4380.18"/>
  </r>
  <r>
    <s v="SALE0309"/>
    <x v="34"/>
    <s v="P039"/>
    <n v="14"/>
    <n v="833.75"/>
    <n v="11672.5"/>
  </r>
  <r>
    <s v="SALE0312"/>
    <x v="74"/>
    <s v="P039"/>
    <n v="11"/>
    <n v="816.94"/>
    <n v="8986.34"/>
  </r>
  <r>
    <s v="SALE0317"/>
    <x v="124"/>
    <s v="P004"/>
    <n v="18"/>
    <n v="16323.02"/>
    <n v="293814.36"/>
  </r>
  <r>
    <s v="SALE0321"/>
    <x v="43"/>
    <s v="P027"/>
    <n v="4"/>
    <n v="645.11"/>
    <n v="2580.44"/>
  </r>
  <r>
    <s v="SALE0323"/>
    <x v="15"/>
    <s v="P030"/>
    <n v="6"/>
    <n v="1568.04"/>
    <n v="9408.24"/>
  </r>
  <r>
    <s v="SALE0325"/>
    <x v="0"/>
    <s v="P011"/>
    <n v="5"/>
    <n v="4648.96"/>
    <n v="23244.799999999999"/>
  </r>
  <r>
    <s v="SALE0326"/>
    <x v="87"/>
    <s v="P021"/>
    <n v="5"/>
    <n v="102.95"/>
    <n v="514.75"/>
  </r>
  <r>
    <s v="SALE0328"/>
    <x v="71"/>
    <s v="P037"/>
    <n v="1"/>
    <n v="683.62"/>
    <n v="683.62"/>
  </r>
  <r>
    <s v="SALE0351"/>
    <x v="58"/>
    <s v="P032"/>
    <n v="1"/>
    <n v="921.04"/>
    <n v="921.04"/>
  </r>
  <r>
    <s v="SALE0358"/>
    <x v="86"/>
    <s v="P010"/>
    <n v="16"/>
    <n v="1947.62"/>
    <n v="31161.919999999998"/>
  </r>
  <r>
    <s v="SALE0361"/>
    <x v="56"/>
    <s v="P006"/>
    <n v="20"/>
    <n v="29361.02"/>
    <n v="587220.4"/>
  </r>
  <r>
    <s v="SALE0362"/>
    <x v="142"/>
    <s v="P006"/>
    <n v="11"/>
    <n v="38653.589999999997"/>
    <n v="425189.49"/>
  </r>
  <r>
    <s v="SALE0364"/>
    <x v="86"/>
    <s v="P006"/>
    <n v="5"/>
    <n v="38782.480000000003"/>
    <n v="193912.40000000002"/>
  </r>
  <r>
    <s v="SALE0369"/>
    <x v="74"/>
    <s v="P027"/>
    <n v="19"/>
    <n v="624.4"/>
    <n v="11863.6"/>
  </r>
  <r>
    <s v="SALE0372"/>
    <x v="108"/>
    <s v="P011"/>
    <n v="13"/>
    <n v="4681.1899999999996"/>
    <n v="60855.469999999994"/>
  </r>
  <r>
    <s v="SALE0373"/>
    <x v="111"/>
    <s v="P020"/>
    <n v="12"/>
    <n v="333.64"/>
    <n v="4003.68"/>
  </r>
  <r>
    <s v="SALE0375"/>
    <x v="67"/>
    <s v="P013"/>
    <n v="16"/>
    <n v="1313.73"/>
    <n v="21019.68"/>
  </r>
  <r>
    <s v="SALE0379"/>
    <x v="15"/>
    <s v="P037"/>
    <n v="11"/>
    <n v="489.5"/>
    <n v="5384.5"/>
  </r>
  <r>
    <s v="SALE0383"/>
    <x v="39"/>
    <s v="P018"/>
    <n v="4"/>
    <n v="270.33"/>
    <n v="1081.32"/>
  </r>
  <r>
    <s v="SALE0385"/>
    <x v="65"/>
    <s v="P023"/>
    <n v="17"/>
    <n v="62.54"/>
    <n v="1063.18"/>
  </r>
  <r>
    <s v="SALE0387"/>
    <x v="153"/>
    <s v="P024"/>
    <n v="20"/>
    <n v="40.83"/>
    <n v="816.59999999999991"/>
  </r>
  <r>
    <s v="SALE0403"/>
    <x v="155"/>
    <s v="P028"/>
    <n v="2"/>
    <n v="1295.1500000000001"/>
    <n v="2590.3000000000002"/>
  </r>
  <r>
    <s v="SALE0411"/>
    <x v="137"/>
    <s v="P017"/>
    <n v="4"/>
    <n v="298.69"/>
    <n v="1194.76"/>
  </r>
  <r>
    <s v="SALE0413"/>
    <x v="161"/>
    <s v="P023"/>
    <n v="19"/>
    <n v="73.78"/>
    <n v="1401.82"/>
  </r>
  <r>
    <s v="SALE0418"/>
    <x v="145"/>
    <s v="P038"/>
    <n v="14"/>
    <n v="2720.3"/>
    <n v="38084.200000000004"/>
  </r>
  <r>
    <s v="SALE0419"/>
    <x v="147"/>
    <s v="P027"/>
    <n v="17"/>
    <n v="501.14"/>
    <n v="8519.3799999999992"/>
  </r>
  <r>
    <s v="SALE0429"/>
    <x v="158"/>
    <s v="P025"/>
    <n v="11"/>
    <n v="978.91"/>
    <n v="10768.01"/>
  </r>
  <r>
    <s v="SALE0430"/>
    <x v="125"/>
    <s v="P018"/>
    <n v="1"/>
    <n v="277.79000000000002"/>
    <n v="277.79000000000002"/>
  </r>
  <r>
    <s v="SALE0443"/>
    <x v="159"/>
    <s v="P015"/>
    <n v="18"/>
    <n v="5036.29"/>
    <n v="90653.22"/>
  </r>
  <r>
    <s v="SALE0449"/>
    <x v="158"/>
    <s v="P020"/>
    <n v="4"/>
    <n v="349.24"/>
    <n v="1396.96"/>
  </r>
  <r>
    <s v="SALE0452"/>
    <x v="18"/>
    <s v="P014"/>
    <n v="11"/>
    <n v="1341.42"/>
    <n v="14755.62"/>
  </r>
  <r>
    <s v="SALE0453"/>
    <x v="39"/>
    <s v="P001"/>
    <n v="1"/>
    <n v="75265.320000000007"/>
    <n v="75265.320000000007"/>
  </r>
  <r>
    <s v="SALE0456"/>
    <x v="101"/>
    <s v="P039"/>
    <n v="6"/>
    <n v="818.72"/>
    <n v="4912.32"/>
  </r>
  <r>
    <s v="SALE0458"/>
    <x v="17"/>
    <s v="P018"/>
    <n v="3"/>
    <n v="301.42"/>
    <n v="904.26"/>
  </r>
  <r>
    <s v="SALE0463"/>
    <x v="17"/>
    <s v="P034"/>
    <n v="1"/>
    <n v="6044.48"/>
    <n v="6044.48"/>
  </r>
  <r>
    <s v="SALE0464"/>
    <x v="167"/>
    <s v="P036"/>
    <n v="14"/>
    <n v="554.08000000000004"/>
    <n v="7757.1200000000008"/>
  </r>
  <r>
    <s v="SALE0470"/>
    <x v="77"/>
    <s v="P002"/>
    <n v="1"/>
    <n v="25956.26"/>
    <n v="25956.26"/>
  </r>
  <r>
    <s v="SALE0475"/>
    <x v="6"/>
    <s v="P004"/>
    <n v="14"/>
    <n v="14384.1"/>
    <n v="201377.4"/>
  </r>
  <r>
    <s v="SALE0478"/>
    <x v="82"/>
    <s v="P028"/>
    <n v="4"/>
    <n v="1154.9000000000001"/>
    <n v="4619.6000000000004"/>
  </r>
  <r>
    <s v="SALE0484"/>
    <x v="64"/>
    <s v="P019"/>
    <n v="17"/>
    <n v="187.07"/>
    <n v="3180.19"/>
  </r>
  <r>
    <s v="SALE0510"/>
    <x v="151"/>
    <s v="P023"/>
    <n v="17"/>
    <n v="69.81"/>
    <n v="1186.77"/>
  </r>
  <r>
    <s v="SALE0512"/>
    <x v="141"/>
    <s v="P022"/>
    <n v="11"/>
    <n v="243.6"/>
    <n v="2679.6"/>
  </r>
  <r>
    <s v="SALE0514"/>
    <x v="165"/>
    <s v="P019"/>
    <n v="13"/>
    <n v="202.33"/>
    <n v="2630.29"/>
  </r>
  <r>
    <s v="SALE0515"/>
    <x v="170"/>
    <s v="P031"/>
    <n v="13"/>
    <n v="726.39"/>
    <n v="9443.07"/>
  </r>
  <r>
    <s v="SALE0517"/>
    <x v="74"/>
    <s v="P022"/>
    <n v="7"/>
    <n v="260.68"/>
    <n v="1824.76"/>
  </r>
  <r>
    <s v="SALE0524"/>
    <x v="141"/>
    <s v="P011"/>
    <n v="18"/>
    <n v="3660.17"/>
    <n v="65883.06"/>
  </r>
  <r>
    <s v="SALE0528"/>
    <x v="7"/>
    <s v="P011"/>
    <n v="18"/>
    <n v="4015.87"/>
    <n v="72285.66"/>
  </r>
  <r>
    <s v="SALE0529"/>
    <x v="7"/>
    <s v="P025"/>
    <n v="7"/>
    <n v="899.23"/>
    <n v="6294.6100000000006"/>
  </r>
  <r>
    <s v="SALE0533"/>
    <x v="12"/>
    <s v="P006"/>
    <n v="15"/>
    <n v="31255.46"/>
    <n v="468831.89999999997"/>
  </r>
  <r>
    <s v="SALE0542"/>
    <x v="84"/>
    <s v="P030"/>
    <n v="3"/>
    <n v="1275"/>
    <n v="3825"/>
  </r>
  <r>
    <s v="SALE0544"/>
    <x v="47"/>
    <s v="P039"/>
    <n v="10"/>
    <n v="632.24"/>
    <n v="6322.4"/>
  </r>
  <r>
    <s v="SALE0547"/>
    <x v="145"/>
    <s v="P029"/>
    <n v="17"/>
    <n v="2274.86"/>
    <n v="38672.620000000003"/>
  </r>
  <r>
    <s v="SALE0558"/>
    <x v="72"/>
    <s v="P025"/>
    <n v="6"/>
    <n v="1011.42"/>
    <n v="6068.5199999999995"/>
  </r>
  <r>
    <s v="SALE0560"/>
    <x v="75"/>
    <s v="P025"/>
    <n v="8"/>
    <n v="965.96"/>
    <n v="7727.68"/>
  </r>
  <r>
    <s v="SALE0561"/>
    <x v="111"/>
    <s v="P015"/>
    <n v="4"/>
    <n v="4026.05"/>
    <n v="16104.2"/>
  </r>
  <r>
    <s v="SALE0569"/>
    <x v="116"/>
    <s v="P033"/>
    <n v="15"/>
    <n v="1456.43"/>
    <n v="21846.45"/>
  </r>
  <r>
    <s v="SALE0580"/>
    <x v="104"/>
    <s v="P028"/>
    <n v="17"/>
    <n v="1316.57"/>
    <n v="22381.69"/>
  </r>
  <r>
    <s v="SALE0582"/>
    <x v="171"/>
    <s v="P002"/>
    <n v="20"/>
    <n v="24726.34"/>
    <n v="494526.8"/>
  </r>
  <r>
    <s v="SALE0586"/>
    <x v="45"/>
    <s v="P033"/>
    <n v="13"/>
    <n v="1609.58"/>
    <n v="20924.54"/>
  </r>
  <r>
    <s v="SALE0589"/>
    <x v="97"/>
    <s v="P001"/>
    <n v="14"/>
    <n v="66414.28"/>
    <n v="929799.91999999993"/>
  </r>
  <r>
    <s v="SALE0600"/>
    <x v="144"/>
    <s v="P002"/>
    <n v="17"/>
    <n v="23146.97"/>
    <n v="393498.49"/>
  </r>
  <r>
    <s v="SALE0601"/>
    <x v="82"/>
    <s v="P024"/>
    <n v="16"/>
    <n v="45.84"/>
    <n v="733.44"/>
  </r>
  <r>
    <s v="SALE0602"/>
    <x v="73"/>
    <s v="P001"/>
    <n v="12"/>
    <n v="74606.789999999994"/>
    <n v="895281.48"/>
  </r>
  <r>
    <s v="SALE0607"/>
    <x v="3"/>
    <s v="P035"/>
    <n v="7"/>
    <n v="2300.9899999999998"/>
    <n v="16106.929999999998"/>
  </r>
  <r>
    <s v="SALE0609"/>
    <x v="38"/>
    <s v="P018"/>
    <n v="16"/>
    <n v="314.5"/>
    <n v="5032"/>
  </r>
  <r>
    <s v="SALE0610"/>
    <x v="145"/>
    <s v="P009"/>
    <n v="16"/>
    <n v="414.49"/>
    <n v="6631.84"/>
  </r>
  <r>
    <s v="SALE0613"/>
    <x v="11"/>
    <s v="P008"/>
    <n v="19"/>
    <n v="4346.8900000000003"/>
    <n v="82590.91"/>
  </r>
  <r>
    <s v="SALE0619"/>
    <x v="79"/>
    <s v="P003"/>
    <n v="10"/>
    <n v="4946.07"/>
    <n v="49460.7"/>
  </r>
  <r>
    <s v="SALE0620"/>
    <x v="87"/>
    <s v="P018"/>
    <n v="7"/>
    <n v="270.35000000000002"/>
    <n v="1892.4500000000003"/>
  </r>
  <r>
    <s v="SALE0622"/>
    <x v="155"/>
    <s v="P012"/>
    <n v="10"/>
    <n v="3086.6"/>
    <n v="30866"/>
  </r>
  <r>
    <s v="SALE0630"/>
    <x v="44"/>
    <s v="P033"/>
    <n v="14"/>
    <n v="1823.54"/>
    <n v="25529.559999999998"/>
  </r>
  <r>
    <s v="SALE0632"/>
    <x v="84"/>
    <s v="P025"/>
    <n v="13"/>
    <n v="887.33"/>
    <n v="11535.29"/>
  </r>
  <r>
    <s v="SALE0634"/>
    <x v="105"/>
    <s v="P002"/>
    <n v="19"/>
    <n v="24941.95"/>
    <n v="473897.05"/>
  </r>
  <r>
    <s v="SALE0635"/>
    <x v="94"/>
    <s v="P038"/>
    <n v="16"/>
    <n v="2723.14"/>
    <n v="43570.239999999998"/>
  </r>
  <r>
    <s v="SALE0636"/>
    <x v="49"/>
    <s v="P020"/>
    <n v="4"/>
    <n v="292.87"/>
    <n v="1171.48"/>
  </r>
  <r>
    <s v="SALE0638"/>
    <x v="55"/>
    <s v="P005"/>
    <n v="18"/>
    <n v="2616.73"/>
    <n v="47101.14"/>
  </r>
  <r>
    <s v="SALE0640"/>
    <x v="140"/>
    <s v="P021"/>
    <n v="5"/>
    <n v="115.59"/>
    <n v="577.95000000000005"/>
  </r>
  <r>
    <s v="SALE0642"/>
    <x v="131"/>
    <s v="P024"/>
    <n v="14"/>
    <n v="53.37"/>
    <n v="747.18"/>
  </r>
  <r>
    <s v="SALE0648"/>
    <x v="112"/>
    <s v="P026"/>
    <n v="9"/>
    <n v="1806.63"/>
    <n v="16259.670000000002"/>
  </r>
  <r>
    <s v="SALE0649"/>
    <x v="143"/>
    <s v="P035"/>
    <n v="9"/>
    <n v="3069.33"/>
    <n v="27623.97"/>
  </r>
  <r>
    <s v="SALE0659"/>
    <x v="171"/>
    <s v="P038"/>
    <n v="1"/>
    <n v="2464.61"/>
    <n v="2464.61"/>
  </r>
  <r>
    <s v="SALE0662"/>
    <x v="90"/>
    <s v="P033"/>
    <n v="14"/>
    <n v="1573.06"/>
    <n v="22022.84"/>
  </r>
  <r>
    <s v="SALE0665"/>
    <x v="64"/>
    <s v="P036"/>
    <n v="14"/>
    <n v="560.87"/>
    <n v="7852.18"/>
  </r>
  <r>
    <s v="SALE0667"/>
    <x v="27"/>
    <s v="P040"/>
    <n v="14"/>
    <n v="1043.1500000000001"/>
    <n v="14604.100000000002"/>
  </r>
  <r>
    <s v="SALE0674"/>
    <x v="137"/>
    <s v="P022"/>
    <n v="4"/>
    <n v="220.21"/>
    <n v="880.84"/>
  </r>
  <r>
    <s v="SALE0679"/>
    <x v="137"/>
    <s v="P011"/>
    <n v="14"/>
    <n v="3406.34"/>
    <n v="47688.76"/>
  </r>
  <r>
    <s v="SALE0681"/>
    <x v="110"/>
    <s v="P003"/>
    <n v="7"/>
    <n v="5733.24"/>
    <n v="40132.68"/>
  </r>
  <r>
    <s v="SALE0682"/>
    <x v="52"/>
    <s v="P008"/>
    <n v="18"/>
    <n v="3753.86"/>
    <n v="67569.48"/>
  </r>
  <r>
    <s v="SALE0684"/>
    <x v="160"/>
    <s v="P009"/>
    <n v="17"/>
    <n v="401.18"/>
    <n v="6820.06"/>
  </r>
  <r>
    <s v="SALE0691"/>
    <x v="68"/>
    <s v="P006"/>
    <n v="14"/>
    <n v="33359.68"/>
    <n v="467035.52"/>
  </r>
  <r>
    <s v="SALE0699"/>
    <x v="140"/>
    <s v="P039"/>
    <n v="19"/>
    <n v="852.41"/>
    <n v="16195.789999999999"/>
  </r>
  <r>
    <s v="SALE0705"/>
    <x v="168"/>
    <s v="P019"/>
    <n v="2"/>
    <n v="200.55"/>
    <n v="401.1"/>
  </r>
  <r>
    <s v="SALE0716"/>
    <x v="152"/>
    <s v="P017"/>
    <n v="19"/>
    <n v="306.16000000000003"/>
    <n v="5817.0400000000009"/>
  </r>
  <r>
    <s v="SALE0721"/>
    <x v="153"/>
    <s v="P002"/>
    <n v="6"/>
    <n v="27975.02"/>
    <n v="167850.12"/>
  </r>
  <r>
    <s v="SALE0722"/>
    <x v="143"/>
    <s v="P005"/>
    <n v="14"/>
    <n v="2209.9499999999998"/>
    <n v="30939.299999999996"/>
  </r>
  <r>
    <s v="SALE0735"/>
    <x v="24"/>
    <s v="P007"/>
    <n v="12"/>
    <n v="1329.36"/>
    <n v="15952.32"/>
  </r>
  <r>
    <s v="SALE0737"/>
    <x v="80"/>
    <s v="P031"/>
    <n v="19"/>
    <n v="783.83"/>
    <n v="14892.77"/>
  </r>
  <r>
    <s v="SALE0741"/>
    <x v="62"/>
    <s v="P035"/>
    <n v="13"/>
    <n v="2220.13"/>
    <n v="28861.690000000002"/>
  </r>
  <r>
    <s v="SALE0746"/>
    <x v="162"/>
    <s v="P025"/>
    <n v="14"/>
    <n v="920.57"/>
    <n v="12887.980000000001"/>
  </r>
  <r>
    <s v="SALE0749"/>
    <x v="61"/>
    <s v="P010"/>
    <n v="5"/>
    <n v="1914.33"/>
    <n v="9571.65"/>
  </r>
  <r>
    <s v="SALE0750"/>
    <x v="126"/>
    <s v="P031"/>
    <n v="15"/>
    <n v="885.55"/>
    <n v="13283.25"/>
  </r>
  <r>
    <s v="SALE0752"/>
    <x v="64"/>
    <s v="P033"/>
    <n v="13"/>
    <n v="1747.11"/>
    <n v="22712.43"/>
  </r>
  <r>
    <s v="SALE0755"/>
    <x v="163"/>
    <s v="P026"/>
    <n v="8"/>
    <n v="1634.11"/>
    <n v="13072.88"/>
  </r>
  <r>
    <s v="SALE0765"/>
    <x v="170"/>
    <s v="P019"/>
    <n v="15"/>
    <n v="154.16999999999999"/>
    <n v="2312.5499999999997"/>
  </r>
  <r>
    <s v="SALE0788"/>
    <x v="162"/>
    <s v="P035"/>
    <n v="14"/>
    <n v="2472.61"/>
    <n v="34616.54"/>
  </r>
  <r>
    <s v="SALE0789"/>
    <x v="148"/>
    <s v="P001"/>
    <n v="7"/>
    <n v="55901.8"/>
    <n v="391312.60000000003"/>
  </r>
  <r>
    <s v="SALE0791"/>
    <x v="141"/>
    <s v="P021"/>
    <n v="14"/>
    <n v="103.04"/>
    <n v="1442.5600000000002"/>
  </r>
  <r>
    <s v="SALE0807"/>
    <x v="15"/>
    <s v="P040"/>
    <n v="19"/>
    <n v="948.13"/>
    <n v="18014.47"/>
  </r>
  <r>
    <s v="SALE0809"/>
    <x v="5"/>
    <s v="P009"/>
    <n v="19"/>
    <n v="534.79999999999995"/>
    <n v="10161.199999999999"/>
  </r>
  <r>
    <s v="SALE0812"/>
    <x v="59"/>
    <s v="P037"/>
    <n v="5"/>
    <n v="696.41"/>
    <n v="3482.0499999999997"/>
  </r>
  <r>
    <s v="SALE0819"/>
    <x v="86"/>
    <s v="P011"/>
    <n v="1"/>
    <n v="4732.6899999999996"/>
    <n v="4732.6899999999996"/>
  </r>
  <r>
    <s v="SALE0823"/>
    <x v="122"/>
    <s v="P002"/>
    <n v="8"/>
    <n v="21387.93"/>
    <n v="171103.44"/>
  </r>
  <r>
    <s v="SALE0830"/>
    <x v="151"/>
    <s v="P038"/>
    <n v="20"/>
    <n v="2580.16"/>
    <n v="51603.199999999997"/>
  </r>
  <r>
    <s v="SALE0833"/>
    <x v="64"/>
    <s v="P021"/>
    <n v="11"/>
    <n v="120.14"/>
    <n v="1321.54"/>
  </r>
  <r>
    <s v="SALE0856"/>
    <x v="97"/>
    <s v="P026"/>
    <n v="9"/>
    <n v="1652.81"/>
    <n v="14875.289999999999"/>
  </r>
  <r>
    <s v="SALE0857"/>
    <x v="31"/>
    <s v="P037"/>
    <n v="15"/>
    <n v="673.67"/>
    <n v="10105.049999999999"/>
  </r>
  <r>
    <s v="SALE0861"/>
    <x v="78"/>
    <s v="P018"/>
    <n v="2"/>
    <n v="285.20999999999998"/>
    <n v="570.41999999999996"/>
  </r>
  <r>
    <s v="SALE0867"/>
    <x v="167"/>
    <s v="P039"/>
    <n v="4"/>
    <n v="648.13"/>
    <n v="2592.52"/>
  </r>
  <r>
    <s v="SALE0889"/>
    <x v="137"/>
    <s v="P003"/>
    <n v="8"/>
    <n v="5492.03"/>
    <n v="43936.24"/>
  </r>
  <r>
    <s v="SALE0899"/>
    <x v="163"/>
    <s v="P004"/>
    <n v="9"/>
    <n v="19029.88"/>
    <n v="171268.92"/>
  </r>
  <r>
    <s v="SALE0900"/>
    <x v="32"/>
    <s v="P022"/>
    <n v="10"/>
    <n v="273.74"/>
    <n v="2737.4"/>
  </r>
  <r>
    <s v="SALE0902"/>
    <x v="154"/>
    <s v="P034"/>
    <n v="16"/>
    <n v="4473.58"/>
    <n v="71577.279999999999"/>
  </r>
  <r>
    <s v="SALE0908"/>
    <x v="145"/>
    <s v="P028"/>
    <n v="1"/>
    <n v="1087.17"/>
    <n v="1087.17"/>
  </r>
  <r>
    <s v="SALE0915"/>
    <x v="101"/>
    <s v="P023"/>
    <n v="17"/>
    <n v="58.64"/>
    <n v="996.88"/>
  </r>
  <r>
    <s v="SALE0918"/>
    <x v="45"/>
    <s v="P037"/>
    <n v="17"/>
    <n v="542.80999999999995"/>
    <n v="9227.7699999999986"/>
  </r>
  <r>
    <s v="SALE0925"/>
    <x v="107"/>
    <s v="P032"/>
    <n v="10"/>
    <n v="900.09"/>
    <n v="9000.9"/>
  </r>
  <r>
    <s v="SALE0926"/>
    <x v="17"/>
    <s v="P028"/>
    <n v="3"/>
    <n v="1260.99"/>
    <n v="3782.9700000000003"/>
  </r>
  <r>
    <s v="SALE0936"/>
    <x v="13"/>
    <s v="P013"/>
    <n v="5"/>
    <n v="1115.74"/>
    <n v="5578.7"/>
  </r>
  <r>
    <s v="SALE0942"/>
    <x v="15"/>
    <s v="P036"/>
    <n v="13"/>
    <n v="577.57000000000005"/>
    <n v="7508.4100000000008"/>
  </r>
  <r>
    <s v="SALE0948"/>
    <x v="158"/>
    <s v="P009"/>
    <n v="16"/>
    <n v="512.83000000000004"/>
    <n v="8205.2800000000007"/>
  </r>
  <r>
    <s v="SALE0949"/>
    <x v="115"/>
    <s v="P005"/>
    <n v="7"/>
    <n v="2426.7399999999998"/>
    <n v="16987.18"/>
  </r>
  <r>
    <s v="SALE0957"/>
    <x v="117"/>
    <s v="P029"/>
    <n v="7"/>
    <n v="2072.4499999999998"/>
    <n v="14507.149999999998"/>
  </r>
  <r>
    <s v="SALE0974"/>
    <x v="172"/>
    <s v="P016"/>
    <n v="19"/>
    <n v="554.23"/>
    <n v="10530.37"/>
  </r>
  <r>
    <s v="SALE0978"/>
    <x v="150"/>
    <s v="P007"/>
    <n v="11"/>
    <n v="1155.8"/>
    <n v="12713.8"/>
  </r>
  <r>
    <s v="SALE0981"/>
    <x v="37"/>
    <s v="P035"/>
    <n v="2"/>
    <n v="2707.7"/>
    <n v="5415.4"/>
  </r>
  <r>
    <s v="SALE0993"/>
    <x v="137"/>
    <s v="P003"/>
    <n v="15"/>
    <n v="5666.7"/>
    <n v="85000.5"/>
  </r>
  <r>
    <s v="SALE0994"/>
    <x v="87"/>
    <s v="P028"/>
    <n v="5"/>
    <n v="1327.21"/>
    <n v="6636.05"/>
  </r>
  <r>
    <s v="SALE0995"/>
    <x v="44"/>
    <s v="P010"/>
    <n v="19"/>
    <n v="1676.79"/>
    <n v="31859.01"/>
  </r>
  <r>
    <s v="SALE0007"/>
    <x v="86"/>
    <s v="P015"/>
    <n v="3"/>
    <n v="4429.82"/>
    <n v="13289.46"/>
  </r>
  <r>
    <s v="SALE0011"/>
    <x v="23"/>
    <s v="P025"/>
    <n v="17"/>
    <n v="806.69"/>
    <n v="13713.730000000001"/>
  </r>
  <r>
    <s v="SALE0014"/>
    <x v="7"/>
    <s v="P026"/>
    <n v="11"/>
    <n v="1446.11"/>
    <n v="15907.21"/>
  </r>
  <r>
    <s v="SALE0035"/>
    <x v="173"/>
    <s v="P034"/>
    <n v="8"/>
    <n v="4989.3999999999996"/>
    <n v="39915.199999999997"/>
  </r>
  <r>
    <s v="SALE0041"/>
    <x v="57"/>
    <s v="P010"/>
    <n v="5"/>
    <n v="1560.52"/>
    <n v="7802.6"/>
  </r>
  <r>
    <s v="SALE0043"/>
    <x v="100"/>
    <s v="P023"/>
    <n v="16"/>
    <n v="60.41"/>
    <n v="966.56"/>
  </r>
  <r>
    <s v="SALE0048"/>
    <x v="6"/>
    <s v="P021"/>
    <n v="19"/>
    <n v="116.35"/>
    <n v="2210.65"/>
  </r>
  <r>
    <s v="SALE0050"/>
    <x v="158"/>
    <s v="P034"/>
    <n v="2"/>
    <n v="5247.14"/>
    <n v="10494.28"/>
  </r>
  <r>
    <s v="SALE0053"/>
    <x v="113"/>
    <s v="P030"/>
    <n v="17"/>
    <n v="1291.3800000000001"/>
    <n v="21953.460000000003"/>
  </r>
  <r>
    <s v="SALE0061"/>
    <x v="24"/>
    <s v="P030"/>
    <n v="18"/>
    <n v="1662.92"/>
    <n v="29932.560000000001"/>
  </r>
  <r>
    <s v="SALE0066"/>
    <x v="47"/>
    <s v="P007"/>
    <n v="6"/>
    <n v="1222.1199999999999"/>
    <n v="7332.7199999999993"/>
  </r>
  <r>
    <s v="SALE0072"/>
    <x v="174"/>
    <s v="P034"/>
    <n v="12"/>
    <n v="5925.42"/>
    <n v="71105.040000000008"/>
  </r>
  <r>
    <s v="SALE0075"/>
    <x v="102"/>
    <s v="P040"/>
    <n v="2"/>
    <n v="915.02"/>
    <n v="1830.04"/>
  </r>
  <r>
    <s v="SALE0080"/>
    <x v="173"/>
    <s v="P031"/>
    <n v="15"/>
    <n v="917.35"/>
    <n v="13760.25"/>
  </r>
  <r>
    <s v="SALE0094"/>
    <x v="9"/>
    <s v="P011"/>
    <n v="1"/>
    <n v="4813.43"/>
    <n v="4813.43"/>
  </r>
  <r>
    <s v="SALE0104"/>
    <x v="131"/>
    <s v="P031"/>
    <n v="10"/>
    <n v="881.68"/>
    <n v="8816.7999999999993"/>
  </r>
  <r>
    <s v="SALE0112"/>
    <x v="26"/>
    <s v="P010"/>
    <n v="18"/>
    <n v="1627.57"/>
    <n v="29296.26"/>
  </r>
  <r>
    <s v="SALE0114"/>
    <x v="164"/>
    <s v="P028"/>
    <n v="19"/>
    <n v="1009.86"/>
    <n v="19187.34"/>
  </r>
  <r>
    <s v="SALE0123"/>
    <x v="169"/>
    <s v="P023"/>
    <n v="14"/>
    <n v="72.09"/>
    <n v="1009.26"/>
  </r>
  <r>
    <s v="SALE0124"/>
    <x v="159"/>
    <s v="P016"/>
    <n v="14"/>
    <n v="669.42"/>
    <n v="9371.8799999999992"/>
  </r>
  <r>
    <s v="SALE0127"/>
    <x v="69"/>
    <s v="P016"/>
    <n v="3"/>
    <n v="619.11"/>
    <n v="1857.33"/>
  </r>
  <r>
    <s v="SALE0132"/>
    <x v="98"/>
    <s v="P040"/>
    <n v="16"/>
    <n v="827.72"/>
    <n v="13243.52"/>
  </r>
  <r>
    <s v="SALE0135"/>
    <x v="171"/>
    <s v="P024"/>
    <n v="8"/>
    <n v="45.35"/>
    <n v="362.8"/>
  </r>
  <r>
    <s v="SALE0143"/>
    <x v="159"/>
    <s v="P022"/>
    <n v="4"/>
    <n v="244.11"/>
    <n v="976.44"/>
  </r>
  <r>
    <s v="SALE0144"/>
    <x v="141"/>
    <s v="P030"/>
    <n v="19"/>
    <n v="1643.15"/>
    <n v="31219.850000000002"/>
  </r>
  <r>
    <s v="SALE0164"/>
    <x v="83"/>
    <s v="P013"/>
    <n v="7"/>
    <n v="1036.04"/>
    <n v="7252.28"/>
  </r>
  <r>
    <s v="SALE0174"/>
    <x v="2"/>
    <s v="P018"/>
    <n v="6"/>
    <n v="289.82"/>
    <n v="1738.92"/>
  </r>
  <r>
    <s v="SALE0186"/>
    <x v="143"/>
    <s v="P033"/>
    <n v="8"/>
    <n v="1685.05"/>
    <n v="13480.4"/>
  </r>
  <r>
    <s v="SALE0194"/>
    <x v="62"/>
    <s v="P037"/>
    <n v="3"/>
    <n v="575.15"/>
    <n v="1725.4499999999998"/>
  </r>
  <r>
    <s v="SALE0196"/>
    <x v="172"/>
    <s v="P016"/>
    <n v="14"/>
    <n v="597.4"/>
    <n v="8363.6"/>
  </r>
  <r>
    <s v="SALE0207"/>
    <x v="12"/>
    <s v="P024"/>
    <n v="18"/>
    <n v="48.93"/>
    <n v="880.74"/>
  </r>
  <r>
    <s v="SALE0210"/>
    <x v="157"/>
    <s v="P004"/>
    <n v="12"/>
    <n v="16734.77"/>
    <n v="200817.24"/>
  </r>
  <r>
    <s v="SALE0216"/>
    <x v="71"/>
    <s v="P013"/>
    <n v="8"/>
    <n v="1396.74"/>
    <n v="11173.92"/>
  </r>
  <r>
    <s v="SALE0226"/>
    <x v="123"/>
    <s v="P019"/>
    <n v="19"/>
    <n v="192.28"/>
    <n v="3653.32"/>
  </r>
  <r>
    <s v="SALE0227"/>
    <x v="87"/>
    <s v="P022"/>
    <n v="2"/>
    <n v="233.04"/>
    <n v="466.08"/>
  </r>
  <r>
    <s v="SALE0229"/>
    <x v="163"/>
    <s v="P006"/>
    <n v="20"/>
    <n v="34733.53"/>
    <n v="694670.6"/>
  </r>
  <r>
    <s v="SALE0231"/>
    <x v="17"/>
    <s v="P033"/>
    <n v="16"/>
    <n v="1459.94"/>
    <n v="23359.040000000001"/>
  </r>
  <r>
    <s v="SALE0233"/>
    <x v="104"/>
    <s v="P019"/>
    <n v="10"/>
    <n v="212.42"/>
    <n v="2124.1999999999998"/>
  </r>
  <r>
    <s v="SALE0236"/>
    <x v="72"/>
    <s v="P031"/>
    <n v="3"/>
    <n v="929.16"/>
    <n v="2787.48"/>
  </r>
  <r>
    <s v="SALE0237"/>
    <x v="139"/>
    <s v="P006"/>
    <n v="9"/>
    <n v="32055.3"/>
    <n v="288497.7"/>
  </r>
  <r>
    <s v="SALE0264"/>
    <x v="137"/>
    <s v="P007"/>
    <n v="13"/>
    <n v="1120.1500000000001"/>
    <n v="14561.95"/>
  </r>
  <r>
    <s v="SALE0265"/>
    <x v="74"/>
    <s v="P027"/>
    <n v="4"/>
    <n v="571.09"/>
    <n v="2284.36"/>
  </r>
  <r>
    <s v="SALE0273"/>
    <x v="24"/>
    <s v="P015"/>
    <n v="9"/>
    <n v="4729.72"/>
    <n v="42567.48"/>
  </r>
  <r>
    <s v="SALE0277"/>
    <x v="8"/>
    <s v="P012"/>
    <n v="11"/>
    <n v="2305.0300000000002"/>
    <n v="25355.33"/>
  </r>
  <r>
    <s v="SALE0279"/>
    <x v="171"/>
    <s v="P032"/>
    <n v="18"/>
    <n v="942.18"/>
    <n v="16959.239999999998"/>
  </r>
  <r>
    <s v="SALE0283"/>
    <x v="45"/>
    <s v="P037"/>
    <n v="18"/>
    <n v="633.20000000000005"/>
    <n v="11397.6"/>
  </r>
  <r>
    <s v="SALE0310"/>
    <x v="81"/>
    <s v="P026"/>
    <n v="4"/>
    <n v="1742.57"/>
    <n v="6970.28"/>
  </r>
  <r>
    <s v="SALE0314"/>
    <x v="38"/>
    <s v="P029"/>
    <n v="19"/>
    <n v="1822.3"/>
    <n v="34623.699999999997"/>
  </r>
  <r>
    <s v="SALE0322"/>
    <x v="137"/>
    <s v="P033"/>
    <n v="14"/>
    <n v="1618.52"/>
    <n v="22659.279999999999"/>
  </r>
  <r>
    <s v="SALE0333"/>
    <x v="7"/>
    <s v="P032"/>
    <n v="14"/>
    <n v="1124.92"/>
    <n v="15748.880000000001"/>
  </r>
  <r>
    <s v="SALE0338"/>
    <x v="81"/>
    <s v="P004"/>
    <n v="16"/>
    <n v="19506.150000000001"/>
    <n v="312098.40000000002"/>
  </r>
  <r>
    <s v="SALE0341"/>
    <x v="7"/>
    <s v="P022"/>
    <n v="3"/>
    <n v="250.03"/>
    <n v="750.09"/>
  </r>
  <r>
    <s v="SALE0347"/>
    <x v="20"/>
    <s v="P032"/>
    <n v="12"/>
    <n v="1172.1300000000001"/>
    <n v="14065.560000000001"/>
  </r>
  <r>
    <s v="SALE0349"/>
    <x v="131"/>
    <s v="P019"/>
    <n v="17"/>
    <n v="202.37"/>
    <n v="3440.29"/>
  </r>
  <r>
    <s v="SALE0359"/>
    <x v="29"/>
    <s v="P039"/>
    <n v="4"/>
    <n v="816.87"/>
    <n v="3267.48"/>
  </r>
  <r>
    <s v="SALE0360"/>
    <x v="101"/>
    <s v="P032"/>
    <n v="16"/>
    <n v="915.41"/>
    <n v="14646.56"/>
  </r>
  <r>
    <s v="SALE0365"/>
    <x v="116"/>
    <s v="P016"/>
    <n v="10"/>
    <n v="595.14"/>
    <n v="5951.4"/>
  </r>
  <r>
    <s v="SALE0367"/>
    <x v="137"/>
    <s v="P037"/>
    <n v="9"/>
    <n v="612.03"/>
    <n v="5508.2699999999995"/>
  </r>
  <r>
    <s v="SALE0381"/>
    <x v="25"/>
    <s v="P032"/>
    <n v="17"/>
    <n v="1030.3699999999999"/>
    <n v="17516.289999999997"/>
  </r>
  <r>
    <s v="SALE0390"/>
    <x v="29"/>
    <s v="P023"/>
    <n v="6"/>
    <n v="61.42"/>
    <n v="368.52"/>
  </r>
  <r>
    <s v="SALE0392"/>
    <x v="11"/>
    <s v="P032"/>
    <n v="12"/>
    <n v="1093.92"/>
    <n v="13127.04"/>
  </r>
  <r>
    <s v="SALE0406"/>
    <x v="46"/>
    <s v="P026"/>
    <n v="7"/>
    <n v="1934.73"/>
    <n v="13543.11"/>
  </r>
  <r>
    <s v="SALE0407"/>
    <x v="41"/>
    <s v="P023"/>
    <n v="10"/>
    <n v="59.18"/>
    <n v="591.79999999999995"/>
  </r>
  <r>
    <s v="SALE0409"/>
    <x v="145"/>
    <s v="P034"/>
    <n v="6"/>
    <n v="4266.13"/>
    <n v="25596.78"/>
  </r>
  <r>
    <s v="SALE0422"/>
    <x v="56"/>
    <s v="P008"/>
    <n v="19"/>
    <n v="3477.28"/>
    <n v="66068.320000000007"/>
  </r>
  <r>
    <s v="SALE0427"/>
    <x v="85"/>
    <s v="P025"/>
    <n v="5"/>
    <n v="1055.04"/>
    <n v="5275.2"/>
  </r>
  <r>
    <s v="SALE0428"/>
    <x v="170"/>
    <s v="P029"/>
    <n v="11"/>
    <n v="1848.12"/>
    <n v="20329.32"/>
  </r>
  <r>
    <s v="SALE0431"/>
    <x v="46"/>
    <s v="P036"/>
    <n v="18"/>
    <n v="449.36"/>
    <n v="8088.4800000000005"/>
  </r>
  <r>
    <s v="SALE0435"/>
    <x v="133"/>
    <s v="P002"/>
    <n v="6"/>
    <n v="24362.6"/>
    <n v="146175.59999999998"/>
  </r>
  <r>
    <s v="SALE0436"/>
    <x v="113"/>
    <s v="P025"/>
    <n v="4"/>
    <n v="1130.0999999999999"/>
    <n v="4520.3999999999996"/>
  </r>
  <r>
    <s v="SALE0440"/>
    <x v="5"/>
    <s v="P017"/>
    <n v="2"/>
    <n v="318.39"/>
    <n v="636.78"/>
  </r>
  <r>
    <s v="SALE0454"/>
    <x v="162"/>
    <s v="P027"/>
    <n v="16"/>
    <n v="632.32000000000005"/>
    <n v="10117.120000000001"/>
  </r>
  <r>
    <s v="SALE0461"/>
    <x v="17"/>
    <s v="P011"/>
    <n v="19"/>
    <n v="4390.75"/>
    <n v="83424.25"/>
  </r>
  <r>
    <s v="SALE0462"/>
    <x v="49"/>
    <s v="P005"/>
    <n v="3"/>
    <n v="2107.65"/>
    <n v="6322.9500000000007"/>
  </r>
  <r>
    <s v="SALE0465"/>
    <x v="139"/>
    <s v="P021"/>
    <n v="9"/>
    <n v="97.37"/>
    <n v="876.33"/>
  </r>
  <r>
    <s v="SALE0472"/>
    <x v="81"/>
    <s v="P022"/>
    <n v="3"/>
    <n v="293.83"/>
    <n v="881.49"/>
  </r>
  <r>
    <s v="SALE0476"/>
    <x v="151"/>
    <s v="P036"/>
    <n v="13"/>
    <n v="509"/>
    <n v="6617"/>
  </r>
  <r>
    <s v="SALE0482"/>
    <x v="49"/>
    <s v="P003"/>
    <n v="10"/>
    <n v="5091.05"/>
    <n v="50910.5"/>
  </r>
  <r>
    <s v="SALE0487"/>
    <x v="18"/>
    <s v="P031"/>
    <n v="11"/>
    <n v="905.84"/>
    <n v="9964.24"/>
  </r>
  <r>
    <s v="SALE0500"/>
    <x v="15"/>
    <s v="P021"/>
    <n v="9"/>
    <n v="127.56"/>
    <n v="1148.04"/>
  </r>
  <r>
    <s v="SALE0501"/>
    <x v="61"/>
    <s v="P014"/>
    <n v="20"/>
    <n v="1369.81"/>
    <n v="27396.199999999997"/>
  </r>
  <r>
    <s v="SALE0506"/>
    <x v="63"/>
    <s v="P036"/>
    <n v="3"/>
    <n v="488.91"/>
    <n v="1466.73"/>
  </r>
  <r>
    <s v="SALE0520"/>
    <x v="86"/>
    <s v="P026"/>
    <n v="11"/>
    <n v="1752.27"/>
    <n v="19274.97"/>
  </r>
  <r>
    <s v="SALE0521"/>
    <x v="58"/>
    <s v="P009"/>
    <n v="19"/>
    <n v="508.02"/>
    <n v="9652.3799999999992"/>
  </r>
  <r>
    <s v="SALE0530"/>
    <x v="175"/>
    <s v="P011"/>
    <n v="10"/>
    <n v="4265.6499999999996"/>
    <n v="42656.5"/>
  </r>
  <r>
    <s v="SALE0532"/>
    <x v="60"/>
    <s v="P034"/>
    <n v="16"/>
    <n v="5068.12"/>
    <n v="81089.919999999998"/>
  </r>
  <r>
    <s v="SALE0534"/>
    <x v="127"/>
    <s v="P026"/>
    <n v="14"/>
    <n v="1547.22"/>
    <n v="21661.08"/>
  </r>
  <r>
    <s v="SALE0536"/>
    <x v="106"/>
    <s v="P003"/>
    <n v="9"/>
    <n v="5617.07"/>
    <n v="50553.63"/>
  </r>
  <r>
    <s v="SALE0537"/>
    <x v="99"/>
    <s v="P005"/>
    <n v="14"/>
    <n v="2858.67"/>
    <n v="40021.380000000005"/>
  </r>
  <r>
    <s v="SALE0546"/>
    <x v="33"/>
    <s v="P023"/>
    <n v="2"/>
    <n v="79.239999999999995"/>
    <n v="158.47999999999999"/>
  </r>
  <r>
    <s v="SALE0552"/>
    <x v="173"/>
    <s v="P021"/>
    <n v="7"/>
    <n v="117.59"/>
    <n v="823.13"/>
  </r>
  <r>
    <s v="SALE0557"/>
    <x v="131"/>
    <s v="P035"/>
    <n v="9"/>
    <n v="3035.5"/>
    <n v="27319.5"/>
  </r>
  <r>
    <s v="SALE0559"/>
    <x v="72"/>
    <s v="P031"/>
    <n v="1"/>
    <n v="835.87"/>
    <n v="835.87"/>
  </r>
  <r>
    <s v="SALE0572"/>
    <x v="61"/>
    <s v="P025"/>
    <n v="15"/>
    <n v="938.15"/>
    <n v="14072.25"/>
  </r>
  <r>
    <s v="SALE0575"/>
    <x v="109"/>
    <s v="P030"/>
    <n v="10"/>
    <n v="1431.58"/>
    <n v="14315.8"/>
  </r>
  <r>
    <s v="SALE0578"/>
    <x v="52"/>
    <s v="P024"/>
    <n v="10"/>
    <n v="47.89"/>
    <n v="478.9"/>
  </r>
  <r>
    <s v="SALE0584"/>
    <x v="46"/>
    <s v="P008"/>
    <n v="13"/>
    <n v="3622.4"/>
    <n v="47091.200000000004"/>
  </r>
  <r>
    <s v="SALE0596"/>
    <x v="118"/>
    <s v="P007"/>
    <n v="1"/>
    <n v="1100.23"/>
    <n v="1100.23"/>
  </r>
  <r>
    <s v="SALE0603"/>
    <x v="85"/>
    <s v="P029"/>
    <n v="16"/>
    <n v="2088.56"/>
    <n v="33416.959999999999"/>
  </r>
  <r>
    <s v="SALE0614"/>
    <x v="49"/>
    <s v="P037"/>
    <n v="11"/>
    <n v="690.19"/>
    <n v="7592.09"/>
  </r>
  <r>
    <s v="SALE0616"/>
    <x v="107"/>
    <s v="P021"/>
    <n v="5"/>
    <n v="113.37"/>
    <n v="566.85"/>
  </r>
  <r>
    <s v="SALE0625"/>
    <x v="32"/>
    <s v="P036"/>
    <n v="5"/>
    <n v="494.25"/>
    <n v="2471.25"/>
  </r>
  <r>
    <s v="SALE0637"/>
    <x v="155"/>
    <s v="P026"/>
    <n v="18"/>
    <n v="1892.18"/>
    <n v="34059.24"/>
  </r>
  <r>
    <s v="SALE0656"/>
    <x v="104"/>
    <s v="P007"/>
    <n v="19"/>
    <n v="1301.6099999999999"/>
    <n v="24730.589999999997"/>
  </r>
  <r>
    <s v="SALE0673"/>
    <x v="25"/>
    <s v="P030"/>
    <n v="2"/>
    <n v="1421.19"/>
    <n v="2842.38"/>
  </r>
  <r>
    <s v="SALE0688"/>
    <x v="39"/>
    <s v="P028"/>
    <n v="4"/>
    <n v="1313.08"/>
    <n v="5252.32"/>
  </r>
  <r>
    <s v="SALE0690"/>
    <x v="17"/>
    <s v="P003"/>
    <n v="5"/>
    <n v="4811.8"/>
    <n v="24059"/>
  </r>
  <r>
    <s v="SALE0700"/>
    <x v="78"/>
    <s v="P013"/>
    <n v="3"/>
    <n v="1444.36"/>
    <n v="4333.08"/>
  </r>
  <r>
    <s v="SALE0702"/>
    <x v="16"/>
    <s v="P013"/>
    <n v="9"/>
    <n v="1421.98"/>
    <n v="12797.82"/>
  </r>
  <r>
    <s v="SALE0708"/>
    <x v="167"/>
    <s v="P014"/>
    <n v="6"/>
    <n v="1663.49"/>
    <n v="9980.94"/>
  </r>
  <r>
    <s v="SALE0710"/>
    <x v="5"/>
    <s v="P018"/>
    <n v="6"/>
    <n v="244.13"/>
    <n v="1464.78"/>
  </r>
  <r>
    <s v="SALE0727"/>
    <x v="87"/>
    <s v="P020"/>
    <n v="5"/>
    <n v="283.79000000000002"/>
    <n v="1418.95"/>
  </r>
  <r>
    <s v="SALE0733"/>
    <x v="47"/>
    <s v="P039"/>
    <n v="14"/>
    <n v="738.22"/>
    <n v="10335.08"/>
  </r>
  <r>
    <s v="SALE0740"/>
    <x v="94"/>
    <s v="P009"/>
    <n v="14"/>
    <n v="494.06"/>
    <n v="6916.84"/>
  </r>
  <r>
    <s v="SALE0748"/>
    <x v="176"/>
    <s v="P024"/>
    <n v="8"/>
    <n v="38.71"/>
    <n v="309.68"/>
  </r>
  <r>
    <s v="SALE0758"/>
    <x v="10"/>
    <s v="P039"/>
    <n v="8"/>
    <n v="673.47"/>
    <n v="5387.76"/>
  </r>
  <r>
    <s v="SALE0763"/>
    <x v="58"/>
    <s v="P009"/>
    <n v="14"/>
    <n v="554.26"/>
    <n v="7759.6399999999994"/>
  </r>
  <r>
    <s v="SALE0774"/>
    <x v="36"/>
    <s v="P040"/>
    <n v="12"/>
    <n v="977.1"/>
    <n v="11725.2"/>
  </r>
  <r>
    <s v="SALE0778"/>
    <x v="104"/>
    <s v="P030"/>
    <n v="15"/>
    <n v="1481.53"/>
    <n v="22222.95"/>
  </r>
  <r>
    <s v="SALE0780"/>
    <x v="58"/>
    <s v="P013"/>
    <n v="3"/>
    <n v="1166.1099999999999"/>
    <n v="3498.33"/>
  </r>
  <r>
    <s v="SALE0781"/>
    <x v="9"/>
    <s v="P014"/>
    <n v="9"/>
    <n v="1595.53"/>
    <n v="14359.77"/>
  </r>
  <r>
    <s v="SALE0785"/>
    <x v="86"/>
    <s v="P026"/>
    <n v="15"/>
    <n v="1924.85"/>
    <n v="28872.75"/>
  </r>
  <r>
    <s v="SALE0792"/>
    <x v="145"/>
    <s v="P029"/>
    <n v="15"/>
    <n v="2273.2399999999998"/>
    <n v="34098.6"/>
  </r>
  <r>
    <s v="SALE0794"/>
    <x v="67"/>
    <s v="P014"/>
    <n v="7"/>
    <n v="1895.09"/>
    <n v="13265.63"/>
  </r>
  <r>
    <s v="SALE0795"/>
    <x v="73"/>
    <s v="P024"/>
    <n v="10"/>
    <n v="52.06"/>
    <n v="520.6"/>
  </r>
  <r>
    <s v="SALE0796"/>
    <x v="102"/>
    <s v="P032"/>
    <n v="14"/>
    <n v="945.08"/>
    <n v="13231.12"/>
  </r>
  <r>
    <s v="SALE0800"/>
    <x v="102"/>
    <s v="P002"/>
    <n v="4"/>
    <n v="25093.67"/>
    <n v="100374.68"/>
  </r>
  <r>
    <s v="SALE0811"/>
    <x v="66"/>
    <s v="P001"/>
    <n v="1"/>
    <n v="68603.92"/>
    <n v="68603.92"/>
  </r>
  <r>
    <s v="SALE0813"/>
    <x v="4"/>
    <s v="P012"/>
    <n v="8"/>
    <n v="2440.54"/>
    <n v="19524.32"/>
  </r>
  <r>
    <s v="SALE0820"/>
    <x v="160"/>
    <s v="P008"/>
    <n v="16"/>
    <n v="4424.38"/>
    <n v="70790.080000000002"/>
  </r>
  <r>
    <s v="SALE0829"/>
    <x v="26"/>
    <s v="P024"/>
    <n v="6"/>
    <n v="51.94"/>
    <n v="311.64"/>
  </r>
  <r>
    <s v="SALE0834"/>
    <x v="60"/>
    <s v="P014"/>
    <n v="11"/>
    <n v="1852.81"/>
    <n v="20380.91"/>
  </r>
  <r>
    <s v="SALE0838"/>
    <x v="5"/>
    <s v="P018"/>
    <n v="4"/>
    <n v="266.26"/>
    <n v="1065.04"/>
  </r>
  <r>
    <s v="SALE0840"/>
    <x v="7"/>
    <s v="P030"/>
    <n v="13"/>
    <n v="1250.6300000000001"/>
    <n v="16258.190000000002"/>
  </r>
  <r>
    <s v="SALE0847"/>
    <x v="149"/>
    <s v="P004"/>
    <n v="9"/>
    <n v="15986.43"/>
    <n v="143877.87"/>
  </r>
  <r>
    <s v="SALE0849"/>
    <x v="102"/>
    <s v="P010"/>
    <n v="15"/>
    <n v="1864.17"/>
    <n v="27962.550000000003"/>
  </r>
  <r>
    <s v="SALE0855"/>
    <x v="94"/>
    <s v="P015"/>
    <n v="15"/>
    <n v="4888.7299999999996"/>
    <n v="73330.95"/>
  </r>
  <r>
    <s v="SALE0872"/>
    <x v="60"/>
    <s v="P003"/>
    <n v="10"/>
    <n v="5533.77"/>
    <n v="55337.700000000004"/>
  </r>
  <r>
    <s v="SALE0875"/>
    <x v="137"/>
    <s v="P030"/>
    <n v="10"/>
    <n v="1610.86"/>
    <n v="16108.599999999999"/>
  </r>
  <r>
    <s v="SALE0881"/>
    <x v="50"/>
    <s v="P013"/>
    <n v="17"/>
    <n v="1337.44"/>
    <n v="22736.48"/>
  </r>
  <r>
    <s v="SALE0890"/>
    <x v="78"/>
    <s v="P028"/>
    <n v="9"/>
    <n v="1408.92"/>
    <n v="12680.28"/>
  </r>
  <r>
    <s v="SALE0894"/>
    <x v="14"/>
    <s v="P007"/>
    <n v="15"/>
    <n v="1231.19"/>
    <n v="18467.850000000002"/>
  </r>
  <r>
    <s v="SALE0897"/>
    <x v="142"/>
    <s v="P016"/>
    <n v="12"/>
    <n v="503.59"/>
    <n v="6043.08"/>
  </r>
  <r>
    <s v="SALE0904"/>
    <x v="66"/>
    <s v="P005"/>
    <n v="20"/>
    <n v="2761"/>
    <n v="55220"/>
  </r>
  <r>
    <s v="SALE0905"/>
    <x v="119"/>
    <s v="P016"/>
    <n v="16"/>
    <n v="482.3"/>
    <n v="7716.8"/>
  </r>
  <r>
    <s v="SALE0907"/>
    <x v="6"/>
    <s v="P035"/>
    <n v="15"/>
    <n v="2942.62"/>
    <n v="44139.299999999996"/>
  </r>
  <r>
    <s v="SALE0912"/>
    <x v="5"/>
    <s v="P019"/>
    <n v="19"/>
    <n v="174.3"/>
    <n v="3311.7000000000003"/>
  </r>
  <r>
    <s v="SALE0930"/>
    <x v="173"/>
    <s v="P029"/>
    <n v="13"/>
    <n v="2455.06"/>
    <n v="31915.78"/>
  </r>
  <r>
    <s v="SALE0937"/>
    <x v="99"/>
    <s v="P004"/>
    <n v="3"/>
    <n v="18882.55"/>
    <n v="56647.649999999994"/>
  </r>
  <r>
    <s v="SALE0939"/>
    <x v="140"/>
    <s v="P009"/>
    <n v="4"/>
    <n v="404.98"/>
    <n v="1619.92"/>
  </r>
  <r>
    <s v="SALE0945"/>
    <x v="64"/>
    <s v="P006"/>
    <n v="8"/>
    <n v="32038.2"/>
    <n v="256305.6"/>
  </r>
  <r>
    <s v="SALE0960"/>
    <x v="116"/>
    <s v="P040"/>
    <n v="2"/>
    <n v="1079.56"/>
    <n v="2159.12"/>
  </r>
  <r>
    <s v="SALE0961"/>
    <x v="84"/>
    <s v="P019"/>
    <n v="14"/>
    <n v="186.17"/>
    <n v="2606.3799999999997"/>
  </r>
  <r>
    <s v="SALE0963"/>
    <x v="146"/>
    <s v="P018"/>
    <n v="18"/>
    <n v="251.08"/>
    <n v="4519.4400000000005"/>
  </r>
  <r>
    <s v="SALE0970"/>
    <x v="4"/>
    <s v="P015"/>
    <n v="2"/>
    <n v="3833.78"/>
    <n v="7667.56"/>
  </r>
  <r>
    <s v="SALE0973"/>
    <x v="149"/>
    <s v="P023"/>
    <n v="17"/>
    <n v="68.099999999999994"/>
    <n v="1157.6999999999998"/>
  </r>
  <r>
    <s v="SALE0975"/>
    <x v="161"/>
    <s v="P005"/>
    <n v="5"/>
    <n v="2018.45"/>
    <n v="10092.25"/>
  </r>
  <r>
    <s v="SALE0977"/>
    <x v="22"/>
    <s v="P011"/>
    <n v="10"/>
    <n v="4772.09"/>
    <n v="47720.9"/>
  </r>
  <r>
    <s v="SALE0980"/>
    <x v="117"/>
    <s v="P006"/>
    <n v="19"/>
    <n v="33106.080000000002"/>
    <n v="629015.52"/>
  </r>
  <r>
    <s v="SALE0984"/>
    <x v="96"/>
    <s v="P029"/>
    <n v="3"/>
    <n v="2051.3000000000002"/>
    <n v="6153.9000000000005"/>
  </r>
  <r>
    <s v="SALE0989"/>
    <x v="125"/>
    <s v="P030"/>
    <n v="4"/>
    <n v="1454.85"/>
    <n v="5819.4"/>
  </r>
  <r>
    <s v="SALE0996"/>
    <x v="36"/>
    <s v="P025"/>
    <n v="6"/>
    <n v="967.77"/>
    <n v="5806.62"/>
  </r>
  <r>
    <s v="SALE0997"/>
    <x v="86"/>
    <s v="P007"/>
    <n v="16"/>
    <n v="1086.03"/>
    <n v="17376.48"/>
  </r>
  <r>
    <s v="SALE0999"/>
    <x v="0"/>
    <s v="P014"/>
    <n v="9"/>
    <n v="1665.37"/>
    <n v="14988.329999999998"/>
  </r>
  <r>
    <s v="SALE0001"/>
    <x v="93"/>
    <s v="P021"/>
    <n v="19"/>
    <n v="114.41"/>
    <n v="2173.79"/>
  </r>
  <r>
    <s v="SALE0013"/>
    <x v="175"/>
    <s v="P029"/>
    <n v="17"/>
    <n v="1848.72"/>
    <n v="31428.240000000002"/>
  </r>
  <r>
    <s v="SALE0015"/>
    <x v="136"/>
    <s v="P036"/>
    <n v="3"/>
    <n v="508.4"/>
    <n v="1525.1999999999998"/>
  </r>
  <r>
    <s v="SALE0018"/>
    <x v="164"/>
    <s v="P021"/>
    <n v="4"/>
    <n v="119.48"/>
    <n v="477.92"/>
  </r>
  <r>
    <s v="SALE0020"/>
    <x v="111"/>
    <s v="P011"/>
    <n v="15"/>
    <n v="4318.37"/>
    <n v="64775.549999999996"/>
  </r>
  <r>
    <s v="SALE0029"/>
    <x v="177"/>
    <s v="P015"/>
    <n v="4"/>
    <n v="4944.3100000000004"/>
    <n v="19777.240000000002"/>
  </r>
  <r>
    <s v="SALE0031"/>
    <x v="37"/>
    <s v="P003"/>
    <n v="10"/>
    <n v="4648.13"/>
    <n v="46481.3"/>
  </r>
  <r>
    <s v="SALE0045"/>
    <x v="139"/>
    <s v="P015"/>
    <n v="1"/>
    <n v="4977.59"/>
    <n v="4977.59"/>
  </r>
  <r>
    <s v="SALE0046"/>
    <x v="34"/>
    <s v="P013"/>
    <n v="6"/>
    <n v="1437.8"/>
    <n v="8626.7999999999993"/>
  </r>
  <r>
    <s v="SALE0054"/>
    <x v="95"/>
    <s v="P026"/>
    <n v="15"/>
    <n v="1411.13"/>
    <n v="21166.95"/>
  </r>
  <r>
    <s v="SALE0059"/>
    <x v="23"/>
    <s v="P004"/>
    <n v="10"/>
    <n v="18423.5"/>
    <n v="184235"/>
  </r>
  <r>
    <s v="SALE0062"/>
    <x v="35"/>
    <s v="P016"/>
    <n v="16"/>
    <n v="571.32000000000005"/>
    <n v="9141.1200000000008"/>
  </r>
  <r>
    <s v="SALE0069"/>
    <x v="144"/>
    <s v="P031"/>
    <n v="9"/>
    <n v="755.6"/>
    <n v="6800.4000000000005"/>
  </r>
  <r>
    <s v="SALE0083"/>
    <x v="88"/>
    <s v="P005"/>
    <n v="1"/>
    <n v="2291.48"/>
    <n v="2291.48"/>
  </r>
  <r>
    <s v="SALE0087"/>
    <x v="113"/>
    <s v="P003"/>
    <n v="15"/>
    <n v="4952.45"/>
    <n v="74286.75"/>
  </r>
  <r>
    <s v="SALE0117"/>
    <x v="173"/>
    <s v="P038"/>
    <n v="11"/>
    <n v="2485.33"/>
    <n v="27338.629999999997"/>
  </r>
  <r>
    <s v="SALE0120"/>
    <x v="143"/>
    <s v="P009"/>
    <n v="1"/>
    <n v="423.78"/>
    <n v="423.78"/>
  </r>
  <r>
    <s v="SALE0122"/>
    <x v="109"/>
    <s v="P040"/>
    <n v="17"/>
    <n v="946.4"/>
    <n v="16088.8"/>
  </r>
  <r>
    <s v="SALE0128"/>
    <x v="11"/>
    <s v="P040"/>
    <n v="18"/>
    <n v="1069.53"/>
    <n v="19251.54"/>
  </r>
  <r>
    <s v="SALE0140"/>
    <x v="39"/>
    <s v="P025"/>
    <n v="9"/>
    <n v="842.51"/>
    <n v="7582.59"/>
  </r>
  <r>
    <s v="SALE0142"/>
    <x v="75"/>
    <s v="P007"/>
    <n v="12"/>
    <n v="1338.94"/>
    <n v="16067.28"/>
  </r>
  <r>
    <s v="SALE0154"/>
    <x v="57"/>
    <s v="P012"/>
    <n v="5"/>
    <n v="2669.57"/>
    <n v="13347.85"/>
  </r>
  <r>
    <s v="SALE0157"/>
    <x v="159"/>
    <s v="P003"/>
    <n v="5"/>
    <n v="5294.96"/>
    <n v="26474.799999999999"/>
  </r>
  <r>
    <s v="SALE0159"/>
    <x v="167"/>
    <s v="P035"/>
    <n v="13"/>
    <n v="3030.95"/>
    <n v="39402.35"/>
  </r>
  <r>
    <s v="SALE0160"/>
    <x v="29"/>
    <s v="P037"/>
    <n v="11"/>
    <n v="632.45000000000005"/>
    <n v="6956.9500000000007"/>
  </r>
  <r>
    <s v="SALE0161"/>
    <x v="48"/>
    <s v="P006"/>
    <n v="11"/>
    <n v="28110.47"/>
    <n v="309215.17000000004"/>
  </r>
  <r>
    <s v="SALE0165"/>
    <x v="34"/>
    <s v="P032"/>
    <n v="18"/>
    <n v="1049.03"/>
    <n v="18882.54"/>
  </r>
  <r>
    <s v="SALE0168"/>
    <x v="143"/>
    <s v="P038"/>
    <n v="2"/>
    <n v="2504.88"/>
    <n v="5009.76"/>
  </r>
  <r>
    <s v="SALE0184"/>
    <x v="124"/>
    <s v="P014"/>
    <n v="11"/>
    <n v="1689.51"/>
    <n v="18584.61"/>
  </r>
  <r>
    <s v="SALE0188"/>
    <x v="81"/>
    <s v="P015"/>
    <n v="14"/>
    <n v="4891.8599999999997"/>
    <n v="68486.039999999994"/>
  </r>
  <r>
    <s v="SALE0189"/>
    <x v="55"/>
    <s v="P005"/>
    <n v="16"/>
    <n v="2044.19"/>
    <n v="32707.040000000001"/>
  </r>
  <r>
    <s v="SALE0197"/>
    <x v="2"/>
    <s v="P037"/>
    <n v="2"/>
    <n v="496.33"/>
    <n v="992.66"/>
  </r>
  <r>
    <s v="SALE0208"/>
    <x v="93"/>
    <s v="P009"/>
    <n v="18"/>
    <n v="418.5"/>
    <n v="7533"/>
  </r>
  <r>
    <s v="SALE0209"/>
    <x v="137"/>
    <s v="P015"/>
    <n v="9"/>
    <n v="4326.55"/>
    <n v="38938.950000000004"/>
  </r>
  <r>
    <s v="SALE0211"/>
    <x v="107"/>
    <s v="P031"/>
    <n v="18"/>
    <n v="919.47"/>
    <n v="16550.46"/>
  </r>
  <r>
    <s v="SALE0228"/>
    <x v="166"/>
    <s v="P020"/>
    <n v="20"/>
    <n v="350.4"/>
    <n v="7008"/>
  </r>
  <r>
    <s v="SALE0230"/>
    <x v="71"/>
    <s v="P018"/>
    <n v="3"/>
    <n v="274.55"/>
    <n v="823.65000000000009"/>
  </r>
  <r>
    <s v="SALE0250"/>
    <x v="161"/>
    <s v="P009"/>
    <n v="12"/>
    <n v="533.85"/>
    <n v="6406.2000000000007"/>
  </r>
  <r>
    <s v="SALE0253"/>
    <x v="100"/>
    <s v="P023"/>
    <n v="12"/>
    <n v="60.54"/>
    <n v="726.48"/>
  </r>
  <r>
    <s v="SALE0257"/>
    <x v="45"/>
    <s v="P007"/>
    <n v="17"/>
    <n v="1189.67"/>
    <n v="20224.39"/>
  </r>
  <r>
    <s v="SALE0268"/>
    <x v="129"/>
    <s v="P029"/>
    <n v="14"/>
    <n v="2003.81"/>
    <n v="28053.34"/>
  </r>
  <r>
    <s v="SALE0272"/>
    <x v="41"/>
    <s v="P005"/>
    <n v="11"/>
    <n v="2170.89"/>
    <n v="23879.789999999997"/>
  </r>
  <r>
    <s v="SALE0274"/>
    <x v="39"/>
    <s v="P026"/>
    <n v="20"/>
    <n v="1972.7"/>
    <n v="39454"/>
  </r>
  <r>
    <s v="SALE0275"/>
    <x v="57"/>
    <s v="P010"/>
    <n v="4"/>
    <n v="1601.94"/>
    <n v="6407.76"/>
  </r>
  <r>
    <s v="SALE0276"/>
    <x v="78"/>
    <s v="P009"/>
    <n v="2"/>
    <n v="542.78"/>
    <n v="1085.56"/>
  </r>
  <r>
    <s v="SALE0280"/>
    <x v="5"/>
    <s v="P003"/>
    <n v="13"/>
    <n v="4853.83"/>
    <n v="63099.79"/>
  </r>
  <r>
    <s v="SALE0282"/>
    <x v="63"/>
    <s v="P032"/>
    <n v="10"/>
    <n v="1074.8"/>
    <n v="10748"/>
  </r>
  <r>
    <s v="SALE0287"/>
    <x v="173"/>
    <s v="P038"/>
    <n v="11"/>
    <n v="2212.02"/>
    <n v="24332.22"/>
  </r>
  <r>
    <s v="SALE0291"/>
    <x v="42"/>
    <s v="P037"/>
    <n v="9"/>
    <n v="492.16"/>
    <n v="4429.4400000000005"/>
  </r>
  <r>
    <s v="SALE0303"/>
    <x v="79"/>
    <s v="P028"/>
    <n v="3"/>
    <n v="1283.67"/>
    <n v="3851.01"/>
  </r>
  <r>
    <s v="SALE0318"/>
    <x v="81"/>
    <s v="P008"/>
    <n v="15"/>
    <n v="3610.05"/>
    <n v="54150.75"/>
  </r>
  <r>
    <s v="SALE0320"/>
    <x v="92"/>
    <s v="P021"/>
    <n v="9"/>
    <n v="127.31"/>
    <n v="1145.79"/>
  </r>
  <r>
    <s v="SALE0327"/>
    <x v="112"/>
    <s v="P019"/>
    <n v="14"/>
    <n v="172.89"/>
    <n v="2420.46"/>
  </r>
  <r>
    <s v="SALE0331"/>
    <x v="5"/>
    <s v="P011"/>
    <n v="1"/>
    <n v="4459.3100000000004"/>
    <n v="4459.3100000000004"/>
  </r>
  <r>
    <s v="SALE0339"/>
    <x v="54"/>
    <s v="P001"/>
    <n v="20"/>
    <n v="63028.3"/>
    <n v="1260566"/>
  </r>
  <r>
    <s v="SALE0344"/>
    <x v="133"/>
    <s v="P034"/>
    <n v="6"/>
    <n v="4802.5"/>
    <n v="28815"/>
  </r>
  <r>
    <s v="SALE0346"/>
    <x v="171"/>
    <s v="P003"/>
    <n v="6"/>
    <n v="5305.39"/>
    <n v="31832.340000000004"/>
  </r>
  <r>
    <s v="SALE0357"/>
    <x v="71"/>
    <s v="P026"/>
    <n v="7"/>
    <n v="1494.91"/>
    <n v="10464.370000000001"/>
  </r>
  <r>
    <s v="SALE0363"/>
    <x v="14"/>
    <s v="P010"/>
    <n v="17"/>
    <n v="1497.23"/>
    <n v="25452.91"/>
  </r>
  <r>
    <s v="SALE0376"/>
    <x v="53"/>
    <s v="P028"/>
    <n v="3"/>
    <n v="1137.97"/>
    <n v="3413.91"/>
  </r>
  <r>
    <s v="SALE0386"/>
    <x v="7"/>
    <s v="P039"/>
    <n v="10"/>
    <n v="788.43"/>
    <n v="7884.2999999999993"/>
  </r>
  <r>
    <s v="SALE0388"/>
    <x v="127"/>
    <s v="P031"/>
    <n v="7"/>
    <n v="705.91"/>
    <n v="4941.37"/>
  </r>
  <r>
    <s v="SALE0393"/>
    <x v="8"/>
    <s v="P010"/>
    <n v="4"/>
    <n v="1888.14"/>
    <n v="7552.56"/>
  </r>
  <r>
    <s v="SALE0397"/>
    <x v="122"/>
    <s v="P024"/>
    <n v="4"/>
    <n v="51.27"/>
    <n v="205.08"/>
  </r>
  <r>
    <s v="SALE0400"/>
    <x v="62"/>
    <s v="P034"/>
    <n v="5"/>
    <n v="5695.28"/>
    <n v="28476.399999999998"/>
  </r>
  <r>
    <s v="SALE0401"/>
    <x v="76"/>
    <s v="P030"/>
    <n v="12"/>
    <n v="1735.86"/>
    <n v="20830.32"/>
  </r>
  <r>
    <s v="SALE0402"/>
    <x v="97"/>
    <s v="P001"/>
    <n v="3"/>
    <n v="62025.98"/>
    <n v="186077.94"/>
  </r>
  <r>
    <s v="SALE0404"/>
    <x v="69"/>
    <s v="P037"/>
    <n v="17"/>
    <n v="694.13"/>
    <n v="11800.21"/>
  </r>
  <r>
    <s v="SALE0417"/>
    <x v="35"/>
    <s v="P034"/>
    <n v="18"/>
    <n v="5175.9799999999996"/>
    <n v="93167.639999999985"/>
  </r>
  <r>
    <s v="SALE0420"/>
    <x v="37"/>
    <s v="P009"/>
    <n v="4"/>
    <n v="519.23"/>
    <n v="2076.92"/>
  </r>
  <r>
    <s v="SALE0423"/>
    <x v="23"/>
    <s v="P008"/>
    <n v="12"/>
    <n v="3495.63"/>
    <n v="41947.56"/>
  </r>
  <r>
    <s v="SALE0426"/>
    <x v="132"/>
    <s v="P003"/>
    <n v="19"/>
    <n v="4606.01"/>
    <n v="87514.19"/>
  </r>
  <r>
    <s v="SALE0439"/>
    <x v="101"/>
    <s v="P004"/>
    <n v="4"/>
    <n v="15929.96"/>
    <n v="63719.839999999997"/>
  </r>
  <r>
    <s v="SALE0444"/>
    <x v="91"/>
    <s v="P016"/>
    <n v="5"/>
    <n v="540.38"/>
    <n v="2701.9"/>
  </r>
  <r>
    <s v="SALE0446"/>
    <x v="1"/>
    <s v="P035"/>
    <n v="15"/>
    <n v="2181.17"/>
    <n v="32717.550000000003"/>
  </r>
  <r>
    <s v="SALE0459"/>
    <x v="99"/>
    <s v="P015"/>
    <n v="12"/>
    <n v="3606.21"/>
    <n v="43274.520000000004"/>
  </r>
  <r>
    <s v="SALE0467"/>
    <x v="48"/>
    <s v="P018"/>
    <n v="15"/>
    <n v="253.06"/>
    <n v="3795.9"/>
  </r>
  <r>
    <s v="SALE0477"/>
    <x v="45"/>
    <s v="P015"/>
    <n v="20"/>
    <n v="3565.8"/>
    <n v="71316"/>
  </r>
  <r>
    <s v="SALE0485"/>
    <x v="54"/>
    <s v="P004"/>
    <n v="18"/>
    <n v="19205.04"/>
    <n v="345690.72000000003"/>
  </r>
  <r>
    <s v="SALE0488"/>
    <x v="42"/>
    <s v="P040"/>
    <n v="11"/>
    <n v="855.43"/>
    <n v="9409.73"/>
  </r>
  <r>
    <s v="SALE0489"/>
    <x v="167"/>
    <s v="P032"/>
    <n v="8"/>
    <n v="1066.78"/>
    <n v="8534.24"/>
  </r>
  <r>
    <s v="SALE0498"/>
    <x v="19"/>
    <s v="P013"/>
    <n v="12"/>
    <n v="1166.4000000000001"/>
    <n v="13996.800000000001"/>
  </r>
  <r>
    <s v="SALE0503"/>
    <x v="99"/>
    <s v="P034"/>
    <n v="16"/>
    <n v="4715.82"/>
    <n v="75453.119999999995"/>
  </r>
  <r>
    <s v="SALE0504"/>
    <x v="40"/>
    <s v="P014"/>
    <n v="15"/>
    <n v="1832.2"/>
    <n v="27483"/>
  </r>
  <r>
    <s v="SALE0508"/>
    <x v="77"/>
    <s v="P029"/>
    <n v="14"/>
    <n v="2063.31"/>
    <n v="28886.34"/>
  </r>
  <r>
    <s v="SALE0516"/>
    <x v="0"/>
    <s v="P031"/>
    <n v="19"/>
    <n v="886.86"/>
    <n v="16850.34"/>
  </r>
  <r>
    <s v="SALE0519"/>
    <x v="24"/>
    <s v="P020"/>
    <n v="12"/>
    <n v="294.5"/>
    <n v="3534"/>
  </r>
  <r>
    <s v="SALE0525"/>
    <x v="41"/>
    <s v="P002"/>
    <n v="3"/>
    <n v="28817.15"/>
    <n v="86451.450000000012"/>
  </r>
  <r>
    <s v="SALE0527"/>
    <x v="131"/>
    <s v="P034"/>
    <n v="11"/>
    <n v="5801.67"/>
    <n v="63818.37"/>
  </r>
  <r>
    <s v="SALE0531"/>
    <x v="27"/>
    <s v="P018"/>
    <n v="5"/>
    <n v="265.58"/>
    <n v="1327.8999999999999"/>
  </r>
  <r>
    <s v="SALE0539"/>
    <x v="124"/>
    <s v="P029"/>
    <n v="7"/>
    <n v="2170.48"/>
    <n v="15193.36"/>
  </r>
  <r>
    <s v="SALE0556"/>
    <x v="102"/>
    <s v="P005"/>
    <n v="10"/>
    <n v="2663.44"/>
    <n v="26634.400000000001"/>
  </r>
  <r>
    <s v="SALE0562"/>
    <x v="176"/>
    <s v="P016"/>
    <n v="2"/>
    <n v="505.72"/>
    <n v="1011.44"/>
  </r>
  <r>
    <s v="SALE0577"/>
    <x v="157"/>
    <s v="P001"/>
    <n v="16"/>
    <n v="63583.54"/>
    <n v="1017336.64"/>
  </r>
  <r>
    <s v="SALE0592"/>
    <x v="120"/>
    <s v="P013"/>
    <n v="7"/>
    <n v="1140.29"/>
    <n v="7982.03"/>
  </r>
  <r>
    <s v="SALE0599"/>
    <x v="167"/>
    <s v="P022"/>
    <n v="15"/>
    <n v="302.88"/>
    <n v="4543.2"/>
  </r>
  <r>
    <s v="SALE0605"/>
    <x v="105"/>
    <s v="P010"/>
    <n v="17"/>
    <n v="1464.43"/>
    <n v="24895.31"/>
  </r>
  <r>
    <s v="SALE0611"/>
    <x v="18"/>
    <s v="P015"/>
    <n v="3"/>
    <n v="4543.25"/>
    <n v="13629.75"/>
  </r>
  <r>
    <s v="SALE0615"/>
    <x v="44"/>
    <s v="P020"/>
    <n v="18"/>
    <n v="277.77"/>
    <n v="4999.8599999999997"/>
  </r>
  <r>
    <s v="SALE0623"/>
    <x v="155"/>
    <s v="P002"/>
    <n v="11"/>
    <n v="24429.919999999998"/>
    <n v="268729.12"/>
  </r>
  <r>
    <s v="SALE0626"/>
    <x v="4"/>
    <s v="P020"/>
    <n v="6"/>
    <n v="320.98"/>
    <n v="1925.88"/>
  </r>
  <r>
    <s v="SALE0628"/>
    <x v="119"/>
    <s v="P024"/>
    <n v="5"/>
    <n v="43.59"/>
    <n v="217.95000000000002"/>
  </r>
  <r>
    <s v="SALE0633"/>
    <x v="5"/>
    <s v="P024"/>
    <n v="4"/>
    <n v="38.799999999999997"/>
    <n v="155.19999999999999"/>
  </r>
  <r>
    <s v="SALE0647"/>
    <x v="149"/>
    <s v="P040"/>
    <n v="18"/>
    <n v="887.63"/>
    <n v="15977.34"/>
  </r>
  <r>
    <s v="SALE0650"/>
    <x v="45"/>
    <s v="P024"/>
    <n v="17"/>
    <n v="47.31"/>
    <n v="804.27"/>
  </r>
  <r>
    <s v="SALE0652"/>
    <x v="48"/>
    <s v="P018"/>
    <n v="4"/>
    <n v="288.63"/>
    <n v="1154.52"/>
  </r>
  <r>
    <s v="SALE0657"/>
    <x v="128"/>
    <s v="P039"/>
    <n v="6"/>
    <n v="682.8"/>
    <n v="4096.7999999999993"/>
  </r>
  <r>
    <s v="SALE0658"/>
    <x v="129"/>
    <s v="P023"/>
    <n v="20"/>
    <n v="78.98"/>
    <n v="1579.6000000000001"/>
  </r>
  <r>
    <s v="SALE0666"/>
    <x v="142"/>
    <s v="P031"/>
    <n v="18"/>
    <n v="861.55"/>
    <n v="15507.9"/>
  </r>
  <r>
    <s v="SALE0668"/>
    <x v="134"/>
    <s v="P016"/>
    <n v="20"/>
    <n v="485.97"/>
    <n v="9719.4000000000015"/>
  </r>
  <r>
    <s v="SALE0676"/>
    <x v="66"/>
    <s v="P034"/>
    <n v="14"/>
    <n v="4450.51"/>
    <n v="62307.14"/>
  </r>
  <r>
    <s v="SALE0678"/>
    <x v="152"/>
    <s v="P028"/>
    <n v="9"/>
    <n v="1053.8599999999999"/>
    <n v="9484.74"/>
  </r>
  <r>
    <s v="SALE0680"/>
    <x v="161"/>
    <s v="P008"/>
    <n v="2"/>
    <n v="3267.92"/>
    <n v="6535.84"/>
  </r>
  <r>
    <s v="SALE0685"/>
    <x v="116"/>
    <s v="P004"/>
    <n v="20"/>
    <n v="18467.71"/>
    <n v="369354.19999999995"/>
  </r>
  <r>
    <s v="SALE0692"/>
    <x v="116"/>
    <s v="P015"/>
    <n v="16"/>
    <n v="3644.11"/>
    <n v="58305.760000000002"/>
  </r>
  <r>
    <s v="SALE0707"/>
    <x v="94"/>
    <s v="P029"/>
    <n v="18"/>
    <n v="2381.88"/>
    <n v="42873.840000000004"/>
  </r>
  <r>
    <s v="SALE0719"/>
    <x v="87"/>
    <s v="P024"/>
    <n v="3"/>
    <n v="45.53"/>
    <n v="136.59"/>
  </r>
  <r>
    <s v="SALE0723"/>
    <x v="122"/>
    <s v="P007"/>
    <n v="1"/>
    <n v="1193.83"/>
    <n v="1193.83"/>
  </r>
  <r>
    <s v="SALE0726"/>
    <x v="122"/>
    <s v="P006"/>
    <n v="16"/>
    <n v="36131.22"/>
    <n v="578099.52"/>
  </r>
  <r>
    <s v="SALE0736"/>
    <x v="4"/>
    <s v="P001"/>
    <n v="5"/>
    <n v="61601.68"/>
    <n v="308008.40000000002"/>
  </r>
  <r>
    <s v="SALE0738"/>
    <x v="95"/>
    <s v="P010"/>
    <n v="5"/>
    <n v="1558.72"/>
    <n v="7793.6"/>
  </r>
  <r>
    <s v="SALE0739"/>
    <x v="43"/>
    <s v="P021"/>
    <n v="16"/>
    <n v="120.35"/>
    <n v="1925.6"/>
  </r>
  <r>
    <s v="SALE0762"/>
    <x v="158"/>
    <s v="P023"/>
    <n v="17"/>
    <n v="61.92"/>
    <n v="1052.6400000000001"/>
  </r>
  <r>
    <s v="SALE0764"/>
    <x v="59"/>
    <s v="P033"/>
    <n v="19"/>
    <n v="1726.69"/>
    <n v="32807.11"/>
  </r>
  <r>
    <s v="SALE0767"/>
    <x v="126"/>
    <s v="P029"/>
    <n v="10"/>
    <n v="2057.7399999999998"/>
    <n v="20577.399999999998"/>
  </r>
  <r>
    <s v="SALE0773"/>
    <x v="140"/>
    <s v="P037"/>
    <n v="12"/>
    <n v="670.02"/>
    <n v="8040.24"/>
  </r>
  <r>
    <s v="SALE0779"/>
    <x v="120"/>
    <s v="P007"/>
    <n v="4"/>
    <n v="1323.02"/>
    <n v="5292.08"/>
  </r>
  <r>
    <s v="SALE0786"/>
    <x v="15"/>
    <s v="P017"/>
    <n v="3"/>
    <n v="406.48"/>
    <n v="1219.44"/>
  </r>
  <r>
    <s v="SALE0787"/>
    <x v="41"/>
    <s v="P020"/>
    <n v="12"/>
    <n v="361.67"/>
    <n v="4340.04"/>
  </r>
  <r>
    <s v="SALE0801"/>
    <x v="50"/>
    <s v="P029"/>
    <n v="2"/>
    <n v="2295.5100000000002"/>
    <n v="4591.0200000000004"/>
  </r>
  <r>
    <s v="SALE0802"/>
    <x v="129"/>
    <s v="P015"/>
    <n v="13"/>
    <n v="3726.13"/>
    <n v="48439.69"/>
  </r>
  <r>
    <s v="SALE0804"/>
    <x v="159"/>
    <s v="P033"/>
    <n v="9"/>
    <n v="1454.16"/>
    <n v="13087.44"/>
  </r>
  <r>
    <s v="SALE0806"/>
    <x v="105"/>
    <s v="P022"/>
    <n v="14"/>
    <n v="242.82"/>
    <n v="3399.48"/>
  </r>
  <r>
    <s v="SALE0816"/>
    <x v="136"/>
    <s v="P010"/>
    <n v="6"/>
    <n v="1502.76"/>
    <n v="9016.56"/>
  </r>
  <r>
    <s v="SALE0817"/>
    <x v="78"/>
    <s v="P014"/>
    <n v="16"/>
    <n v="1792.97"/>
    <n v="28687.52"/>
  </r>
  <r>
    <s v="SALE0827"/>
    <x v="25"/>
    <s v="P011"/>
    <n v="14"/>
    <n v="4701.99"/>
    <n v="65827.86"/>
  </r>
  <r>
    <s v="SALE0831"/>
    <x v="9"/>
    <s v="P026"/>
    <n v="6"/>
    <n v="1887.06"/>
    <n v="11322.36"/>
  </r>
  <r>
    <s v="SALE0836"/>
    <x v="105"/>
    <s v="P039"/>
    <n v="14"/>
    <n v="777.77"/>
    <n v="10888.779999999999"/>
  </r>
  <r>
    <s v="SALE0837"/>
    <x v="41"/>
    <s v="P021"/>
    <n v="2"/>
    <n v="124.75"/>
    <n v="249.5"/>
  </r>
  <r>
    <s v="SALE0841"/>
    <x v="97"/>
    <s v="P022"/>
    <n v="16"/>
    <n v="228.81"/>
    <n v="3660.96"/>
  </r>
  <r>
    <s v="SALE0843"/>
    <x v="155"/>
    <s v="P040"/>
    <n v="10"/>
    <n v="1041.01"/>
    <n v="10410.1"/>
  </r>
  <r>
    <s v="SALE0858"/>
    <x v="108"/>
    <s v="P016"/>
    <n v="6"/>
    <n v="532.53"/>
    <n v="3195.18"/>
  </r>
  <r>
    <s v="SALE0859"/>
    <x v="5"/>
    <s v="P023"/>
    <n v="18"/>
    <n v="59.17"/>
    <n v="1065.06"/>
  </r>
  <r>
    <s v="SALE0869"/>
    <x v="147"/>
    <s v="P022"/>
    <n v="1"/>
    <n v="283.33999999999997"/>
    <n v="283.33999999999997"/>
  </r>
  <r>
    <s v="SALE0871"/>
    <x v="167"/>
    <s v="P031"/>
    <n v="16"/>
    <n v="911.94"/>
    <n v="14591.04"/>
  </r>
  <r>
    <s v="SALE0879"/>
    <x v="173"/>
    <s v="P007"/>
    <n v="18"/>
    <n v="1315.52"/>
    <n v="23679.360000000001"/>
  </r>
  <r>
    <s v="SALE0885"/>
    <x v="161"/>
    <s v="P003"/>
    <n v="19"/>
    <n v="4277.26"/>
    <n v="81267.94"/>
  </r>
  <r>
    <s v="SALE0893"/>
    <x v="173"/>
    <s v="P020"/>
    <n v="15"/>
    <n v="317.48"/>
    <n v="4762.2000000000007"/>
  </r>
  <r>
    <s v="SALE0895"/>
    <x v="116"/>
    <s v="P030"/>
    <n v="15"/>
    <n v="1455.85"/>
    <n v="21837.75"/>
  </r>
  <r>
    <s v="SALE0898"/>
    <x v="49"/>
    <s v="P004"/>
    <n v="13"/>
    <n v="18058.2"/>
    <n v="234756.6"/>
  </r>
  <r>
    <s v="SALE0909"/>
    <x v="178"/>
    <s v="P011"/>
    <n v="18"/>
    <n v="3693.73"/>
    <n v="66487.14"/>
  </r>
  <r>
    <s v="SALE0917"/>
    <x v="97"/>
    <s v="P020"/>
    <n v="16"/>
    <n v="298.58999999999997"/>
    <n v="4777.4399999999996"/>
  </r>
  <r>
    <s v="SALE0919"/>
    <x v="104"/>
    <s v="P038"/>
    <n v="19"/>
    <n v="2407.5100000000002"/>
    <n v="45742.69"/>
  </r>
  <r>
    <s v="SALE0927"/>
    <x v="122"/>
    <s v="P014"/>
    <n v="1"/>
    <n v="1540.5"/>
    <n v="1540.5"/>
  </r>
  <r>
    <s v="SALE0935"/>
    <x v="136"/>
    <s v="P038"/>
    <n v="1"/>
    <n v="1924.6"/>
    <n v="1924.6"/>
  </r>
  <r>
    <s v="SALE0941"/>
    <x v="41"/>
    <s v="P004"/>
    <n v="18"/>
    <n v="17681.599999999999"/>
    <n v="318268.79999999999"/>
  </r>
  <r>
    <s v="SALE0946"/>
    <x v="163"/>
    <s v="P001"/>
    <n v="3"/>
    <n v="55404.47"/>
    <n v="166213.41"/>
  </r>
  <r>
    <s v="SALE0956"/>
    <x v="94"/>
    <s v="P018"/>
    <n v="16"/>
    <n v="224.29"/>
    <n v="3588.64"/>
  </r>
  <r>
    <s v="SALE0985"/>
    <x v="8"/>
    <s v="P024"/>
    <n v="8"/>
    <n v="44.77"/>
    <n v="358.16"/>
  </r>
  <r>
    <s v="SALE0986"/>
    <x v="152"/>
    <s v="P037"/>
    <n v="8"/>
    <n v="652.51"/>
    <n v="5220.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83B1D3A-980E-403D-BB3F-A18BE88C4D11}" name="PivotTable1" cacheId="167" applyNumberFormats="0" applyBorderFormats="0" applyFontFormats="0" applyPatternFormats="0" applyAlignmentFormats="0" applyWidthHeightFormats="1" dataCaption="Values" tag="6da81709-56ee-4583-9827-818d56539274" updatedVersion="8" minRefreshableVersion="3" useAutoFormatting="1" itemPrintTitles="1" createdVersion="5" indent="0" outline="1" outlineData="1" multipleFieldFilters="0">
  <location ref="B3:H44" firstHeaderRow="0" firstDataRow="1" firstDataCol="1"/>
  <pivotFields count="7">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s>
    </pivotField>
    <pivotField dataField="1" subtotalTop="0" showAll="0" defaultSubtotal="0"/>
  </pivotFields>
  <rowFields count="1">
    <field x="5"/>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Fields count="1">
    <field x="-2"/>
  </colFields>
  <colItems count="6">
    <i>
      <x/>
    </i>
    <i i="1">
      <x v="1"/>
    </i>
    <i i="2">
      <x v="2"/>
    </i>
    <i i="3">
      <x v="3"/>
    </i>
    <i i="4">
      <x v="4"/>
    </i>
    <i i="5">
      <x v="5"/>
    </i>
  </colItems>
  <dataFields count="6">
    <dataField fld="0" subtotal="count" baseField="0" baseItem="0"/>
    <dataField fld="1" subtotal="count" baseField="0" baseItem="0" numFmtId="166"/>
    <dataField fld="2" subtotal="count" baseField="0" baseItem="0" numFmtId="10"/>
    <dataField fld="3" subtotal="count" baseField="0" baseItem="0"/>
    <dataField fld="4" subtotal="count" baseField="5" baseItem="0" numFmtId="166"/>
    <dataField fld="6" subtotal="count" baseField="5" baseItem="0" numFmtId="10"/>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Agents]"/>
        <x15:activeTabTopLevelEntity name="[Sale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D885CC-E916-4001-B9A3-B13A6B4C37E9}" name="PivotTable1" cacheId="164" applyNumberFormats="0" applyBorderFormats="0" applyFontFormats="0" applyPatternFormats="0" applyAlignmentFormats="0" applyWidthHeightFormats="1" dataCaption="Values" tag="698687e4-acef-49a7-b8ae-244ef8ed47d7" updatedVersion="8" minRefreshableVersion="3" useAutoFormatting="1" itemPrintTitles="1" createdVersion="8" indent="0" outline="1" outlineData="1" multipleFieldFilters="0">
  <location ref="C3:I10"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6">
    <i>
      <x/>
    </i>
    <i>
      <x v="1"/>
    </i>
    <i>
      <x v="2"/>
    </i>
    <i>
      <x v="3"/>
    </i>
    <i>
      <x v="4"/>
    </i>
    <i t="grand">
      <x/>
    </i>
  </colItems>
  <dataFields count="1">
    <dataField name="Sum of RevenueAfterDiscount" fld="2" baseField="0" baseItem="0" numFmtId="166"/>
  </dataFields>
  <pivotHierarchies count="8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res].[F4].&amp;[North]"/>
        <member name="[Stores].[F4].&amp;[South]"/>
        <member name="[Stores].[F4].&amp;[West]"/>
      </members>
    </pivotHierarchy>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59"/>
  </rowHierarchiesUsage>
  <colHierarchiesUsage count="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B3C297D-E81A-4271-BCAC-4E6639DD08A3}" name="PivotTable2" cacheId="17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8" firstHeaderRow="1" firstDataRow="1" firstDataCol="1"/>
  <pivotFields count="7">
    <pivotField showAll="0"/>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6"/>
    <field x="1"/>
  </rowFields>
  <rowItems count="7">
    <i>
      <x v="1"/>
    </i>
    <i>
      <x v="2"/>
    </i>
    <i>
      <x v="3"/>
    </i>
    <i>
      <x v="4"/>
    </i>
    <i>
      <x v="5"/>
    </i>
    <i>
      <x v="6"/>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4" xr10:uid="{C638D9BE-D1B4-4B4D-BE74-9E99AAEA9867}" sourceName="[Stores].[F4]">
  <pivotTables>
    <pivotTable tabId="1" name="PivotTable1"/>
  </pivotTables>
  <data>
    <olap pivotCacheId="1133529979">
      <levels count="2">
        <level uniqueName="[Stores].[F4].[(All)]" sourceCaption="(All)" count="0"/>
        <level uniqueName="[Stores].[F4].[F4]" sourceCaption="F4" count="4">
          <ranges>
            <range startItem="0">
              <i n="[Stores].[F4].&amp;[North]" c="North"/>
              <i n="[Stores].[F4].&amp;[South]" c="South"/>
              <i n="[Stores].[F4].&amp;[West]" c="West"/>
              <i n="[Stores].[F4].&amp;[Region]" c="Region" nd="1"/>
            </range>
          </ranges>
        </level>
      </levels>
      <selections count="3">
        <selection n="[Stores].[F4].&amp;[North]"/>
        <selection n="[Stores].[F4].&amp;[South]"/>
        <selection n="[Stores].[F4].&amp;[We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4" xr10:uid="{1C2654D9-85A0-492C-A1DC-023625F7039B}" cache="Slicer_F4" caption="F4"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620C7-7D95-4E8C-9D0D-32E2B63079DD}">
  <dimension ref="B3:H44"/>
  <sheetViews>
    <sheetView workbookViewId="0">
      <selection activeCell="F35" sqref="F35"/>
    </sheetView>
  </sheetViews>
  <sheetFormatPr defaultRowHeight="14.4" x14ac:dyDescent="0.3"/>
  <cols>
    <col min="2" max="2" width="12.5546875" bestFit="1" customWidth="1"/>
    <col min="3" max="3" width="14.77734375" bestFit="1" customWidth="1"/>
    <col min="4" max="4" width="15.44140625" bestFit="1" customWidth="1"/>
    <col min="5" max="5" width="14" bestFit="1" customWidth="1"/>
    <col min="6" max="6" width="9.44140625" bestFit="1" customWidth="1"/>
    <col min="7" max="7" width="16.44140625" bestFit="1" customWidth="1"/>
    <col min="8" max="8" width="28.77734375" bestFit="1" customWidth="1"/>
    <col min="9" max="17" width="15.5546875" bestFit="1" customWidth="1"/>
    <col min="18" max="18" width="10.77734375" bestFit="1" customWidth="1"/>
  </cols>
  <sheetData>
    <row r="3" spans="2:8" x14ac:dyDescent="0.3">
      <c r="B3" s="1" t="s">
        <v>2</v>
      </c>
      <c r="C3" t="s">
        <v>3</v>
      </c>
      <c r="D3" t="s">
        <v>1004</v>
      </c>
      <c r="E3" t="s">
        <v>1005</v>
      </c>
      <c r="F3" t="s">
        <v>1006</v>
      </c>
      <c r="G3" t="s">
        <v>1007</v>
      </c>
      <c r="H3" t="s">
        <v>1048</v>
      </c>
    </row>
    <row r="4" spans="2:8" x14ac:dyDescent="0.3">
      <c r="B4" s="2" t="s">
        <v>1008</v>
      </c>
      <c r="C4" s="4">
        <v>12621724.800000001</v>
      </c>
      <c r="D4" s="6">
        <v>-12010470.130000001</v>
      </c>
      <c r="E4" s="5">
        <v>-19.648880768469226</v>
      </c>
      <c r="F4" s="3">
        <v>196</v>
      </c>
      <c r="G4" s="6">
        <v>3118.6462755102038</v>
      </c>
      <c r="H4" s="5">
        <v>4.9246231155778899</v>
      </c>
    </row>
    <row r="5" spans="2:8" x14ac:dyDescent="0.3">
      <c r="B5" s="2" t="s">
        <v>1009</v>
      </c>
      <c r="C5" s="4">
        <v>4596142.5599999996</v>
      </c>
      <c r="D5" s="6">
        <v>-4255147.8499999996</v>
      </c>
      <c r="E5" s="5">
        <v>-12.478633026301198</v>
      </c>
      <c r="F5" s="3">
        <v>187</v>
      </c>
      <c r="G5" s="6">
        <v>1823.5011229946524</v>
      </c>
      <c r="H5" s="5">
        <v>5.666666666666667</v>
      </c>
    </row>
    <row r="6" spans="2:8" x14ac:dyDescent="0.3">
      <c r="B6" s="2" t="s">
        <v>1010</v>
      </c>
      <c r="C6" s="4">
        <v>1512265.3800000001</v>
      </c>
      <c r="D6" s="6">
        <v>-1441667.1800000002</v>
      </c>
      <c r="E6" s="5">
        <v>-20.420735656149876</v>
      </c>
      <c r="F6" s="3">
        <v>302</v>
      </c>
      <c r="G6" s="6">
        <v>233.76887417218543</v>
      </c>
      <c r="H6" s="5">
        <v>10.134228187919463</v>
      </c>
    </row>
    <row r="7" spans="2:8" x14ac:dyDescent="0.3">
      <c r="B7" s="2" t="s">
        <v>1011</v>
      </c>
      <c r="C7" s="4">
        <v>5841856.9199999981</v>
      </c>
      <c r="D7" s="6">
        <v>-5574335.1599999983</v>
      </c>
      <c r="E7" s="5">
        <v>-20.836941114621848</v>
      </c>
      <c r="F7" s="3">
        <v>337</v>
      </c>
      <c r="G7" s="6">
        <v>793.83311572700302</v>
      </c>
      <c r="H7" s="5">
        <v>10.941558441558442</v>
      </c>
    </row>
    <row r="8" spans="2:8" x14ac:dyDescent="0.3">
      <c r="B8" s="2" t="s">
        <v>1012</v>
      </c>
      <c r="C8" s="4">
        <v>603522.76</v>
      </c>
      <c r="D8" s="6">
        <v>-570528.69000000006</v>
      </c>
      <c r="E8" s="5">
        <v>-17.291855475847633</v>
      </c>
      <c r="F8" s="3">
        <v>253</v>
      </c>
      <c r="G8" s="6">
        <v>130.41134387351778</v>
      </c>
      <c r="H8" s="5">
        <v>6.2623762376237622</v>
      </c>
    </row>
    <row r="9" spans="2:8" x14ac:dyDescent="0.3">
      <c r="B9" s="2" t="s">
        <v>1013</v>
      </c>
      <c r="C9" s="4">
        <v>7880700.5799999982</v>
      </c>
      <c r="D9" s="6">
        <v>-7313875.5399999982</v>
      </c>
      <c r="E9" s="5">
        <v>-12.903232962326431</v>
      </c>
      <c r="F9" s="3">
        <v>238</v>
      </c>
      <c r="G9" s="6">
        <v>2381.6178151260506</v>
      </c>
      <c r="H9" s="5">
        <v>10.72072072072072</v>
      </c>
    </row>
    <row r="10" spans="2:8" x14ac:dyDescent="0.3">
      <c r="B10" s="2" t="s">
        <v>1014</v>
      </c>
      <c r="C10" s="4">
        <v>395893.28</v>
      </c>
      <c r="D10" s="6">
        <v>-388491.68000000005</v>
      </c>
      <c r="E10" s="5">
        <v>-52.487527021184619</v>
      </c>
      <c r="F10" s="3">
        <v>330</v>
      </c>
      <c r="G10" s="6">
        <v>22.429090909090906</v>
      </c>
      <c r="H10" s="5">
        <v>10.185185185185185</v>
      </c>
    </row>
    <row r="11" spans="2:8" x14ac:dyDescent="0.3">
      <c r="B11" s="2" t="s">
        <v>1015</v>
      </c>
      <c r="C11" s="4">
        <v>1234795.58</v>
      </c>
      <c r="D11" s="6">
        <v>-1199883.04</v>
      </c>
      <c r="E11" s="5">
        <v>-34.368253928244691</v>
      </c>
      <c r="F11" s="3">
        <v>322</v>
      </c>
      <c r="G11" s="6">
        <v>108.42403726708075</v>
      </c>
      <c r="H11" s="5">
        <v>9.1999999999999993</v>
      </c>
    </row>
    <row r="12" spans="2:8" x14ac:dyDescent="0.3">
      <c r="B12" s="2" t="s">
        <v>1016</v>
      </c>
      <c r="C12" s="4">
        <v>138941.86000000002</v>
      </c>
      <c r="D12" s="6">
        <v>-128884.95000000001</v>
      </c>
      <c r="E12" s="5">
        <v>-12.81556163871408</v>
      </c>
      <c r="F12" s="3">
        <v>283</v>
      </c>
      <c r="G12" s="6">
        <v>35.536784452296821</v>
      </c>
      <c r="H12" s="5">
        <v>6.3169642857142865</v>
      </c>
    </row>
    <row r="13" spans="2:8" x14ac:dyDescent="0.3">
      <c r="B13" s="2" t="s">
        <v>1017</v>
      </c>
      <c r="C13" s="4">
        <v>478290.80999999994</v>
      </c>
      <c r="D13" s="6">
        <v>-472010.40999999992</v>
      </c>
      <c r="E13" s="5">
        <v>-75.156106298961845</v>
      </c>
      <c r="F13" s="3">
        <v>274</v>
      </c>
      <c r="G13" s="6">
        <v>22.921167883211677</v>
      </c>
      <c r="H13" s="5">
        <v>9.1946308724832218</v>
      </c>
    </row>
    <row r="14" spans="2:8" x14ac:dyDescent="0.3">
      <c r="B14" s="2" t="s">
        <v>1018</v>
      </c>
      <c r="C14" s="4">
        <v>1208135.27</v>
      </c>
      <c r="D14" s="6">
        <v>-1172680.43</v>
      </c>
      <c r="E14" s="5">
        <v>-33.07532709215441</v>
      </c>
      <c r="F14" s="3">
        <v>291</v>
      </c>
      <c r="G14" s="6">
        <v>121.83793814432991</v>
      </c>
      <c r="H14" s="5">
        <v>8.7650602409638552</v>
      </c>
    </row>
    <row r="15" spans="2:8" x14ac:dyDescent="0.3">
      <c r="B15" s="2" t="s">
        <v>1019</v>
      </c>
      <c r="C15" s="4">
        <v>463287.86</v>
      </c>
      <c r="D15" s="6">
        <v>-414419.3</v>
      </c>
      <c r="E15" s="5">
        <v>-8.4802846656418769</v>
      </c>
      <c r="F15" s="3">
        <v>172</v>
      </c>
      <c r="G15" s="6">
        <v>284.11953488372092</v>
      </c>
      <c r="H15" s="5">
        <v>4.3</v>
      </c>
    </row>
    <row r="16" spans="2:8" x14ac:dyDescent="0.3">
      <c r="B16" s="2" t="s">
        <v>1020</v>
      </c>
      <c r="C16" s="4">
        <v>293792.25</v>
      </c>
      <c r="D16" s="6">
        <v>-270624.17</v>
      </c>
      <c r="E16" s="5">
        <v>-11.68090622960556</v>
      </c>
      <c r="F16" s="3">
        <v>236</v>
      </c>
      <c r="G16" s="6">
        <v>98.16983050847459</v>
      </c>
      <c r="H16" s="5">
        <v>18.730158730158731</v>
      </c>
    </row>
    <row r="17" spans="2:8" x14ac:dyDescent="0.3">
      <c r="B17" s="2" t="s">
        <v>1021</v>
      </c>
      <c r="C17" s="4">
        <v>537795.91</v>
      </c>
      <c r="D17" s="6">
        <v>-527369.77</v>
      </c>
      <c r="E17" s="5">
        <v>-50.581497083292575</v>
      </c>
      <c r="F17" s="3">
        <v>342</v>
      </c>
      <c r="G17" s="6">
        <v>30.485789473684211</v>
      </c>
      <c r="H17" s="5">
        <v>11.958041958041957</v>
      </c>
    </row>
    <row r="18" spans="2:8" x14ac:dyDescent="0.3">
      <c r="B18" s="2" t="s">
        <v>1022</v>
      </c>
      <c r="C18" s="4">
        <v>1097878.9399999997</v>
      </c>
      <c r="D18" s="6">
        <v>-1020717.4399999997</v>
      </c>
      <c r="E18" s="5">
        <v>-13.228325525035149</v>
      </c>
      <c r="F18" s="3">
        <v>257</v>
      </c>
      <c r="G18" s="6">
        <v>300.23929961089493</v>
      </c>
      <c r="H18" s="5">
        <v>5.4219409282700424</v>
      </c>
    </row>
    <row r="19" spans="2:8" x14ac:dyDescent="0.3">
      <c r="B19" s="2" t="s">
        <v>1023</v>
      </c>
      <c r="C19" s="4">
        <v>173463.47999999995</v>
      </c>
      <c r="D19" s="6">
        <v>-164749.73999999996</v>
      </c>
      <c r="E19" s="5">
        <v>-18.906891874212448</v>
      </c>
      <c r="F19" s="3">
        <v>312</v>
      </c>
      <c r="G19" s="6">
        <v>27.928653846153846</v>
      </c>
      <c r="H19" s="5">
        <v>10.4</v>
      </c>
    </row>
    <row r="20" spans="2:8" x14ac:dyDescent="0.3">
      <c r="B20" s="2" t="s">
        <v>1024</v>
      </c>
      <c r="C20" s="4">
        <v>63088.509999999995</v>
      </c>
      <c r="D20" s="6">
        <v>-60798.459999999992</v>
      </c>
      <c r="E20" s="5">
        <v>-26.548966179777732</v>
      </c>
      <c r="F20" s="3">
        <v>176</v>
      </c>
      <c r="G20" s="6">
        <v>13.011647727272726</v>
      </c>
      <c r="H20" s="5">
        <v>8.7128712871287135</v>
      </c>
    </row>
    <row r="21" spans="2:8" x14ac:dyDescent="0.3">
      <c r="B21" s="2" t="s">
        <v>1025</v>
      </c>
      <c r="C21" s="4">
        <v>104193.71999999997</v>
      </c>
      <c r="D21" s="6">
        <v>-102065.76999999997</v>
      </c>
      <c r="E21" s="5">
        <v>-47.964364764209677</v>
      </c>
      <c r="F21" s="3">
        <v>386</v>
      </c>
      <c r="G21" s="6">
        <v>5.5128238341968911</v>
      </c>
      <c r="H21" s="5">
        <v>15.44</v>
      </c>
    </row>
    <row r="22" spans="2:8" x14ac:dyDescent="0.3">
      <c r="B22" s="2" t="s">
        <v>1026</v>
      </c>
      <c r="C22" s="4">
        <v>63904.419999999991</v>
      </c>
      <c r="D22" s="6">
        <v>-62867.459999999992</v>
      </c>
      <c r="E22" s="5">
        <v>-60.626697268939971</v>
      </c>
      <c r="F22" s="3">
        <v>346</v>
      </c>
      <c r="G22" s="6">
        <v>2.9969942196531791</v>
      </c>
      <c r="H22" s="5">
        <v>12.097902097902097</v>
      </c>
    </row>
    <row r="23" spans="2:8" x14ac:dyDescent="0.3">
      <c r="B23" s="2" t="s">
        <v>1027</v>
      </c>
      <c r="C23" s="4">
        <v>99546.69</v>
      </c>
      <c r="D23" s="6">
        <v>-95753.650000000009</v>
      </c>
      <c r="E23" s="5">
        <v>-25.24456636365554</v>
      </c>
      <c r="F23" s="3">
        <v>316</v>
      </c>
      <c r="G23" s="6">
        <v>12.003291139240506</v>
      </c>
      <c r="H23" s="5">
        <v>16.122448979591837</v>
      </c>
    </row>
    <row r="24" spans="2:8" x14ac:dyDescent="0.3">
      <c r="B24" s="2" t="s">
        <v>1028</v>
      </c>
      <c r="C24" s="4">
        <v>32874.340000000004</v>
      </c>
      <c r="D24" s="6">
        <v>-30703.270000000004</v>
      </c>
      <c r="E24" s="5">
        <v>-14.141999106431395</v>
      </c>
      <c r="F24" s="3">
        <v>301</v>
      </c>
      <c r="G24" s="6">
        <v>7.2128571428571417</v>
      </c>
      <c r="H24" s="5">
        <v>14.333333333333334</v>
      </c>
    </row>
    <row r="25" spans="2:8" x14ac:dyDescent="0.3">
      <c r="B25" s="2" t="s">
        <v>1029</v>
      </c>
      <c r="C25" s="4">
        <v>68633.03</v>
      </c>
      <c r="D25" s="6">
        <v>-66340.31</v>
      </c>
      <c r="E25" s="5">
        <v>-28.935199239331446</v>
      </c>
      <c r="F25" s="3">
        <v>248</v>
      </c>
      <c r="G25" s="6">
        <v>9.2448387096774205</v>
      </c>
      <c r="H25" s="5">
        <v>7.5609756097560981</v>
      </c>
    </row>
    <row r="26" spans="2:8" x14ac:dyDescent="0.3">
      <c r="B26" s="2" t="s">
        <v>1030</v>
      </c>
      <c r="C26" s="4">
        <v>25335.67</v>
      </c>
      <c r="D26" s="6">
        <v>-24789.629999999997</v>
      </c>
      <c r="E26" s="5">
        <v>-45.398926818548091</v>
      </c>
      <c r="F26" s="3">
        <v>373</v>
      </c>
      <c r="G26" s="6">
        <v>1.4639142091152815</v>
      </c>
      <c r="H26" s="5">
        <v>11.303030303030303</v>
      </c>
    </row>
    <row r="27" spans="2:8" x14ac:dyDescent="0.3">
      <c r="B27" s="2" t="s">
        <v>1031</v>
      </c>
      <c r="C27" s="4">
        <v>13215.99</v>
      </c>
      <c r="D27" s="6">
        <v>-12988</v>
      </c>
      <c r="E27" s="5">
        <v>-56.967410851353129</v>
      </c>
      <c r="F27" s="3">
        <v>286</v>
      </c>
      <c r="G27" s="6">
        <v>0.79716783216783216</v>
      </c>
      <c r="H27" s="5">
        <v>9.0506329113924053</v>
      </c>
    </row>
    <row r="28" spans="2:8" x14ac:dyDescent="0.3">
      <c r="B28" s="2" t="s">
        <v>1032</v>
      </c>
      <c r="C28" s="4">
        <v>208806.51000000004</v>
      </c>
      <c r="D28" s="6">
        <v>-204671.73000000004</v>
      </c>
      <c r="E28" s="5">
        <v>-49.500029022100343</v>
      </c>
      <c r="F28" s="3">
        <v>218</v>
      </c>
      <c r="G28" s="6">
        <v>18.966880733944954</v>
      </c>
      <c r="H28" s="5">
        <v>12.111111111111111</v>
      </c>
    </row>
    <row r="29" spans="2:8" x14ac:dyDescent="0.3">
      <c r="B29" s="2" t="s">
        <v>1033</v>
      </c>
      <c r="C29" s="4">
        <v>437655.24</v>
      </c>
      <c r="D29" s="6">
        <v>-415804.68</v>
      </c>
      <c r="E29" s="5">
        <v>-19.029474759456964</v>
      </c>
      <c r="F29" s="3">
        <v>254</v>
      </c>
      <c r="G29" s="6">
        <v>86.025826771653541</v>
      </c>
      <c r="H29" s="5">
        <v>8.7586206896551726</v>
      </c>
    </row>
    <row r="30" spans="2:8" x14ac:dyDescent="0.3">
      <c r="B30" s="2" t="s">
        <v>1034</v>
      </c>
      <c r="C30" s="4">
        <v>151302.47999999998</v>
      </c>
      <c r="D30" s="6">
        <v>-148824.77999999997</v>
      </c>
      <c r="E30" s="5">
        <v>-60.065698026395438</v>
      </c>
      <c r="F30" s="3">
        <v>260</v>
      </c>
      <c r="G30" s="6">
        <v>9.5296153846153846</v>
      </c>
      <c r="H30" s="5">
        <v>9.1549295774647899</v>
      </c>
    </row>
    <row r="31" spans="2:8" x14ac:dyDescent="0.3">
      <c r="B31" s="2" t="s">
        <v>1035</v>
      </c>
      <c r="C31" s="4">
        <v>285672.07</v>
      </c>
      <c r="D31" s="6">
        <v>-261170.67</v>
      </c>
      <c r="E31" s="5">
        <v>-10.659418237325216</v>
      </c>
      <c r="F31" s="3">
        <v>230</v>
      </c>
      <c r="G31" s="6">
        <v>106.52782608695651</v>
      </c>
      <c r="H31" s="5">
        <v>11.616161616161616</v>
      </c>
    </row>
    <row r="32" spans="2:8" x14ac:dyDescent="0.3">
      <c r="B32" s="2" t="s">
        <v>1036</v>
      </c>
      <c r="C32" s="4">
        <v>570470.05000000005</v>
      </c>
      <c r="D32" s="6">
        <v>-559641.12</v>
      </c>
      <c r="E32" s="5">
        <v>-51.680186315730175</v>
      </c>
      <c r="F32" s="3">
        <v>272</v>
      </c>
      <c r="G32" s="6">
        <v>39.812242647058824</v>
      </c>
      <c r="H32" s="5">
        <v>10.88</v>
      </c>
    </row>
    <row r="33" spans="2:8" x14ac:dyDescent="0.3">
      <c r="B33" s="2" t="s">
        <v>1037</v>
      </c>
      <c r="C33" s="4">
        <v>440415.95</v>
      </c>
      <c r="D33" s="6">
        <v>-431853.71</v>
      </c>
      <c r="E33" s="5">
        <v>-50.437001298725569</v>
      </c>
      <c r="F33" s="3">
        <v>293</v>
      </c>
      <c r="G33" s="6">
        <v>29.222662116040954</v>
      </c>
      <c r="H33" s="5">
        <v>10.464285714285714</v>
      </c>
    </row>
    <row r="34" spans="2:8" x14ac:dyDescent="0.3">
      <c r="B34" s="2" t="s">
        <v>1038</v>
      </c>
      <c r="C34" s="4">
        <v>219482.06999999998</v>
      </c>
      <c r="D34" s="6">
        <v>-206837.12999999998</v>
      </c>
      <c r="E34" s="5">
        <v>-16.357304186496734</v>
      </c>
      <c r="F34" s="3">
        <v>262</v>
      </c>
      <c r="G34" s="6">
        <v>48.263129770992364</v>
      </c>
      <c r="H34" s="5">
        <v>9.3571428571428577</v>
      </c>
    </row>
    <row r="35" spans="2:8" x14ac:dyDescent="0.3">
      <c r="B35" s="2" t="s">
        <v>1039</v>
      </c>
      <c r="C35" s="4">
        <v>295627.48</v>
      </c>
      <c r="D35" s="6">
        <v>-280658.68</v>
      </c>
      <c r="E35" s="5">
        <v>-18.749577788466677</v>
      </c>
      <c r="F35" s="3">
        <v>291</v>
      </c>
      <c r="G35" s="6">
        <v>51.439175257731954</v>
      </c>
      <c r="H35" s="5">
        <v>7.5388601036269431</v>
      </c>
    </row>
    <row r="36" spans="2:8" x14ac:dyDescent="0.3">
      <c r="B36" s="2" t="s">
        <v>1040</v>
      </c>
      <c r="C36" s="4">
        <v>416087.73000000004</v>
      </c>
      <c r="D36" s="6">
        <v>-404933.63000000006</v>
      </c>
      <c r="E36" s="5">
        <v>-36.303568194654886</v>
      </c>
      <c r="F36" s="3">
        <v>258</v>
      </c>
      <c r="G36" s="6">
        <v>43.232945736434111</v>
      </c>
      <c r="H36" s="5">
        <v>9.0845070422535219</v>
      </c>
    </row>
    <row r="37" spans="2:8" x14ac:dyDescent="0.3">
      <c r="B37" s="2" t="s">
        <v>1041</v>
      </c>
      <c r="C37" s="4">
        <v>1280312.53</v>
      </c>
      <c r="D37" s="6">
        <v>-1173816.4099999999</v>
      </c>
      <c r="E37" s="5">
        <v>-11.022151886848082</v>
      </c>
      <c r="F37" s="3">
        <v>250</v>
      </c>
      <c r="G37" s="6">
        <v>425.98448000000002</v>
      </c>
      <c r="H37" s="5">
        <v>13.020833333333334</v>
      </c>
    </row>
    <row r="38" spans="2:8" x14ac:dyDescent="0.3">
      <c r="B38" s="2" t="s">
        <v>1042</v>
      </c>
      <c r="C38" s="4">
        <v>355601.76999999996</v>
      </c>
      <c r="D38" s="6">
        <v>-305305.62999999995</v>
      </c>
      <c r="E38" s="5">
        <v>-6.0701602548426168</v>
      </c>
      <c r="F38" s="3">
        <v>136</v>
      </c>
      <c r="G38" s="6">
        <v>369.8245588235294</v>
      </c>
      <c r="H38" s="5">
        <v>5.9649122807017543</v>
      </c>
    </row>
    <row r="39" spans="2:8" x14ac:dyDescent="0.3">
      <c r="B39" s="2" t="s">
        <v>1043</v>
      </c>
      <c r="C39" s="4">
        <v>129060.10999999997</v>
      </c>
      <c r="D39" s="6">
        <v>-125292.10999999997</v>
      </c>
      <c r="E39" s="5">
        <v>-33.251621549893834</v>
      </c>
      <c r="F39" s="3">
        <v>247</v>
      </c>
      <c r="G39" s="6">
        <v>15.255060728744938</v>
      </c>
      <c r="H39" s="5">
        <v>5.6912442396313363</v>
      </c>
    </row>
    <row r="40" spans="2:8" x14ac:dyDescent="0.3">
      <c r="B40" s="2" t="s">
        <v>1044</v>
      </c>
      <c r="C40" s="4">
        <v>146318.38999999998</v>
      </c>
      <c r="D40" s="6">
        <v>-137410.18999999997</v>
      </c>
      <c r="E40" s="5">
        <v>-15.425135268628903</v>
      </c>
      <c r="F40" s="3">
        <v>234</v>
      </c>
      <c r="G40" s="6">
        <v>38.069230769230764</v>
      </c>
      <c r="H40" s="5">
        <v>10.833333333333332</v>
      </c>
    </row>
    <row r="41" spans="2:8" x14ac:dyDescent="0.3">
      <c r="B41" s="2" t="s">
        <v>1045</v>
      </c>
      <c r="C41" s="4">
        <v>586274.50999999989</v>
      </c>
      <c r="D41" s="6">
        <v>-549965.48999999987</v>
      </c>
      <c r="E41" s="5">
        <v>-15.146800712329879</v>
      </c>
      <c r="F41" s="3">
        <v>240</v>
      </c>
      <c r="G41" s="6">
        <v>151.28758333333334</v>
      </c>
      <c r="H41" s="5">
        <v>12.121212121212121</v>
      </c>
    </row>
    <row r="42" spans="2:8" x14ac:dyDescent="0.3">
      <c r="B42" s="2" t="s">
        <v>1046</v>
      </c>
      <c r="C42" s="4">
        <v>203500.62</v>
      </c>
      <c r="D42" s="6">
        <v>-195676.32</v>
      </c>
      <c r="E42" s="5">
        <v>-25.008795675012461</v>
      </c>
      <c r="F42" s="3">
        <v>266</v>
      </c>
      <c r="G42" s="6">
        <v>29.41466165413534</v>
      </c>
      <c r="H42" s="5">
        <v>8.109756097560977</v>
      </c>
    </row>
    <row r="43" spans="2:8" x14ac:dyDescent="0.3">
      <c r="B43" s="2" t="s">
        <v>1047</v>
      </c>
      <c r="C43" s="4">
        <v>225817.26</v>
      </c>
      <c r="D43" s="6">
        <v>-213310.32</v>
      </c>
      <c r="E43" s="5">
        <v>-17.055356466090025</v>
      </c>
      <c r="F43" s="3">
        <v>240</v>
      </c>
      <c r="G43" s="6">
        <v>52.112250000000003</v>
      </c>
      <c r="H43" s="5">
        <v>12.903225806451612</v>
      </c>
    </row>
    <row r="44" spans="2:8" x14ac:dyDescent="0.3">
      <c r="B44" s="2" t="s">
        <v>1</v>
      </c>
      <c r="C44" s="4">
        <v>45501685.380000055</v>
      </c>
      <c r="D44" s="6">
        <v>-42997334.630000055</v>
      </c>
      <c r="E44" s="5">
        <v>-17.169054546372962</v>
      </c>
      <c r="F44" s="3">
        <v>10715</v>
      </c>
      <c r="G44" s="6">
        <v>233.72382174521707</v>
      </c>
      <c r="H44" s="5">
        <v>368.52966466036116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DE0C5-B330-4B14-818D-D90C1C708828}">
  <dimension ref="C3:I10"/>
  <sheetViews>
    <sheetView workbookViewId="0">
      <selection activeCell="C5" sqref="C3:H9"/>
    </sheetView>
  </sheetViews>
  <sheetFormatPr defaultRowHeight="14.4" x14ac:dyDescent="0.3"/>
  <cols>
    <col min="3" max="3" width="26.77734375" bestFit="1" customWidth="1"/>
    <col min="4" max="4" width="15.5546875" bestFit="1" customWidth="1"/>
    <col min="5" max="8" width="13.21875" bestFit="1" customWidth="1"/>
    <col min="9" max="9" width="14.77734375" bestFit="1" customWidth="1"/>
    <col min="10" max="10" width="10.77734375" bestFit="1" customWidth="1"/>
  </cols>
  <sheetData>
    <row r="3" spans="3:9" x14ac:dyDescent="0.3">
      <c r="C3" s="1" t="s">
        <v>1054</v>
      </c>
      <c r="D3" s="1" t="s">
        <v>0</v>
      </c>
    </row>
    <row r="4" spans="3:9" x14ac:dyDescent="0.3">
      <c r="C4" s="1" t="s">
        <v>2</v>
      </c>
      <c r="D4">
        <v>2015</v>
      </c>
      <c r="E4">
        <v>2018</v>
      </c>
      <c r="F4">
        <v>2019</v>
      </c>
      <c r="G4">
        <v>2020</v>
      </c>
      <c r="H4">
        <v>2021</v>
      </c>
      <c r="I4" t="s">
        <v>1</v>
      </c>
    </row>
    <row r="5" spans="3:9" x14ac:dyDescent="0.3">
      <c r="C5" s="2" t="s">
        <v>1049</v>
      </c>
      <c r="D5" s="6"/>
      <c r="E5" s="6"/>
      <c r="F5" s="6">
        <v>8237824.915299993</v>
      </c>
      <c r="G5" s="6"/>
      <c r="H5" s="6"/>
      <c r="I5" s="6">
        <v>8237824.915299993</v>
      </c>
    </row>
    <row r="6" spans="3:9" x14ac:dyDescent="0.3">
      <c r="C6" s="2" t="s">
        <v>1050</v>
      </c>
      <c r="D6" s="6">
        <v>8830214.5591000002</v>
      </c>
      <c r="E6" s="6"/>
      <c r="F6" s="6"/>
      <c r="G6" s="6"/>
      <c r="H6" s="6"/>
      <c r="I6" s="6">
        <v>8830214.5591000002</v>
      </c>
    </row>
    <row r="7" spans="3:9" x14ac:dyDescent="0.3">
      <c r="C7" s="2" t="s">
        <v>1051</v>
      </c>
      <c r="D7" s="6"/>
      <c r="E7" s="6"/>
      <c r="F7" s="6"/>
      <c r="G7" s="6">
        <v>6503179.4717999985</v>
      </c>
      <c r="H7" s="6"/>
      <c r="I7" s="6">
        <v>6503179.4717999985</v>
      </c>
    </row>
    <row r="8" spans="3:9" x14ac:dyDescent="0.3">
      <c r="C8" s="2" t="s">
        <v>1052</v>
      </c>
      <c r="D8" s="6"/>
      <c r="E8" s="6">
        <v>8613539.7383000012</v>
      </c>
      <c r="F8" s="6"/>
      <c r="G8" s="6"/>
      <c r="H8" s="6"/>
      <c r="I8" s="6">
        <v>8613539.7383000012</v>
      </c>
    </row>
    <row r="9" spans="3:9" x14ac:dyDescent="0.3">
      <c r="C9" s="2" t="s">
        <v>1053</v>
      </c>
      <c r="D9" s="6"/>
      <c r="E9" s="6"/>
      <c r="F9" s="6"/>
      <c r="G9" s="6"/>
      <c r="H9" s="6">
        <v>7087170.3175000018</v>
      </c>
      <c r="I9" s="6">
        <v>7087170.3175000018</v>
      </c>
    </row>
    <row r="10" spans="3:9" x14ac:dyDescent="0.3">
      <c r="C10" s="2" t="s">
        <v>1</v>
      </c>
      <c r="D10" s="6">
        <v>8830214.5591000002</v>
      </c>
      <c r="E10" s="6">
        <v>8613539.7383000012</v>
      </c>
      <c r="F10" s="6">
        <v>8237824.915299993</v>
      </c>
      <c r="G10" s="6">
        <v>6503179.4717999985</v>
      </c>
      <c r="H10" s="6">
        <v>7087170.3175000018</v>
      </c>
      <c r="I10" s="6">
        <v>39271929.001999967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C41E7-7D29-44CF-ABEF-B0A1A104DC48}">
  <dimension ref="A1:E1002"/>
  <sheetViews>
    <sheetView workbookViewId="0">
      <selection activeCell="D6" sqref="D6"/>
    </sheetView>
  </sheetViews>
  <sheetFormatPr defaultRowHeight="14.4" x14ac:dyDescent="0.3"/>
  <cols>
    <col min="1" max="1" width="14.5546875" bestFit="1" customWidth="1"/>
    <col min="2" max="2" width="15.5546875" bestFit="1" customWidth="1"/>
    <col min="3" max="3" width="14.5546875" bestFit="1" customWidth="1"/>
    <col min="4" max="4" width="8.5546875" bestFit="1" customWidth="1"/>
    <col min="5" max="5" width="6.5546875" bestFit="1" customWidth="1"/>
  </cols>
  <sheetData>
    <row r="1" spans="1:5" ht="15.6" x14ac:dyDescent="0.3">
      <c r="A1" s="8" t="s">
        <v>1055</v>
      </c>
      <c r="B1" s="8" t="s">
        <v>1056</v>
      </c>
      <c r="C1" s="8" t="s">
        <v>1057</v>
      </c>
      <c r="D1" s="8" t="s">
        <v>1058</v>
      </c>
      <c r="E1" s="8" t="s">
        <v>1059</v>
      </c>
    </row>
    <row r="2" spans="1:5" x14ac:dyDescent="0.3">
      <c r="A2" s="10">
        <v>0</v>
      </c>
      <c r="B2" s="10">
        <v>0.1</v>
      </c>
      <c r="C2" s="10">
        <f>1 - (D2 / E2) * (1 + A2) / (1 - B2)</f>
        <v>-59.823085032759629</v>
      </c>
      <c r="D2" s="11">
        <v>47019.59</v>
      </c>
      <c r="E2" s="11">
        <v>858.95</v>
      </c>
    </row>
    <row r="3" spans="1:5" x14ac:dyDescent="0.3">
      <c r="D3" s="7"/>
      <c r="E3" s="7"/>
    </row>
    <row r="4" spans="1:5" x14ac:dyDescent="0.3">
      <c r="D4" s="7"/>
      <c r="E4" s="7"/>
    </row>
    <row r="5" spans="1:5" x14ac:dyDescent="0.3">
      <c r="D5" s="7"/>
      <c r="E5" s="7"/>
    </row>
    <row r="6" spans="1:5" x14ac:dyDescent="0.3">
      <c r="D6" s="7"/>
      <c r="E6" s="7"/>
    </row>
    <row r="7" spans="1:5" x14ac:dyDescent="0.3">
      <c r="D7" s="7"/>
      <c r="E7" s="7"/>
    </row>
    <row r="8" spans="1:5" x14ac:dyDescent="0.3">
      <c r="D8" s="7"/>
      <c r="E8" s="7"/>
    </row>
    <row r="9" spans="1:5" x14ac:dyDescent="0.3">
      <c r="D9" s="7"/>
      <c r="E9" s="7"/>
    </row>
    <row r="10" spans="1:5" x14ac:dyDescent="0.3">
      <c r="D10" s="7"/>
      <c r="E10" s="7"/>
    </row>
    <row r="11" spans="1:5" x14ac:dyDescent="0.3">
      <c r="D11" s="7"/>
      <c r="E11" s="7"/>
    </row>
    <row r="12" spans="1:5" x14ac:dyDescent="0.3">
      <c r="D12" s="7"/>
      <c r="E12" s="7"/>
    </row>
    <row r="13" spans="1:5" x14ac:dyDescent="0.3">
      <c r="D13" s="7"/>
      <c r="E13" s="7"/>
    </row>
    <row r="14" spans="1:5" x14ac:dyDescent="0.3">
      <c r="D14" s="7"/>
      <c r="E14" s="7"/>
    </row>
    <row r="15" spans="1:5" x14ac:dyDescent="0.3">
      <c r="D15" s="7"/>
      <c r="E15" s="7"/>
    </row>
    <row r="16" spans="1:5" x14ac:dyDescent="0.3">
      <c r="D16" s="7"/>
      <c r="E16" s="7"/>
    </row>
    <row r="17" spans="4:5" x14ac:dyDescent="0.3">
      <c r="D17" s="7"/>
      <c r="E17" s="7"/>
    </row>
    <row r="18" spans="4:5" x14ac:dyDescent="0.3">
      <c r="D18" s="7"/>
      <c r="E18" s="7"/>
    </row>
    <row r="19" spans="4:5" x14ac:dyDescent="0.3">
      <c r="D19" s="7"/>
      <c r="E19" s="7"/>
    </row>
    <row r="20" spans="4:5" x14ac:dyDescent="0.3">
      <c r="D20" s="7"/>
      <c r="E20" s="7"/>
    </row>
    <row r="21" spans="4:5" x14ac:dyDescent="0.3">
      <c r="D21" s="7"/>
      <c r="E21" s="7"/>
    </row>
    <row r="22" spans="4:5" x14ac:dyDescent="0.3">
      <c r="D22" s="7"/>
      <c r="E22" s="7"/>
    </row>
    <row r="23" spans="4:5" x14ac:dyDescent="0.3">
      <c r="D23" s="7"/>
      <c r="E23" s="7"/>
    </row>
    <row r="24" spans="4:5" x14ac:dyDescent="0.3">
      <c r="D24" s="7"/>
      <c r="E24" s="7"/>
    </row>
    <row r="25" spans="4:5" x14ac:dyDescent="0.3">
      <c r="D25" s="7"/>
      <c r="E25" s="7"/>
    </row>
    <row r="26" spans="4:5" x14ac:dyDescent="0.3">
      <c r="D26" s="7"/>
      <c r="E26" s="7"/>
    </row>
    <row r="27" spans="4:5" x14ac:dyDescent="0.3">
      <c r="D27" s="7"/>
      <c r="E27" s="7"/>
    </row>
    <row r="28" spans="4:5" x14ac:dyDescent="0.3">
      <c r="D28" s="7"/>
      <c r="E28" s="7"/>
    </row>
    <row r="29" spans="4:5" x14ac:dyDescent="0.3">
      <c r="D29" s="7"/>
      <c r="E29" s="7"/>
    </row>
    <row r="30" spans="4:5" x14ac:dyDescent="0.3">
      <c r="D30" s="7"/>
      <c r="E30" s="7"/>
    </row>
    <row r="31" spans="4:5" x14ac:dyDescent="0.3">
      <c r="D31" s="7"/>
      <c r="E31" s="7"/>
    </row>
    <row r="32" spans="4:5" x14ac:dyDescent="0.3">
      <c r="D32" s="7"/>
      <c r="E32" s="7"/>
    </row>
    <row r="33" spans="4:5" x14ac:dyDescent="0.3">
      <c r="D33" s="7"/>
      <c r="E33" s="7"/>
    </row>
    <row r="34" spans="4:5" x14ac:dyDescent="0.3">
      <c r="D34" s="7"/>
      <c r="E34" s="7"/>
    </row>
    <row r="35" spans="4:5" x14ac:dyDescent="0.3">
      <c r="D35" s="7"/>
      <c r="E35" s="7"/>
    </row>
    <row r="36" spans="4:5" x14ac:dyDescent="0.3">
      <c r="D36" s="7"/>
      <c r="E36" s="7"/>
    </row>
    <row r="37" spans="4:5" x14ac:dyDescent="0.3">
      <c r="D37" s="7"/>
      <c r="E37" s="7"/>
    </row>
    <row r="38" spans="4:5" x14ac:dyDescent="0.3">
      <c r="D38" s="7"/>
      <c r="E38" s="7"/>
    </row>
    <row r="39" spans="4:5" x14ac:dyDescent="0.3">
      <c r="D39" s="7"/>
      <c r="E39" s="7"/>
    </row>
    <row r="40" spans="4:5" x14ac:dyDescent="0.3">
      <c r="D40" s="7"/>
      <c r="E40" s="7"/>
    </row>
    <row r="41" spans="4:5" x14ac:dyDescent="0.3">
      <c r="D41" s="7"/>
      <c r="E41" s="7"/>
    </row>
    <row r="42" spans="4:5" x14ac:dyDescent="0.3">
      <c r="E42" s="7"/>
    </row>
    <row r="43" spans="4:5" x14ac:dyDescent="0.3">
      <c r="E43" s="7"/>
    </row>
    <row r="44" spans="4:5" x14ac:dyDescent="0.3">
      <c r="E44" s="7"/>
    </row>
    <row r="45" spans="4:5" x14ac:dyDescent="0.3">
      <c r="E45" s="7"/>
    </row>
    <row r="46" spans="4:5" x14ac:dyDescent="0.3">
      <c r="E46" s="7"/>
    </row>
    <row r="47" spans="4:5" x14ac:dyDescent="0.3">
      <c r="E47" s="7"/>
    </row>
    <row r="48" spans="4:5" x14ac:dyDescent="0.3">
      <c r="E48" s="7"/>
    </row>
    <row r="49" spans="5:5" x14ac:dyDescent="0.3">
      <c r="E49" s="7"/>
    </row>
    <row r="50" spans="5:5" x14ac:dyDescent="0.3">
      <c r="E50" s="7"/>
    </row>
    <row r="51" spans="5:5" x14ac:dyDescent="0.3">
      <c r="E51" s="7"/>
    </row>
    <row r="52" spans="5:5" x14ac:dyDescent="0.3">
      <c r="E52" s="7"/>
    </row>
    <row r="53" spans="5:5" x14ac:dyDescent="0.3">
      <c r="E53" s="7"/>
    </row>
    <row r="54" spans="5:5" x14ac:dyDescent="0.3">
      <c r="E54" s="7"/>
    </row>
    <row r="55" spans="5:5" x14ac:dyDescent="0.3">
      <c r="E55" s="7"/>
    </row>
    <row r="56" spans="5:5" x14ac:dyDescent="0.3">
      <c r="E56" s="7"/>
    </row>
    <row r="57" spans="5:5" x14ac:dyDescent="0.3">
      <c r="E57" s="7"/>
    </row>
    <row r="58" spans="5:5" x14ac:dyDescent="0.3">
      <c r="E58" s="7"/>
    </row>
    <row r="59" spans="5:5" x14ac:dyDescent="0.3">
      <c r="E59" s="7"/>
    </row>
    <row r="60" spans="5:5" x14ac:dyDescent="0.3">
      <c r="E60" s="7"/>
    </row>
    <row r="61" spans="5:5" x14ac:dyDescent="0.3">
      <c r="E61" s="7"/>
    </row>
    <row r="62" spans="5:5" x14ac:dyDescent="0.3">
      <c r="E62" s="7"/>
    </row>
    <row r="63" spans="5:5" x14ac:dyDescent="0.3">
      <c r="E63" s="7"/>
    </row>
    <row r="64" spans="5:5" x14ac:dyDescent="0.3">
      <c r="E64" s="7"/>
    </row>
    <row r="65" spans="5:5" x14ac:dyDescent="0.3">
      <c r="E65" s="7"/>
    </row>
    <row r="66" spans="5:5" x14ac:dyDescent="0.3">
      <c r="E66" s="7"/>
    </row>
    <row r="67" spans="5:5" x14ac:dyDescent="0.3">
      <c r="E67" s="7"/>
    </row>
    <row r="68" spans="5:5" x14ac:dyDescent="0.3">
      <c r="E68" s="7"/>
    </row>
    <row r="69" spans="5:5" x14ac:dyDescent="0.3">
      <c r="E69" s="7"/>
    </row>
    <row r="70" spans="5:5" x14ac:dyDescent="0.3">
      <c r="E70" s="7"/>
    </row>
    <row r="71" spans="5:5" x14ac:dyDescent="0.3">
      <c r="E71" s="7"/>
    </row>
    <row r="72" spans="5:5" x14ac:dyDescent="0.3">
      <c r="E72" s="7"/>
    </row>
    <row r="73" spans="5:5" x14ac:dyDescent="0.3">
      <c r="E73" s="7"/>
    </row>
    <row r="74" spans="5:5" x14ac:dyDescent="0.3">
      <c r="E74" s="7"/>
    </row>
    <row r="75" spans="5:5" x14ac:dyDescent="0.3">
      <c r="E75" s="7"/>
    </row>
    <row r="76" spans="5:5" x14ac:dyDescent="0.3">
      <c r="E76" s="7"/>
    </row>
    <row r="77" spans="5:5" x14ac:dyDescent="0.3">
      <c r="E77" s="7"/>
    </row>
    <row r="78" spans="5:5" x14ac:dyDescent="0.3">
      <c r="E78" s="7"/>
    </row>
    <row r="79" spans="5:5" x14ac:dyDescent="0.3">
      <c r="E79" s="7"/>
    </row>
    <row r="80" spans="5:5" x14ac:dyDescent="0.3">
      <c r="E80" s="7"/>
    </row>
    <row r="81" spans="5:5" x14ac:dyDescent="0.3">
      <c r="E81" s="7"/>
    </row>
    <row r="82" spans="5:5" x14ac:dyDescent="0.3">
      <c r="E82" s="7"/>
    </row>
    <row r="83" spans="5:5" x14ac:dyDescent="0.3">
      <c r="E83" s="7"/>
    </row>
    <row r="84" spans="5:5" x14ac:dyDescent="0.3">
      <c r="E84" s="7"/>
    </row>
    <row r="85" spans="5:5" x14ac:dyDescent="0.3">
      <c r="E85" s="7"/>
    </row>
    <row r="86" spans="5:5" x14ac:dyDescent="0.3">
      <c r="E86" s="7"/>
    </row>
    <row r="87" spans="5:5" x14ac:dyDescent="0.3">
      <c r="E87" s="7"/>
    </row>
    <row r="88" spans="5:5" x14ac:dyDescent="0.3">
      <c r="E88" s="7"/>
    </row>
    <row r="89" spans="5:5" x14ac:dyDescent="0.3">
      <c r="E89" s="7"/>
    </row>
    <row r="90" spans="5:5" x14ac:dyDescent="0.3">
      <c r="E90" s="7"/>
    </row>
    <row r="91" spans="5:5" x14ac:dyDescent="0.3">
      <c r="E91" s="7"/>
    </row>
    <row r="92" spans="5:5" x14ac:dyDescent="0.3">
      <c r="E92" s="7"/>
    </row>
    <row r="93" spans="5:5" x14ac:dyDescent="0.3">
      <c r="E93" s="7"/>
    </row>
    <row r="94" spans="5:5" x14ac:dyDescent="0.3">
      <c r="E94" s="7"/>
    </row>
    <row r="95" spans="5:5" x14ac:dyDescent="0.3">
      <c r="E95" s="7"/>
    </row>
    <row r="96" spans="5:5" x14ac:dyDescent="0.3">
      <c r="E96" s="7"/>
    </row>
    <row r="97" spans="5:5" x14ac:dyDescent="0.3">
      <c r="E97" s="7"/>
    </row>
    <row r="98" spans="5:5" x14ac:dyDescent="0.3">
      <c r="E98" s="7"/>
    </row>
    <row r="99" spans="5:5" x14ac:dyDescent="0.3">
      <c r="E99" s="7"/>
    </row>
    <row r="100" spans="5:5" x14ac:dyDescent="0.3">
      <c r="E100" s="7"/>
    </row>
    <row r="101" spans="5:5" x14ac:dyDescent="0.3">
      <c r="E101" s="7"/>
    </row>
    <row r="102" spans="5:5" x14ac:dyDescent="0.3">
      <c r="E102" s="7"/>
    </row>
    <row r="103" spans="5:5" x14ac:dyDescent="0.3">
      <c r="E103" s="7"/>
    </row>
    <row r="104" spans="5:5" x14ac:dyDescent="0.3">
      <c r="E104" s="7"/>
    </row>
    <row r="105" spans="5:5" x14ac:dyDescent="0.3">
      <c r="E105" s="7"/>
    </row>
    <row r="106" spans="5:5" x14ac:dyDescent="0.3">
      <c r="E106" s="7"/>
    </row>
    <row r="107" spans="5:5" x14ac:dyDescent="0.3">
      <c r="E107" s="7"/>
    </row>
    <row r="108" spans="5:5" x14ac:dyDescent="0.3">
      <c r="E108" s="7"/>
    </row>
    <row r="109" spans="5:5" x14ac:dyDescent="0.3">
      <c r="E109" s="7"/>
    </row>
    <row r="110" spans="5:5" x14ac:dyDescent="0.3">
      <c r="E110" s="7"/>
    </row>
    <row r="111" spans="5:5" x14ac:dyDescent="0.3">
      <c r="E111" s="7"/>
    </row>
    <row r="112" spans="5:5" x14ac:dyDescent="0.3">
      <c r="E112" s="7"/>
    </row>
    <row r="113" spans="5:5" x14ac:dyDescent="0.3">
      <c r="E113" s="7"/>
    </row>
    <row r="114" spans="5:5" x14ac:dyDescent="0.3">
      <c r="E114" s="7"/>
    </row>
    <row r="115" spans="5:5" x14ac:dyDescent="0.3">
      <c r="E115" s="7"/>
    </row>
    <row r="116" spans="5:5" x14ac:dyDescent="0.3">
      <c r="E116" s="7"/>
    </row>
    <row r="117" spans="5:5" x14ac:dyDescent="0.3">
      <c r="E117" s="7"/>
    </row>
    <row r="118" spans="5:5" x14ac:dyDescent="0.3">
      <c r="E118" s="7"/>
    </row>
    <row r="119" spans="5:5" x14ac:dyDescent="0.3">
      <c r="E119" s="7"/>
    </row>
    <row r="120" spans="5:5" x14ac:dyDescent="0.3">
      <c r="E120" s="7"/>
    </row>
    <row r="121" spans="5:5" x14ac:dyDescent="0.3">
      <c r="E121" s="7"/>
    </row>
    <row r="122" spans="5:5" x14ac:dyDescent="0.3">
      <c r="E122" s="7"/>
    </row>
    <row r="123" spans="5:5" x14ac:dyDescent="0.3">
      <c r="E123" s="7"/>
    </row>
    <row r="124" spans="5:5" x14ac:dyDescent="0.3">
      <c r="E124" s="7"/>
    </row>
    <row r="125" spans="5:5" x14ac:dyDescent="0.3">
      <c r="E125" s="7"/>
    </row>
    <row r="126" spans="5:5" x14ac:dyDescent="0.3">
      <c r="E126" s="7"/>
    </row>
    <row r="127" spans="5:5" x14ac:dyDescent="0.3">
      <c r="E127" s="7"/>
    </row>
    <row r="128" spans="5:5" x14ac:dyDescent="0.3">
      <c r="E128" s="7"/>
    </row>
    <row r="129" spans="5:5" x14ac:dyDescent="0.3">
      <c r="E129" s="7"/>
    </row>
    <row r="130" spans="5:5" x14ac:dyDescent="0.3">
      <c r="E130" s="7"/>
    </row>
    <row r="131" spans="5:5" x14ac:dyDescent="0.3">
      <c r="E131" s="7"/>
    </row>
    <row r="132" spans="5:5" x14ac:dyDescent="0.3">
      <c r="E132" s="7"/>
    </row>
    <row r="133" spans="5:5" x14ac:dyDescent="0.3">
      <c r="E133" s="7"/>
    </row>
    <row r="134" spans="5:5" x14ac:dyDescent="0.3">
      <c r="E134" s="7"/>
    </row>
    <row r="135" spans="5:5" x14ac:dyDescent="0.3">
      <c r="E135" s="7"/>
    </row>
    <row r="136" spans="5:5" x14ac:dyDescent="0.3">
      <c r="E136" s="7"/>
    </row>
    <row r="137" spans="5:5" x14ac:dyDescent="0.3">
      <c r="E137" s="7"/>
    </row>
    <row r="138" spans="5:5" x14ac:dyDescent="0.3">
      <c r="E138" s="7"/>
    </row>
    <row r="139" spans="5:5" x14ac:dyDescent="0.3">
      <c r="E139" s="7"/>
    </row>
    <row r="140" spans="5:5" x14ac:dyDescent="0.3">
      <c r="E140" s="7"/>
    </row>
    <row r="141" spans="5:5" x14ac:dyDescent="0.3">
      <c r="E141" s="7"/>
    </row>
    <row r="142" spans="5:5" x14ac:dyDescent="0.3">
      <c r="E142" s="7"/>
    </row>
    <row r="143" spans="5:5" x14ac:dyDescent="0.3">
      <c r="E143" s="7"/>
    </row>
    <row r="144" spans="5:5" x14ac:dyDescent="0.3">
      <c r="E144" s="7"/>
    </row>
    <row r="145" spans="5:5" x14ac:dyDescent="0.3">
      <c r="E145" s="7"/>
    </row>
    <row r="146" spans="5:5" x14ac:dyDescent="0.3">
      <c r="E146" s="7"/>
    </row>
    <row r="147" spans="5:5" x14ac:dyDescent="0.3">
      <c r="E147" s="7"/>
    </row>
    <row r="148" spans="5:5" x14ac:dyDescent="0.3">
      <c r="E148" s="7"/>
    </row>
    <row r="149" spans="5:5" x14ac:dyDescent="0.3">
      <c r="E149" s="7"/>
    </row>
    <row r="150" spans="5:5" x14ac:dyDescent="0.3">
      <c r="E150" s="7"/>
    </row>
    <row r="151" spans="5:5" x14ac:dyDescent="0.3">
      <c r="E151" s="7"/>
    </row>
    <row r="152" spans="5:5" x14ac:dyDescent="0.3">
      <c r="E152" s="7"/>
    </row>
    <row r="153" spans="5:5" x14ac:dyDescent="0.3">
      <c r="E153" s="7"/>
    </row>
    <row r="154" spans="5:5" x14ac:dyDescent="0.3">
      <c r="E154" s="7"/>
    </row>
    <row r="155" spans="5:5" x14ac:dyDescent="0.3">
      <c r="E155" s="7"/>
    </row>
    <row r="156" spans="5:5" x14ac:dyDescent="0.3">
      <c r="E156" s="7"/>
    </row>
    <row r="157" spans="5:5" x14ac:dyDescent="0.3">
      <c r="E157" s="7"/>
    </row>
    <row r="158" spans="5:5" x14ac:dyDescent="0.3">
      <c r="E158" s="7"/>
    </row>
    <row r="159" spans="5:5" x14ac:dyDescent="0.3">
      <c r="E159" s="7"/>
    </row>
    <row r="160" spans="5:5" x14ac:dyDescent="0.3">
      <c r="E160" s="7"/>
    </row>
    <row r="161" spans="5:5" x14ac:dyDescent="0.3">
      <c r="E161" s="7"/>
    </row>
    <row r="162" spans="5:5" x14ac:dyDescent="0.3">
      <c r="E162" s="7"/>
    </row>
    <row r="163" spans="5:5" x14ac:dyDescent="0.3">
      <c r="E163" s="7"/>
    </row>
    <row r="164" spans="5:5" x14ac:dyDescent="0.3">
      <c r="E164" s="7"/>
    </row>
    <row r="165" spans="5:5" x14ac:dyDescent="0.3">
      <c r="E165" s="7"/>
    </row>
    <row r="166" spans="5:5" x14ac:dyDescent="0.3">
      <c r="E166" s="7"/>
    </row>
    <row r="167" spans="5:5" x14ac:dyDescent="0.3">
      <c r="E167" s="7"/>
    </row>
    <row r="168" spans="5:5" x14ac:dyDescent="0.3">
      <c r="E168" s="7"/>
    </row>
    <row r="169" spans="5:5" x14ac:dyDescent="0.3">
      <c r="E169" s="7"/>
    </row>
    <row r="170" spans="5:5" x14ac:dyDescent="0.3">
      <c r="E170" s="7"/>
    </row>
    <row r="171" spans="5:5" x14ac:dyDescent="0.3">
      <c r="E171" s="7"/>
    </row>
    <row r="172" spans="5:5" x14ac:dyDescent="0.3">
      <c r="E172" s="7"/>
    </row>
    <row r="173" spans="5:5" x14ac:dyDescent="0.3">
      <c r="E173" s="7"/>
    </row>
    <row r="174" spans="5:5" x14ac:dyDescent="0.3">
      <c r="E174" s="7"/>
    </row>
    <row r="175" spans="5:5" x14ac:dyDescent="0.3">
      <c r="E175" s="7"/>
    </row>
    <row r="176" spans="5:5" x14ac:dyDescent="0.3">
      <c r="E176" s="7"/>
    </row>
    <row r="177" spans="5:5" x14ac:dyDescent="0.3">
      <c r="E177" s="7"/>
    </row>
    <row r="178" spans="5:5" x14ac:dyDescent="0.3">
      <c r="E178" s="7"/>
    </row>
    <row r="179" spans="5:5" x14ac:dyDescent="0.3">
      <c r="E179" s="7"/>
    </row>
    <row r="180" spans="5:5" x14ac:dyDescent="0.3">
      <c r="E180" s="7"/>
    </row>
    <row r="181" spans="5:5" x14ac:dyDescent="0.3">
      <c r="E181" s="7"/>
    </row>
    <row r="182" spans="5:5" x14ac:dyDescent="0.3">
      <c r="E182" s="7"/>
    </row>
    <row r="183" spans="5:5" x14ac:dyDescent="0.3">
      <c r="E183" s="7"/>
    </row>
    <row r="184" spans="5:5" x14ac:dyDescent="0.3">
      <c r="E184" s="7"/>
    </row>
    <row r="185" spans="5:5" x14ac:dyDescent="0.3">
      <c r="E185" s="7"/>
    </row>
    <row r="186" spans="5:5" x14ac:dyDescent="0.3">
      <c r="E186" s="7"/>
    </row>
    <row r="187" spans="5:5" x14ac:dyDescent="0.3">
      <c r="E187" s="7"/>
    </row>
    <row r="188" spans="5:5" x14ac:dyDescent="0.3">
      <c r="E188" s="7"/>
    </row>
    <row r="189" spans="5:5" x14ac:dyDescent="0.3">
      <c r="E189" s="7"/>
    </row>
    <row r="190" spans="5:5" x14ac:dyDescent="0.3">
      <c r="E190" s="7"/>
    </row>
    <row r="191" spans="5:5" x14ac:dyDescent="0.3">
      <c r="E191" s="7"/>
    </row>
    <row r="192" spans="5:5" x14ac:dyDescent="0.3">
      <c r="E192" s="7"/>
    </row>
    <row r="193" spans="5:5" x14ac:dyDescent="0.3">
      <c r="E193" s="7"/>
    </row>
    <row r="194" spans="5:5" x14ac:dyDescent="0.3">
      <c r="E194" s="7"/>
    </row>
    <row r="195" spans="5:5" x14ac:dyDescent="0.3">
      <c r="E195" s="7"/>
    </row>
    <row r="196" spans="5:5" x14ac:dyDescent="0.3">
      <c r="E196" s="7"/>
    </row>
    <row r="197" spans="5:5" x14ac:dyDescent="0.3">
      <c r="E197" s="7"/>
    </row>
    <row r="198" spans="5:5" x14ac:dyDescent="0.3">
      <c r="E198" s="7"/>
    </row>
    <row r="199" spans="5:5" x14ac:dyDescent="0.3">
      <c r="E199" s="7"/>
    </row>
    <row r="200" spans="5:5" x14ac:dyDescent="0.3">
      <c r="E200" s="7"/>
    </row>
    <row r="201" spans="5:5" x14ac:dyDescent="0.3">
      <c r="E201" s="7"/>
    </row>
    <row r="202" spans="5:5" x14ac:dyDescent="0.3">
      <c r="E202" s="7"/>
    </row>
    <row r="203" spans="5:5" x14ac:dyDescent="0.3">
      <c r="E203" s="7"/>
    </row>
    <row r="204" spans="5:5" x14ac:dyDescent="0.3">
      <c r="E204" s="7"/>
    </row>
    <row r="205" spans="5:5" x14ac:dyDescent="0.3">
      <c r="E205" s="7"/>
    </row>
    <row r="206" spans="5:5" x14ac:dyDescent="0.3">
      <c r="E206" s="7"/>
    </row>
    <row r="207" spans="5:5" x14ac:dyDescent="0.3">
      <c r="E207" s="7"/>
    </row>
    <row r="208" spans="5:5" x14ac:dyDescent="0.3">
      <c r="E208" s="7"/>
    </row>
    <row r="209" spans="5:5" x14ac:dyDescent="0.3">
      <c r="E209" s="7"/>
    </row>
    <row r="210" spans="5:5" x14ac:dyDescent="0.3">
      <c r="E210" s="7"/>
    </row>
    <row r="211" spans="5:5" x14ac:dyDescent="0.3">
      <c r="E211" s="7"/>
    </row>
    <row r="212" spans="5:5" x14ac:dyDescent="0.3">
      <c r="E212" s="7"/>
    </row>
    <row r="213" spans="5:5" x14ac:dyDescent="0.3">
      <c r="E213" s="7"/>
    </row>
    <row r="214" spans="5:5" x14ac:dyDescent="0.3">
      <c r="E214" s="7"/>
    </row>
    <row r="215" spans="5:5" x14ac:dyDescent="0.3">
      <c r="E215" s="7"/>
    </row>
    <row r="216" spans="5:5" x14ac:dyDescent="0.3">
      <c r="E216" s="7"/>
    </row>
    <row r="217" spans="5:5" x14ac:dyDescent="0.3">
      <c r="E217" s="7"/>
    </row>
    <row r="218" spans="5:5" x14ac:dyDescent="0.3">
      <c r="E218" s="7"/>
    </row>
    <row r="219" spans="5:5" x14ac:dyDescent="0.3">
      <c r="E219" s="7"/>
    </row>
    <row r="220" spans="5:5" x14ac:dyDescent="0.3">
      <c r="E220" s="7"/>
    </row>
    <row r="221" spans="5:5" x14ac:dyDescent="0.3">
      <c r="E221" s="7"/>
    </row>
    <row r="222" spans="5:5" x14ac:dyDescent="0.3">
      <c r="E222" s="7"/>
    </row>
    <row r="223" spans="5:5" x14ac:dyDescent="0.3">
      <c r="E223" s="7"/>
    </row>
    <row r="224" spans="5:5" x14ac:dyDescent="0.3">
      <c r="E224" s="7"/>
    </row>
    <row r="225" spans="5:5" x14ac:dyDescent="0.3">
      <c r="E225" s="7"/>
    </row>
    <row r="226" spans="5:5" x14ac:dyDescent="0.3">
      <c r="E226" s="7"/>
    </row>
    <row r="227" spans="5:5" x14ac:dyDescent="0.3">
      <c r="E227" s="7"/>
    </row>
    <row r="228" spans="5:5" x14ac:dyDescent="0.3">
      <c r="E228" s="7"/>
    </row>
    <row r="229" spans="5:5" x14ac:dyDescent="0.3">
      <c r="E229" s="7"/>
    </row>
    <row r="230" spans="5:5" x14ac:dyDescent="0.3">
      <c r="E230" s="7"/>
    </row>
    <row r="231" spans="5:5" x14ac:dyDescent="0.3">
      <c r="E231" s="7"/>
    </row>
    <row r="232" spans="5:5" x14ac:dyDescent="0.3">
      <c r="E232" s="7"/>
    </row>
    <row r="233" spans="5:5" x14ac:dyDescent="0.3">
      <c r="E233" s="7"/>
    </row>
    <row r="234" spans="5:5" x14ac:dyDescent="0.3">
      <c r="E234" s="7"/>
    </row>
    <row r="235" spans="5:5" x14ac:dyDescent="0.3">
      <c r="E235" s="7"/>
    </row>
    <row r="236" spans="5:5" x14ac:dyDescent="0.3">
      <c r="E236" s="7"/>
    </row>
    <row r="237" spans="5:5" x14ac:dyDescent="0.3">
      <c r="E237" s="7"/>
    </row>
    <row r="238" spans="5:5" x14ac:dyDescent="0.3">
      <c r="E238" s="7"/>
    </row>
    <row r="239" spans="5:5" x14ac:dyDescent="0.3">
      <c r="E239" s="7"/>
    </row>
    <row r="240" spans="5:5" x14ac:dyDescent="0.3">
      <c r="E240" s="7"/>
    </row>
    <row r="241" spans="5:5" x14ac:dyDescent="0.3">
      <c r="E241" s="7"/>
    </row>
    <row r="242" spans="5:5" x14ac:dyDescent="0.3">
      <c r="E242" s="7"/>
    </row>
    <row r="243" spans="5:5" x14ac:dyDescent="0.3">
      <c r="E243" s="7"/>
    </row>
    <row r="244" spans="5:5" x14ac:dyDescent="0.3">
      <c r="E244" s="7"/>
    </row>
    <row r="245" spans="5:5" x14ac:dyDescent="0.3">
      <c r="E245" s="7"/>
    </row>
    <row r="246" spans="5:5" x14ac:dyDescent="0.3">
      <c r="E246" s="7"/>
    </row>
    <row r="247" spans="5:5" x14ac:dyDescent="0.3">
      <c r="E247" s="7"/>
    </row>
    <row r="248" spans="5:5" x14ac:dyDescent="0.3">
      <c r="E248" s="7"/>
    </row>
    <row r="249" spans="5:5" x14ac:dyDescent="0.3">
      <c r="E249" s="7"/>
    </row>
    <row r="250" spans="5:5" x14ac:dyDescent="0.3">
      <c r="E250" s="7"/>
    </row>
    <row r="251" spans="5:5" x14ac:dyDescent="0.3">
      <c r="E251" s="7"/>
    </row>
    <row r="252" spans="5:5" x14ac:dyDescent="0.3">
      <c r="E252" s="7"/>
    </row>
    <row r="253" spans="5:5" x14ac:dyDescent="0.3">
      <c r="E253" s="7"/>
    </row>
    <row r="254" spans="5:5" x14ac:dyDescent="0.3">
      <c r="E254" s="7"/>
    </row>
    <row r="255" spans="5:5" x14ac:dyDescent="0.3">
      <c r="E255" s="7"/>
    </row>
    <row r="256" spans="5:5" x14ac:dyDescent="0.3">
      <c r="E256" s="7"/>
    </row>
    <row r="257" spans="5:5" x14ac:dyDescent="0.3">
      <c r="E257" s="7"/>
    </row>
    <row r="258" spans="5:5" x14ac:dyDescent="0.3">
      <c r="E258" s="7"/>
    </row>
    <row r="259" spans="5:5" x14ac:dyDescent="0.3">
      <c r="E259" s="7"/>
    </row>
    <row r="260" spans="5:5" x14ac:dyDescent="0.3">
      <c r="E260" s="7"/>
    </row>
    <row r="261" spans="5:5" x14ac:dyDescent="0.3">
      <c r="E261" s="7"/>
    </row>
    <row r="262" spans="5:5" x14ac:dyDescent="0.3">
      <c r="E262" s="7"/>
    </row>
    <row r="263" spans="5:5" x14ac:dyDescent="0.3">
      <c r="E263" s="7"/>
    </row>
    <row r="264" spans="5:5" x14ac:dyDescent="0.3">
      <c r="E264" s="7"/>
    </row>
    <row r="265" spans="5:5" x14ac:dyDescent="0.3">
      <c r="E265" s="7"/>
    </row>
    <row r="266" spans="5:5" x14ac:dyDescent="0.3">
      <c r="E266" s="7"/>
    </row>
    <row r="267" spans="5:5" x14ac:dyDescent="0.3">
      <c r="E267" s="7"/>
    </row>
    <row r="268" spans="5:5" x14ac:dyDescent="0.3">
      <c r="E268" s="7"/>
    </row>
    <row r="269" spans="5:5" x14ac:dyDescent="0.3">
      <c r="E269" s="7"/>
    </row>
    <row r="270" spans="5:5" x14ac:dyDescent="0.3">
      <c r="E270" s="7"/>
    </row>
    <row r="271" spans="5:5" x14ac:dyDescent="0.3">
      <c r="E271" s="7"/>
    </row>
    <row r="272" spans="5:5" x14ac:dyDescent="0.3">
      <c r="E272" s="7"/>
    </row>
    <row r="273" spans="5:5" x14ac:dyDescent="0.3">
      <c r="E273" s="7"/>
    </row>
    <row r="274" spans="5:5" x14ac:dyDescent="0.3">
      <c r="E274" s="7"/>
    </row>
    <row r="275" spans="5:5" x14ac:dyDescent="0.3">
      <c r="E275" s="7"/>
    </row>
    <row r="276" spans="5:5" x14ac:dyDescent="0.3">
      <c r="E276" s="7"/>
    </row>
    <row r="277" spans="5:5" x14ac:dyDescent="0.3">
      <c r="E277" s="7"/>
    </row>
    <row r="278" spans="5:5" x14ac:dyDescent="0.3">
      <c r="E278" s="7"/>
    </row>
    <row r="279" spans="5:5" x14ac:dyDescent="0.3">
      <c r="E279" s="7"/>
    </row>
    <row r="280" spans="5:5" x14ac:dyDescent="0.3">
      <c r="E280" s="7"/>
    </row>
    <row r="281" spans="5:5" x14ac:dyDescent="0.3">
      <c r="E281" s="7"/>
    </row>
    <row r="282" spans="5:5" x14ac:dyDescent="0.3">
      <c r="E282" s="7"/>
    </row>
    <row r="283" spans="5:5" x14ac:dyDescent="0.3">
      <c r="E283" s="7"/>
    </row>
    <row r="284" spans="5:5" x14ac:dyDescent="0.3">
      <c r="E284" s="7"/>
    </row>
    <row r="285" spans="5:5" x14ac:dyDescent="0.3">
      <c r="E285" s="7"/>
    </row>
    <row r="286" spans="5:5" x14ac:dyDescent="0.3">
      <c r="E286" s="7"/>
    </row>
    <row r="287" spans="5:5" x14ac:dyDescent="0.3">
      <c r="E287" s="7"/>
    </row>
    <row r="288" spans="5:5" x14ac:dyDescent="0.3">
      <c r="E288" s="7"/>
    </row>
    <row r="289" spans="5:5" x14ac:dyDescent="0.3">
      <c r="E289" s="7"/>
    </row>
    <row r="290" spans="5:5" x14ac:dyDescent="0.3">
      <c r="E290" s="7"/>
    </row>
    <row r="291" spans="5:5" x14ac:dyDescent="0.3">
      <c r="E291" s="7"/>
    </row>
    <row r="292" spans="5:5" x14ac:dyDescent="0.3">
      <c r="E292" s="7"/>
    </row>
    <row r="293" spans="5:5" x14ac:dyDescent="0.3">
      <c r="E293" s="7"/>
    </row>
    <row r="294" spans="5:5" x14ac:dyDescent="0.3">
      <c r="E294" s="7"/>
    </row>
    <row r="295" spans="5:5" x14ac:dyDescent="0.3">
      <c r="E295" s="7"/>
    </row>
    <row r="296" spans="5:5" x14ac:dyDescent="0.3">
      <c r="E296" s="7"/>
    </row>
    <row r="297" spans="5:5" x14ac:dyDescent="0.3">
      <c r="E297" s="7"/>
    </row>
    <row r="298" spans="5:5" x14ac:dyDescent="0.3">
      <c r="E298" s="7"/>
    </row>
    <row r="299" spans="5:5" x14ac:dyDescent="0.3">
      <c r="E299" s="7"/>
    </row>
    <row r="300" spans="5:5" x14ac:dyDescent="0.3">
      <c r="E300" s="7"/>
    </row>
    <row r="301" spans="5:5" x14ac:dyDescent="0.3">
      <c r="E301" s="7"/>
    </row>
    <row r="302" spans="5:5" x14ac:dyDescent="0.3">
      <c r="E302" s="7"/>
    </row>
    <row r="303" spans="5:5" x14ac:dyDescent="0.3">
      <c r="E303" s="7"/>
    </row>
    <row r="304" spans="5:5" x14ac:dyDescent="0.3">
      <c r="E304" s="7"/>
    </row>
    <row r="305" spans="5:5" x14ac:dyDescent="0.3">
      <c r="E305" s="7"/>
    </row>
    <row r="306" spans="5:5" x14ac:dyDescent="0.3">
      <c r="E306" s="7"/>
    </row>
    <row r="307" spans="5:5" x14ac:dyDescent="0.3">
      <c r="E307" s="7"/>
    </row>
    <row r="308" spans="5:5" x14ac:dyDescent="0.3">
      <c r="E308" s="7"/>
    </row>
    <row r="309" spans="5:5" x14ac:dyDescent="0.3">
      <c r="E309" s="7"/>
    </row>
    <row r="310" spans="5:5" x14ac:dyDescent="0.3">
      <c r="E310" s="7"/>
    </row>
    <row r="311" spans="5:5" x14ac:dyDescent="0.3">
      <c r="E311" s="7"/>
    </row>
    <row r="312" spans="5:5" x14ac:dyDescent="0.3">
      <c r="E312" s="7"/>
    </row>
    <row r="313" spans="5:5" x14ac:dyDescent="0.3">
      <c r="E313" s="7"/>
    </row>
    <row r="314" spans="5:5" x14ac:dyDescent="0.3">
      <c r="E314" s="7"/>
    </row>
    <row r="315" spans="5:5" x14ac:dyDescent="0.3">
      <c r="E315" s="7"/>
    </row>
    <row r="316" spans="5:5" x14ac:dyDescent="0.3">
      <c r="E316" s="7"/>
    </row>
    <row r="317" spans="5:5" x14ac:dyDescent="0.3">
      <c r="E317" s="7"/>
    </row>
    <row r="318" spans="5:5" x14ac:dyDescent="0.3">
      <c r="E318" s="7"/>
    </row>
    <row r="319" spans="5:5" x14ac:dyDescent="0.3">
      <c r="E319" s="7"/>
    </row>
    <row r="320" spans="5:5" x14ac:dyDescent="0.3">
      <c r="E320" s="7"/>
    </row>
    <row r="321" spans="5:5" x14ac:dyDescent="0.3">
      <c r="E321" s="7"/>
    </row>
    <row r="322" spans="5:5" x14ac:dyDescent="0.3">
      <c r="E322" s="7"/>
    </row>
    <row r="323" spans="5:5" x14ac:dyDescent="0.3">
      <c r="E323" s="7"/>
    </row>
    <row r="324" spans="5:5" x14ac:dyDescent="0.3">
      <c r="E324" s="7"/>
    </row>
    <row r="325" spans="5:5" x14ac:dyDescent="0.3">
      <c r="E325" s="7"/>
    </row>
    <row r="326" spans="5:5" x14ac:dyDescent="0.3">
      <c r="E326" s="7"/>
    </row>
    <row r="327" spans="5:5" x14ac:dyDescent="0.3">
      <c r="E327" s="7"/>
    </row>
    <row r="328" spans="5:5" x14ac:dyDescent="0.3">
      <c r="E328" s="7"/>
    </row>
    <row r="329" spans="5:5" x14ac:dyDescent="0.3">
      <c r="E329" s="7"/>
    </row>
    <row r="330" spans="5:5" x14ac:dyDescent="0.3">
      <c r="E330" s="7"/>
    </row>
    <row r="331" spans="5:5" x14ac:dyDescent="0.3">
      <c r="E331" s="7"/>
    </row>
    <row r="332" spans="5:5" x14ac:dyDescent="0.3">
      <c r="E332" s="7"/>
    </row>
    <row r="333" spans="5:5" x14ac:dyDescent="0.3">
      <c r="E333" s="7"/>
    </row>
    <row r="334" spans="5:5" x14ac:dyDescent="0.3">
      <c r="E334" s="7"/>
    </row>
    <row r="335" spans="5:5" x14ac:dyDescent="0.3">
      <c r="E335" s="7"/>
    </row>
    <row r="336" spans="5:5" x14ac:dyDescent="0.3">
      <c r="E336" s="7"/>
    </row>
    <row r="337" spans="5:5" x14ac:dyDescent="0.3">
      <c r="E337" s="7"/>
    </row>
    <row r="338" spans="5:5" x14ac:dyDescent="0.3">
      <c r="E338" s="7"/>
    </row>
    <row r="339" spans="5:5" x14ac:dyDescent="0.3">
      <c r="E339" s="7"/>
    </row>
    <row r="340" spans="5:5" x14ac:dyDescent="0.3">
      <c r="E340" s="7"/>
    </row>
    <row r="341" spans="5:5" x14ac:dyDescent="0.3">
      <c r="E341" s="7"/>
    </row>
    <row r="342" spans="5:5" x14ac:dyDescent="0.3">
      <c r="E342" s="7"/>
    </row>
    <row r="343" spans="5:5" x14ac:dyDescent="0.3">
      <c r="E343" s="7"/>
    </row>
    <row r="344" spans="5:5" x14ac:dyDescent="0.3">
      <c r="E344" s="7"/>
    </row>
    <row r="345" spans="5:5" x14ac:dyDescent="0.3">
      <c r="E345" s="7"/>
    </row>
    <row r="346" spans="5:5" x14ac:dyDescent="0.3">
      <c r="E346" s="7"/>
    </row>
    <row r="347" spans="5:5" x14ac:dyDescent="0.3">
      <c r="E347" s="7"/>
    </row>
    <row r="348" spans="5:5" x14ac:dyDescent="0.3">
      <c r="E348" s="7"/>
    </row>
    <row r="349" spans="5:5" x14ac:dyDescent="0.3">
      <c r="E349" s="7"/>
    </row>
    <row r="350" spans="5:5" x14ac:dyDescent="0.3">
      <c r="E350" s="7"/>
    </row>
    <row r="351" spans="5:5" x14ac:dyDescent="0.3">
      <c r="E351" s="7"/>
    </row>
    <row r="352" spans="5:5" x14ac:dyDescent="0.3">
      <c r="E352" s="7"/>
    </row>
    <row r="353" spans="5:5" x14ac:dyDescent="0.3">
      <c r="E353" s="7"/>
    </row>
    <row r="354" spans="5:5" x14ac:dyDescent="0.3">
      <c r="E354" s="7"/>
    </row>
    <row r="355" spans="5:5" x14ac:dyDescent="0.3">
      <c r="E355" s="7"/>
    </row>
    <row r="356" spans="5:5" x14ac:dyDescent="0.3">
      <c r="E356" s="7"/>
    </row>
    <row r="357" spans="5:5" x14ac:dyDescent="0.3">
      <c r="E357" s="7"/>
    </row>
    <row r="358" spans="5:5" x14ac:dyDescent="0.3">
      <c r="E358" s="7"/>
    </row>
    <row r="359" spans="5:5" x14ac:dyDescent="0.3">
      <c r="E359" s="7"/>
    </row>
    <row r="360" spans="5:5" x14ac:dyDescent="0.3">
      <c r="E360" s="7"/>
    </row>
    <row r="361" spans="5:5" x14ac:dyDescent="0.3">
      <c r="E361" s="7"/>
    </row>
    <row r="362" spans="5:5" x14ac:dyDescent="0.3">
      <c r="E362" s="7"/>
    </row>
    <row r="363" spans="5:5" x14ac:dyDescent="0.3">
      <c r="E363" s="7"/>
    </row>
    <row r="364" spans="5:5" x14ac:dyDescent="0.3">
      <c r="E364" s="7"/>
    </row>
    <row r="365" spans="5:5" x14ac:dyDescent="0.3">
      <c r="E365" s="7"/>
    </row>
    <row r="366" spans="5:5" x14ac:dyDescent="0.3">
      <c r="E366" s="7"/>
    </row>
    <row r="367" spans="5:5" x14ac:dyDescent="0.3">
      <c r="E367" s="7"/>
    </row>
    <row r="368" spans="5:5" x14ac:dyDescent="0.3">
      <c r="E368" s="7"/>
    </row>
    <row r="369" spans="5:5" x14ac:dyDescent="0.3">
      <c r="E369" s="7"/>
    </row>
    <row r="370" spans="5:5" x14ac:dyDescent="0.3">
      <c r="E370" s="7"/>
    </row>
    <row r="371" spans="5:5" x14ac:dyDescent="0.3">
      <c r="E371" s="7"/>
    </row>
    <row r="372" spans="5:5" x14ac:dyDescent="0.3">
      <c r="E372" s="7"/>
    </row>
    <row r="373" spans="5:5" x14ac:dyDescent="0.3">
      <c r="E373" s="7"/>
    </row>
    <row r="374" spans="5:5" x14ac:dyDescent="0.3">
      <c r="E374" s="7"/>
    </row>
    <row r="375" spans="5:5" x14ac:dyDescent="0.3">
      <c r="E375" s="7"/>
    </row>
    <row r="376" spans="5:5" x14ac:dyDescent="0.3">
      <c r="E376" s="7"/>
    </row>
    <row r="377" spans="5:5" x14ac:dyDescent="0.3">
      <c r="E377" s="7"/>
    </row>
    <row r="378" spans="5:5" x14ac:dyDescent="0.3">
      <c r="E378" s="7"/>
    </row>
    <row r="379" spans="5:5" x14ac:dyDescent="0.3">
      <c r="E379" s="7"/>
    </row>
    <row r="380" spans="5:5" x14ac:dyDescent="0.3">
      <c r="E380" s="7"/>
    </row>
    <row r="381" spans="5:5" x14ac:dyDescent="0.3">
      <c r="E381" s="7"/>
    </row>
    <row r="382" spans="5:5" x14ac:dyDescent="0.3">
      <c r="E382" s="7"/>
    </row>
    <row r="383" spans="5:5" x14ac:dyDescent="0.3">
      <c r="E383" s="7"/>
    </row>
    <row r="384" spans="5:5" x14ac:dyDescent="0.3">
      <c r="E384" s="7"/>
    </row>
    <row r="385" spans="5:5" x14ac:dyDescent="0.3">
      <c r="E385" s="7"/>
    </row>
    <row r="386" spans="5:5" x14ac:dyDescent="0.3">
      <c r="E386" s="7"/>
    </row>
    <row r="387" spans="5:5" x14ac:dyDescent="0.3">
      <c r="E387" s="7"/>
    </row>
    <row r="388" spans="5:5" x14ac:dyDescent="0.3">
      <c r="E388" s="7"/>
    </row>
    <row r="389" spans="5:5" x14ac:dyDescent="0.3">
      <c r="E389" s="7"/>
    </row>
    <row r="390" spans="5:5" x14ac:dyDescent="0.3">
      <c r="E390" s="7"/>
    </row>
    <row r="391" spans="5:5" x14ac:dyDescent="0.3">
      <c r="E391" s="7"/>
    </row>
    <row r="392" spans="5:5" x14ac:dyDescent="0.3">
      <c r="E392" s="7"/>
    </row>
    <row r="393" spans="5:5" x14ac:dyDescent="0.3">
      <c r="E393" s="7"/>
    </row>
    <row r="394" spans="5:5" x14ac:dyDescent="0.3">
      <c r="E394" s="7"/>
    </row>
    <row r="395" spans="5:5" x14ac:dyDescent="0.3">
      <c r="E395" s="7"/>
    </row>
    <row r="396" spans="5:5" x14ac:dyDescent="0.3">
      <c r="E396" s="7"/>
    </row>
    <row r="397" spans="5:5" x14ac:dyDescent="0.3">
      <c r="E397" s="7"/>
    </row>
    <row r="398" spans="5:5" x14ac:dyDescent="0.3">
      <c r="E398" s="7"/>
    </row>
    <row r="399" spans="5:5" x14ac:dyDescent="0.3">
      <c r="E399" s="7"/>
    </row>
    <row r="400" spans="5:5" x14ac:dyDescent="0.3">
      <c r="E400" s="7"/>
    </row>
    <row r="401" spans="5:5" x14ac:dyDescent="0.3">
      <c r="E401" s="7"/>
    </row>
    <row r="402" spans="5:5" x14ac:dyDescent="0.3">
      <c r="E402" s="7"/>
    </row>
    <row r="403" spans="5:5" x14ac:dyDescent="0.3">
      <c r="E403" s="7"/>
    </row>
    <row r="404" spans="5:5" x14ac:dyDescent="0.3">
      <c r="E404" s="7"/>
    </row>
    <row r="405" spans="5:5" x14ac:dyDescent="0.3">
      <c r="E405" s="7"/>
    </row>
    <row r="406" spans="5:5" x14ac:dyDescent="0.3">
      <c r="E406" s="7"/>
    </row>
    <row r="407" spans="5:5" x14ac:dyDescent="0.3">
      <c r="E407" s="7"/>
    </row>
    <row r="408" spans="5:5" x14ac:dyDescent="0.3">
      <c r="E408" s="7"/>
    </row>
    <row r="409" spans="5:5" x14ac:dyDescent="0.3">
      <c r="E409" s="7"/>
    </row>
    <row r="410" spans="5:5" x14ac:dyDescent="0.3">
      <c r="E410" s="7"/>
    </row>
    <row r="411" spans="5:5" x14ac:dyDescent="0.3">
      <c r="E411" s="7"/>
    </row>
    <row r="412" spans="5:5" x14ac:dyDescent="0.3">
      <c r="E412" s="7"/>
    </row>
    <row r="413" spans="5:5" x14ac:dyDescent="0.3">
      <c r="E413" s="7"/>
    </row>
    <row r="414" spans="5:5" x14ac:dyDescent="0.3">
      <c r="E414" s="7"/>
    </row>
    <row r="415" spans="5:5" x14ac:dyDescent="0.3">
      <c r="E415" s="7"/>
    </row>
    <row r="416" spans="5:5" x14ac:dyDescent="0.3">
      <c r="E416" s="7"/>
    </row>
    <row r="417" spans="5:5" x14ac:dyDescent="0.3">
      <c r="E417" s="7"/>
    </row>
    <row r="418" spans="5:5" x14ac:dyDescent="0.3">
      <c r="E418" s="7"/>
    </row>
    <row r="419" spans="5:5" x14ac:dyDescent="0.3">
      <c r="E419" s="7"/>
    </row>
    <row r="420" spans="5:5" x14ac:dyDescent="0.3">
      <c r="E420" s="7"/>
    </row>
    <row r="421" spans="5:5" x14ac:dyDescent="0.3">
      <c r="E421" s="7"/>
    </row>
    <row r="422" spans="5:5" x14ac:dyDescent="0.3">
      <c r="E422" s="7"/>
    </row>
    <row r="423" spans="5:5" x14ac:dyDescent="0.3">
      <c r="E423" s="7"/>
    </row>
    <row r="424" spans="5:5" x14ac:dyDescent="0.3">
      <c r="E424" s="7"/>
    </row>
    <row r="425" spans="5:5" x14ac:dyDescent="0.3">
      <c r="E425" s="7"/>
    </row>
    <row r="426" spans="5:5" x14ac:dyDescent="0.3">
      <c r="E426" s="7"/>
    </row>
    <row r="427" spans="5:5" x14ac:dyDescent="0.3">
      <c r="E427" s="7"/>
    </row>
    <row r="428" spans="5:5" x14ac:dyDescent="0.3">
      <c r="E428" s="7"/>
    </row>
    <row r="429" spans="5:5" x14ac:dyDescent="0.3">
      <c r="E429" s="7"/>
    </row>
    <row r="430" spans="5:5" x14ac:dyDescent="0.3">
      <c r="E430" s="7"/>
    </row>
    <row r="431" spans="5:5" x14ac:dyDescent="0.3">
      <c r="E431" s="7"/>
    </row>
    <row r="432" spans="5:5" x14ac:dyDescent="0.3">
      <c r="E432" s="7"/>
    </row>
    <row r="433" spans="5:5" x14ac:dyDescent="0.3">
      <c r="E433" s="7"/>
    </row>
    <row r="434" spans="5:5" x14ac:dyDescent="0.3">
      <c r="E434" s="7"/>
    </row>
    <row r="435" spans="5:5" x14ac:dyDescent="0.3">
      <c r="E435" s="7"/>
    </row>
    <row r="436" spans="5:5" x14ac:dyDescent="0.3">
      <c r="E436" s="7"/>
    </row>
    <row r="437" spans="5:5" x14ac:dyDescent="0.3">
      <c r="E437" s="7"/>
    </row>
    <row r="438" spans="5:5" x14ac:dyDescent="0.3">
      <c r="E438" s="7"/>
    </row>
    <row r="439" spans="5:5" x14ac:dyDescent="0.3">
      <c r="E439" s="7"/>
    </row>
    <row r="440" spans="5:5" x14ac:dyDescent="0.3">
      <c r="E440" s="7"/>
    </row>
    <row r="441" spans="5:5" x14ac:dyDescent="0.3">
      <c r="E441" s="7"/>
    </row>
    <row r="442" spans="5:5" x14ac:dyDescent="0.3">
      <c r="E442" s="7"/>
    </row>
    <row r="443" spans="5:5" x14ac:dyDescent="0.3">
      <c r="E443" s="7"/>
    </row>
    <row r="444" spans="5:5" x14ac:dyDescent="0.3">
      <c r="E444" s="7"/>
    </row>
    <row r="445" spans="5:5" x14ac:dyDescent="0.3">
      <c r="E445" s="7"/>
    </row>
    <row r="446" spans="5:5" x14ac:dyDescent="0.3">
      <c r="E446" s="7"/>
    </row>
    <row r="447" spans="5:5" x14ac:dyDescent="0.3">
      <c r="E447" s="7"/>
    </row>
    <row r="448" spans="5:5" x14ac:dyDescent="0.3">
      <c r="E448" s="7"/>
    </row>
    <row r="449" spans="5:5" x14ac:dyDescent="0.3">
      <c r="E449" s="7"/>
    </row>
    <row r="450" spans="5:5" x14ac:dyDescent="0.3">
      <c r="E450" s="7"/>
    </row>
    <row r="451" spans="5:5" x14ac:dyDescent="0.3">
      <c r="E451" s="7"/>
    </row>
    <row r="452" spans="5:5" x14ac:dyDescent="0.3">
      <c r="E452" s="7"/>
    </row>
    <row r="453" spans="5:5" x14ac:dyDescent="0.3">
      <c r="E453" s="7"/>
    </row>
    <row r="454" spans="5:5" x14ac:dyDescent="0.3">
      <c r="E454" s="7"/>
    </row>
    <row r="455" spans="5:5" x14ac:dyDescent="0.3">
      <c r="E455" s="7"/>
    </row>
    <row r="456" spans="5:5" x14ac:dyDescent="0.3">
      <c r="E456" s="7"/>
    </row>
    <row r="457" spans="5:5" x14ac:dyDescent="0.3">
      <c r="E457" s="7"/>
    </row>
    <row r="458" spans="5:5" x14ac:dyDescent="0.3">
      <c r="E458" s="7"/>
    </row>
    <row r="459" spans="5:5" x14ac:dyDescent="0.3">
      <c r="E459" s="7"/>
    </row>
    <row r="460" spans="5:5" x14ac:dyDescent="0.3">
      <c r="E460" s="7"/>
    </row>
    <row r="461" spans="5:5" x14ac:dyDescent="0.3">
      <c r="E461" s="7"/>
    </row>
    <row r="462" spans="5:5" x14ac:dyDescent="0.3">
      <c r="E462" s="7"/>
    </row>
    <row r="463" spans="5:5" x14ac:dyDescent="0.3">
      <c r="E463" s="7"/>
    </row>
    <row r="464" spans="5:5" x14ac:dyDescent="0.3">
      <c r="E464" s="7"/>
    </row>
    <row r="465" spans="5:5" x14ac:dyDescent="0.3">
      <c r="E465" s="7"/>
    </row>
    <row r="466" spans="5:5" x14ac:dyDescent="0.3">
      <c r="E466" s="7"/>
    </row>
    <row r="467" spans="5:5" x14ac:dyDescent="0.3">
      <c r="E467" s="7"/>
    </row>
    <row r="468" spans="5:5" x14ac:dyDescent="0.3">
      <c r="E468" s="7"/>
    </row>
    <row r="469" spans="5:5" x14ac:dyDescent="0.3">
      <c r="E469" s="7"/>
    </row>
    <row r="470" spans="5:5" x14ac:dyDescent="0.3">
      <c r="E470" s="7"/>
    </row>
    <row r="471" spans="5:5" x14ac:dyDescent="0.3">
      <c r="E471" s="7"/>
    </row>
    <row r="472" spans="5:5" x14ac:dyDescent="0.3">
      <c r="E472" s="7"/>
    </row>
    <row r="473" spans="5:5" x14ac:dyDescent="0.3">
      <c r="E473" s="7"/>
    </row>
    <row r="474" spans="5:5" x14ac:dyDescent="0.3">
      <c r="E474" s="7"/>
    </row>
    <row r="475" spans="5:5" x14ac:dyDescent="0.3">
      <c r="E475" s="7"/>
    </row>
    <row r="476" spans="5:5" x14ac:dyDescent="0.3">
      <c r="E476" s="7"/>
    </row>
    <row r="477" spans="5:5" x14ac:dyDescent="0.3">
      <c r="E477" s="7"/>
    </row>
    <row r="478" spans="5:5" x14ac:dyDescent="0.3">
      <c r="E478" s="7"/>
    </row>
    <row r="479" spans="5:5" x14ac:dyDescent="0.3">
      <c r="E479" s="7"/>
    </row>
    <row r="480" spans="5:5" x14ac:dyDescent="0.3">
      <c r="E480" s="7"/>
    </row>
    <row r="481" spans="5:5" x14ac:dyDescent="0.3">
      <c r="E481" s="7"/>
    </row>
    <row r="482" spans="5:5" x14ac:dyDescent="0.3">
      <c r="E482" s="7"/>
    </row>
    <row r="483" spans="5:5" x14ac:dyDescent="0.3">
      <c r="E483" s="7"/>
    </row>
    <row r="484" spans="5:5" x14ac:dyDescent="0.3">
      <c r="E484" s="7"/>
    </row>
    <row r="485" spans="5:5" x14ac:dyDescent="0.3">
      <c r="E485" s="7"/>
    </row>
    <row r="486" spans="5:5" x14ac:dyDescent="0.3">
      <c r="E486" s="7"/>
    </row>
    <row r="487" spans="5:5" x14ac:dyDescent="0.3">
      <c r="E487" s="7"/>
    </row>
    <row r="488" spans="5:5" x14ac:dyDescent="0.3">
      <c r="E488" s="7"/>
    </row>
    <row r="489" spans="5:5" x14ac:dyDescent="0.3">
      <c r="E489" s="7"/>
    </row>
    <row r="490" spans="5:5" x14ac:dyDescent="0.3">
      <c r="E490" s="7"/>
    </row>
    <row r="491" spans="5:5" x14ac:dyDescent="0.3">
      <c r="E491" s="7"/>
    </row>
    <row r="492" spans="5:5" x14ac:dyDescent="0.3">
      <c r="E492" s="7"/>
    </row>
    <row r="493" spans="5:5" x14ac:dyDescent="0.3">
      <c r="E493" s="7"/>
    </row>
    <row r="494" spans="5:5" x14ac:dyDescent="0.3">
      <c r="E494" s="7"/>
    </row>
    <row r="495" spans="5:5" x14ac:dyDescent="0.3">
      <c r="E495" s="7"/>
    </row>
    <row r="496" spans="5:5" x14ac:dyDescent="0.3">
      <c r="E496" s="7"/>
    </row>
    <row r="497" spans="5:5" x14ac:dyDescent="0.3">
      <c r="E497" s="7"/>
    </row>
    <row r="498" spans="5:5" x14ac:dyDescent="0.3">
      <c r="E498" s="7"/>
    </row>
    <row r="499" spans="5:5" x14ac:dyDescent="0.3">
      <c r="E499" s="7"/>
    </row>
    <row r="500" spans="5:5" x14ac:dyDescent="0.3">
      <c r="E500" s="7"/>
    </row>
    <row r="501" spans="5:5" x14ac:dyDescent="0.3">
      <c r="E501" s="7"/>
    </row>
    <row r="502" spans="5:5" x14ac:dyDescent="0.3">
      <c r="E502" s="7"/>
    </row>
    <row r="503" spans="5:5" x14ac:dyDescent="0.3">
      <c r="E503" s="7"/>
    </row>
    <row r="504" spans="5:5" x14ac:dyDescent="0.3">
      <c r="E504" s="7"/>
    </row>
    <row r="505" spans="5:5" x14ac:dyDescent="0.3">
      <c r="E505" s="7"/>
    </row>
    <row r="506" spans="5:5" x14ac:dyDescent="0.3">
      <c r="E506" s="7"/>
    </row>
    <row r="507" spans="5:5" x14ac:dyDescent="0.3">
      <c r="E507" s="7"/>
    </row>
    <row r="508" spans="5:5" x14ac:dyDescent="0.3">
      <c r="E508" s="7"/>
    </row>
    <row r="509" spans="5:5" x14ac:dyDescent="0.3">
      <c r="E509" s="7"/>
    </row>
    <row r="510" spans="5:5" x14ac:dyDescent="0.3">
      <c r="E510" s="7"/>
    </row>
    <row r="511" spans="5:5" x14ac:dyDescent="0.3">
      <c r="E511" s="7"/>
    </row>
    <row r="512" spans="5:5" x14ac:dyDescent="0.3">
      <c r="E512" s="7"/>
    </row>
    <row r="513" spans="5:5" x14ac:dyDescent="0.3">
      <c r="E513" s="7"/>
    </row>
    <row r="514" spans="5:5" x14ac:dyDescent="0.3">
      <c r="E514" s="7"/>
    </row>
    <row r="515" spans="5:5" x14ac:dyDescent="0.3">
      <c r="E515" s="7"/>
    </row>
    <row r="516" spans="5:5" x14ac:dyDescent="0.3">
      <c r="E516" s="7"/>
    </row>
    <row r="517" spans="5:5" x14ac:dyDescent="0.3">
      <c r="E517" s="7"/>
    </row>
    <row r="518" spans="5:5" x14ac:dyDescent="0.3">
      <c r="E518" s="7"/>
    </row>
    <row r="519" spans="5:5" x14ac:dyDescent="0.3">
      <c r="E519" s="7"/>
    </row>
    <row r="520" spans="5:5" x14ac:dyDescent="0.3">
      <c r="E520" s="7"/>
    </row>
    <row r="521" spans="5:5" x14ac:dyDescent="0.3">
      <c r="E521" s="7"/>
    </row>
    <row r="522" spans="5:5" x14ac:dyDescent="0.3">
      <c r="E522" s="7"/>
    </row>
    <row r="523" spans="5:5" x14ac:dyDescent="0.3">
      <c r="E523" s="7"/>
    </row>
    <row r="524" spans="5:5" x14ac:dyDescent="0.3">
      <c r="E524" s="7"/>
    </row>
    <row r="525" spans="5:5" x14ac:dyDescent="0.3">
      <c r="E525" s="7"/>
    </row>
    <row r="526" spans="5:5" x14ac:dyDescent="0.3">
      <c r="E526" s="7"/>
    </row>
    <row r="527" spans="5:5" x14ac:dyDescent="0.3">
      <c r="E527" s="7"/>
    </row>
    <row r="528" spans="5:5" x14ac:dyDescent="0.3">
      <c r="E528" s="7"/>
    </row>
    <row r="529" spans="5:5" x14ac:dyDescent="0.3">
      <c r="E529" s="7"/>
    </row>
    <row r="530" spans="5:5" x14ac:dyDescent="0.3">
      <c r="E530" s="7"/>
    </row>
    <row r="531" spans="5:5" x14ac:dyDescent="0.3">
      <c r="E531" s="7"/>
    </row>
    <row r="532" spans="5:5" x14ac:dyDescent="0.3">
      <c r="E532" s="7"/>
    </row>
    <row r="533" spans="5:5" x14ac:dyDescent="0.3">
      <c r="E533" s="7"/>
    </row>
    <row r="534" spans="5:5" x14ac:dyDescent="0.3">
      <c r="E534" s="7"/>
    </row>
    <row r="535" spans="5:5" x14ac:dyDescent="0.3">
      <c r="E535" s="7"/>
    </row>
    <row r="536" spans="5:5" x14ac:dyDescent="0.3">
      <c r="E536" s="7"/>
    </row>
    <row r="537" spans="5:5" x14ac:dyDescent="0.3">
      <c r="E537" s="7"/>
    </row>
    <row r="538" spans="5:5" x14ac:dyDescent="0.3">
      <c r="E538" s="7"/>
    </row>
    <row r="539" spans="5:5" x14ac:dyDescent="0.3">
      <c r="E539" s="7"/>
    </row>
    <row r="540" spans="5:5" x14ac:dyDescent="0.3">
      <c r="E540" s="7"/>
    </row>
    <row r="541" spans="5:5" x14ac:dyDescent="0.3">
      <c r="E541" s="7"/>
    </row>
    <row r="542" spans="5:5" x14ac:dyDescent="0.3">
      <c r="E542" s="7"/>
    </row>
    <row r="543" spans="5:5" x14ac:dyDescent="0.3">
      <c r="E543" s="7"/>
    </row>
    <row r="544" spans="5:5" x14ac:dyDescent="0.3">
      <c r="E544" s="7"/>
    </row>
    <row r="545" spans="5:5" x14ac:dyDescent="0.3">
      <c r="E545" s="7"/>
    </row>
    <row r="546" spans="5:5" x14ac:dyDescent="0.3">
      <c r="E546" s="7"/>
    </row>
    <row r="547" spans="5:5" x14ac:dyDescent="0.3">
      <c r="E547" s="7"/>
    </row>
    <row r="548" spans="5:5" x14ac:dyDescent="0.3">
      <c r="E548" s="7"/>
    </row>
    <row r="549" spans="5:5" x14ac:dyDescent="0.3">
      <c r="E549" s="7"/>
    </row>
    <row r="550" spans="5:5" x14ac:dyDescent="0.3">
      <c r="E550" s="7"/>
    </row>
    <row r="551" spans="5:5" x14ac:dyDescent="0.3">
      <c r="E551" s="7"/>
    </row>
    <row r="552" spans="5:5" x14ac:dyDescent="0.3">
      <c r="E552" s="7"/>
    </row>
    <row r="553" spans="5:5" x14ac:dyDescent="0.3">
      <c r="E553" s="7"/>
    </row>
    <row r="554" spans="5:5" x14ac:dyDescent="0.3">
      <c r="E554" s="7"/>
    </row>
    <row r="555" spans="5:5" x14ac:dyDescent="0.3">
      <c r="E555" s="7"/>
    </row>
    <row r="556" spans="5:5" x14ac:dyDescent="0.3">
      <c r="E556" s="7"/>
    </row>
    <row r="557" spans="5:5" x14ac:dyDescent="0.3">
      <c r="E557" s="7"/>
    </row>
    <row r="558" spans="5:5" x14ac:dyDescent="0.3">
      <c r="E558" s="7"/>
    </row>
    <row r="559" spans="5:5" x14ac:dyDescent="0.3">
      <c r="E559" s="7"/>
    </row>
    <row r="560" spans="5:5" x14ac:dyDescent="0.3">
      <c r="E560" s="7"/>
    </row>
    <row r="561" spans="5:5" x14ac:dyDescent="0.3">
      <c r="E561" s="7"/>
    </row>
    <row r="562" spans="5:5" x14ac:dyDescent="0.3">
      <c r="E562" s="7"/>
    </row>
    <row r="563" spans="5:5" x14ac:dyDescent="0.3">
      <c r="E563" s="7"/>
    </row>
    <row r="564" spans="5:5" x14ac:dyDescent="0.3">
      <c r="E564" s="7"/>
    </row>
    <row r="565" spans="5:5" x14ac:dyDescent="0.3">
      <c r="E565" s="7"/>
    </row>
    <row r="566" spans="5:5" x14ac:dyDescent="0.3">
      <c r="E566" s="7"/>
    </row>
    <row r="567" spans="5:5" x14ac:dyDescent="0.3">
      <c r="E567" s="7"/>
    </row>
    <row r="568" spans="5:5" x14ac:dyDescent="0.3">
      <c r="E568" s="7"/>
    </row>
    <row r="569" spans="5:5" x14ac:dyDescent="0.3">
      <c r="E569" s="7"/>
    </row>
    <row r="570" spans="5:5" x14ac:dyDescent="0.3">
      <c r="E570" s="7"/>
    </row>
    <row r="571" spans="5:5" x14ac:dyDescent="0.3">
      <c r="E571" s="7"/>
    </row>
    <row r="572" spans="5:5" x14ac:dyDescent="0.3">
      <c r="E572" s="7"/>
    </row>
    <row r="573" spans="5:5" x14ac:dyDescent="0.3">
      <c r="E573" s="7"/>
    </row>
    <row r="574" spans="5:5" x14ac:dyDescent="0.3">
      <c r="E574" s="7"/>
    </row>
    <row r="575" spans="5:5" x14ac:dyDescent="0.3">
      <c r="E575" s="7"/>
    </row>
    <row r="576" spans="5:5" x14ac:dyDescent="0.3">
      <c r="E576" s="7"/>
    </row>
    <row r="577" spans="5:5" x14ac:dyDescent="0.3">
      <c r="E577" s="7"/>
    </row>
    <row r="578" spans="5:5" x14ac:dyDescent="0.3">
      <c r="E578" s="7"/>
    </row>
    <row r="579" spans="5:5" x14ac:dyDescent="0.3">
      <c r="E579" s="7"/>
    </row>
    <row r="580" spans="5:5" x14ac:dyDescent="0.3">
      <c r="E580" s="7"/>
    </row>
    <row r="581" spans="5:5" x14ac:dyDescent="0.3">
      <c r="E581" s="7"/>
    </row>
    <row r="582" spans="5:5" x14ac:dyDescent="0.3">
      <c r="E582" s="7"/>
    </row>
    <row r="583" spans="5:5" x14ac:dyDescent="0.3">
      <c r="E583" s="7"/>
    </row>
    <row r="584" spans="5:5" x14ac:dyDescent="0.3">
      <c r="E584" s="7"/>
    </row>
    <row r="585" spans="5:5" x14ac:dyDescent="0.3">
      <c r="E585" s="7"/>
    </row>
    <row r="586" spans="5:5" x14ac:dyDescent="0.3">
      <c r="E586" s="7"/>
    </row>
    <row r="587" spans="5:5" x14ac:dyDescent="0.3">
      <c r="E587" s="7"/>
    </row>
    <row r="588" spans="5:5" x14ac:dyDescent="0.3">
      <c r="E588" s="7"/>
    </row>
    <row r="589" spans="5:5" x14ac:dyDescent="0.3">
      <c r="E589" s="7"/>
    </row>
    <row r="590" spans="5:5" x14ac:dyDescent="0.3">
      <c r="E590" s="7"/>
    </row>
    <row r="591" spans="5:5" x14ac:dyDescent="0.3">
      <c r="E591" s="7"/>
    </row>
    <row r="592" spans="5:5" x14ac:dyDescent="0.3">
      <c r="E592" s="7"/>
    </row>
    <row r="593" spans="5:5" x14ac:dyDescent="0.3">
      <c r="E593" s="7"/>
    </row>
    <row r="594" spans="5:5" x14ac:dyDescent="0.3">
      <c r="E594" s="7"/>
    </row>
    <row r="595" spans="5:5" x14ac:dyDescent="0.3">
      <c r="E595" s="7"/>
    </row>
    <row r="596" spans="5:5" x14ac:dyDescent="0.3">
      <c r="E596" s="7"/>
    </row>
    <row r="597" spans="5:5" x14ac:dyDescent="0.3">
      <c r="E597" s="7"/>
    </row>
    <row r="598" spans="5:5" x14ac:dyDescent="0.3">
      <c r="E598" s="7"/>
    </row>
    <row r="599" spans="5:5" x14ac:dyDescent="0.3">
      <c r="E599" s="7"/>
    </row>
    <row r="600" spans="5:5" x14ac:dyDescent="0.3">
      <c r="E600" s="7"/>
    </row>
    <row r="601" spans="5:5" x14ac:dyDescent="0.3">
      <c r="E601" s="7"/>
    </row>
    <row r="602" spans="5:5" x14ac:dyDescent="0.3">
      <c r="E602" s="7"/>
    </row>
    <row r="603" spans="5:5" x14ac:dyDescent="0.3">
      <c r="E603" s="7"/>
    </row>
    <row r="604" spans="5:5" x14ac:dyDescent="0.3">
      <c r="E604" s="7"/>
    </row>
    <row r="605" spans="5:5" x14ac:dyDescent="0.3">
      <c r="E605" s="7"/>
    </row>
    <row r="606" spans="5:5" x14ac:dyDescent="0.3">
      <c r="E606" s="7"/>
    </row>
    <row r="607" spans="5:5" x14ac:dyDescent="0.3">
      <c r="E607" s="7"/>
    </row>
    <row r="608" spans="5:5" x14ac:dyDescent="0.3">
      <c r="E608" s="7"/>
    </row>
    <row r="609" spans="5:5" x14ac:dyDescent="0.3">
      <c r="E609" s="7"/>
    </row>
    <row r="610" spans="5:5" x14ac:dyDescent="0.3">
      <c r="E610" s="7"/>
    </row>
    <row r="611" spans="5:5" x14ac:dyDescent="0.3">
      <c r="E611" s="7"/>
    </row>
    <row r="612" spans="5:5" x14ac:dyDescent="0.3">
      <c r="E612" s="7"/>
    </row>
    <row r="613" spans="5:5" x14ac:dyDescent="0.3">
      <c r="E613" s="7"/>
    </row>
    <row r="614" spans="5:5" x14ac:dyDescent="0.3">
      <c r="E614" s="7"/>
    </row>
    <row r="615" spans="5:5" x14ac:dyDescent="0.3">
      <c r="E615" s="7"/>
    </row>
    <row r="616" spans="5:5" x14ac:dyDescent="0.3">
      <c r="E616" s="7"/>
    </row>
    <row r="617" spans="5:5" x14ac:dyDescent="0.3">
      <c r="E617" s="7"/>
    </row>
    <row r="618" spans="5:5" x14ac:dyDescent="0.3">
      <c r="E618" s="7"/>
    </row>
    <row r="619" spans="5:5" x14ac:dyDescent="0.3">
      <c r="E619" s="7"/>
    </row>
    <row r="620" spans="5:5" x14ac:dyDescent="0.3">
      <c r="E620" s="7"/>
    </row>
    <row r="621" spans="5:5" x14ac:dyDescent="0.3">
      <c r="E621" s="7"/>
    </row>
    <row r="622" spans="5:5" x14ac:dyDescent="0.3">
      <c r="E622" s="7"/>
    </row>
    <row r="623" spans="5:5" x14ac:dyDescent="0.3">
      <c r="E623" s="7"/>
    </row>
    <row r="624" spans="5:5" x14ac:dyDescent="0.3">
      <c r="E624" s="7"/>
    </row>
    <row r="625" spans="5:5" x14ac:dyDescent="0.3">
      <c r="E625" s="7"/>
    </row>
    <row r="626" spans="5:5" x14ac:dyDescent="0.3">
      <c r="E626" s="7"/>
    </row>
    <row r="627" spans="5:5" x14ac:dyDescent="0.3">
      <c r="E627" s="7"/>
    </row>
    <row r="628" spans="5:5" x14ac:dyDescent="0.3">
      <c r="E628" s="7"/>
    </row>
    <row r="629" spans="5:5" x14ac:dyDescent="0.3">
      <c r="E629" s="7"/>
    </row>
    <row r="630" spans="5:5" x14ac:dyDescent="0.3">
      <c r="E630" s="7"/>
    </row>
    <row r="631" spans="5:5" x14ac:dyDescent="0.3">
      <c r="E631" s="7"/>
    </row>
    <row r="632" spans="5:5" x14ac:dyDescent="0.3">
      <c r="E632" s="7"/>
    </row>
    <row r="633" spans="5:5" x14ac:dyDescent="0.3">
      <c r="E633" s="7"/>
    </row>
    <row r="634" spans="5:5" x14ac:dyDescent="0.3">
      <c r="E634" s="7"/>
    </row>
    <row r="635" spans="5:5" x14ac:dyDescent="0.3">
      <c r="E635" s="7"/>
    </row>
    <row r="636" spans="5:5" x14ac:dyDescent="0.3">
      <c r="E636" s="7"/>
    </row>
    <row r="637" spans="5:5" x14ac:dyDescent="0.3">
      <c r="E637" s="7"/>
    </row>
    <row r="638" spans="5:5" x14ac:dyDescent="0.3">
      <c r="E638" s="7"/>
    </row>
    <row r="639" spans="5:5" x14ac:dyDescent="0.3">
      <c r="E639" s="7"/>
    </row>
    <row r="640" spans="5:5" x14ac:dyDescent="0.3">
      <c r="E640" s="7"/>
    </row>
    <row r="641" spans="5:5" x14ac:dyDescent="0.3">
      <c r="E641" s="7"/>
    </row>
    <row r="642" spans="5:5" x14ac:dyDescent="0.3">
      <c r="E642" s="7"/>
    </row>
    <row r="643" spans="5:5" x14ac:dyDescent="0.3">
      <c r="E643" s="7"/>
    </row>
    <row r="644" spans="5:5" x14ac:dyDescent="0.3">
      <c r="E644" s="7"/>
    </row>
    <row r="645" spans="5:5" x14ac:dyDescent="0.3">
      <c r="E645" s="7"/>
    </row>
    <row r="646" spans="5:5" x14ac:dyDescent="0.3">
      <c r="E646" s="7"/>
    </row>
    <row r="647" spans="5:5" x14ac:dyDescent="0.3">
      <c r="E647" s="7"/>
    </row>
    <row r="648" spans="5:5" x14ac:dyDescent="0.3">
      <c r="E648" s="7"/>
    </row>
    <row r="649" spans="5:5" x14ac:dyDescent="0.3">
      <c r="E649" s="7"/>
    </row>
    <row r="650" spans="5:5" x14ac:dyDescent="0.3">
      <c r="E650" s="7"/>
    </row>
    <row r="651" spans="5:5" x14ac:dyDescent="0.3">
      <c r="E651" s="7"/>
    </row>
    <row r="652" spans="5:5" x14ac:dyDescent="0.3">
      <c r="E652" s="7"/>
    </row>
    <row r="653" spans="5:5" x14ac:dyDescent="0.3">
      <c r="E653" s="7"/>
    </row>
    <row r="654" spans="5:5" x14ac:dyDescent="0.3">
      <c r="E654" s="7"/>
    </row>
    <row r="655" spans="5:5" x14ac:dyDescent="0.3">
      <c r="E655" s="7"/>
    </row>
    <row r="656" spans="5:5" x14ac:dyDescent="0.3">
      <c r="E656" s="7"/>
    </row>
    <row r="657" spans="5:5" x14ac:dyDescent="0.3">
      <c r="E657" s="7"/>
    </row>
    <row r="658" spans="5:5" x14ac:dyDescent="0.3">
      <c r="E658" s="7"/>
    </row>
    <row r="659" spans="5:5" x14ac:dyDescent="0.3">
      <c r="E659" s="7"/>
    </row>
    <row r="660" spans="5:5" x14ac:dyDescent="0.3">
      <c r="E660" s="7"/>
    </row>
    <row r="661" spans="5:5" x14ac:dyDescent="0.3">
      <c r="E661" s="7"/>
    </row>
    <row r="662" spans="5:5" x14ac:dyDescent="0.3">
      <c r="E662" s="7"/>
    </row>
    <row r="663" spans="5:5" x14ac:dyDescent="0.3">
      <c r="E663" s="7"/>
    </row>
    <row r="664" spans="5:5" x14ac:dyDescent="0.3">
      <c r="E664" s="7"/>
    </row>
    <row r="665" spans="5:5" x14ac:dyDescent="0.3">
      <c r="E665" s="7"/>
    </row>
    <row r="666" spans="5:5" x14ac:dyDescent="0.3">
      <c r="E666" s="7"/>
    </row>
    <row r="667" spans="5:5" x14ac:dyDescent="0.3">
      <c r="E667" s="7"/>
    </row>
    <row r="668" spans="5:5" x14ac:dyDescent="0.3">
      <c r="E668" s="7"/>
    </row>
    <row r="669" spans="5:5" x14ac:dyDescent="0.3">
      <c r="E669" s="7"/>
    </row>
    <row r="670" spans="5:5" x14ac:dyDescent="0.3">
      <c r="E670" s="7"/>
    </row>
    <row r="671" spans="5:5" x14ac:dyDescent="0.3">
      <c r="E671" s="7"/>
    </row>
    <row r="672" spans="5:5" x14ac:dyDescent="0.3">
      <c r="E672" s="7"/>
    </row>
    <row r="673" spans="5:5" x14ac:dyDescent="0.3">
      <c r="E673" s="7"/>
    </row>
    <row r="674" spans="5:5" x14ac:dyDescent="0.3">
      <c r="E674" s="7"/>
    </row>
    <row r="675" spans="5:5" x14ac:dyDescent="0.3">
      <c r="E675" s="7"/>
    </row>
    <row r="676" spans="5:5" x14ac:dyDescent="0.3">
      <c r="E676" s="7"/>
    </row>
    <row r="677" spans="5:5" x14ac:dyDescent="0.3">
      <c r="E677" s="7"/>
    </row>
    <row r="678" spans="5:5" x14ac:dyDescent="0.3">
      <c r="E678" s="7"/>
    </row>
    <row r="679" spans="5:5" x14ac:dyDescent="0.3">
      <c r="E679" s="7"/>
    </row>
    <row r="680" spans="5:5" x14ac:dyDescent="0.3">
      <c r="E680" s="7"/>
    </row>
    <row r="681" spans="5:5" x14ac:dyDescent="0.3">
      <c r="E681" s="7"/>
    </row>
    <row r="682" spans="5:5" x14ac:dyDescent="0.3">
      <c r="E682" s="7"/>
    </row>
    <row r="683" spans="5:5" x14ac:dyDescent="0.3">
      <c r="E683" s="7"/>
    </row>
    <row r="684" spans="5:5" x14ac:dyDescent="0.3">
      <c r="E684" s="7"/>
    </row>
    <row r="685" spans="5:5" x14ac:dyDescent="0.3">
      <c r="E685" s="7"/>
    </row>
    <row r="686" spans="5:5" x14ac:dyDescent="0.3">
      <c r="E686" s="7"/>
    </row>
    <row r="687" spans="5:5" x14ac:dyDescent="0.3">
      <c r="E687" s="7"/>
    </row>
    <row r="688" spans="5:5" x14ac:dyDescent="0.3">
      <c r="E688" s="7"/>
    </row>
    <row r="689" spans="5:5" x14ac:dyDescent="0.3">
      <c r="E689" s="7"/>
    </row>
    <row r="690" spans="5:5" x14ac:dyDescent="0.3">
      <c r="E690" s="7"/>
    </row>
    <row r="691" spans="5:5" x14ac:dyDescent="0.3">
      <c r="E691" s="7"/>
    </row>
    <row r="692" spans="5:5" x14ac:dyDescent="0.3">
      <c r="E692" s="7"/>
    </row>
    <row r="693" spans="5:5" x14ac:dyDescent="0.3">
      <c r="E693" s="7"/>
    </row>
    <row r="694" spans="5:5" x14ac:dyDescent="0.3">
      <c r="E694" s="7"/>
    </row>
    <row r="695" spans="5:5" x14ac:dyDescent="0.3">
      <c r="E695" s="7"/>
    </row>
    <row r="696" spans="5:5" x14ac:dyDescent="0.3">
      <c r="E696" s="7"/>
    </row>
    <row r="697" spans="5:5" x14ac:dyDescent="0.3">
      <c r="E697" s="7"/>
    </row>
    <row r="698" spans="5:5" x14ac:dyDescent="0.3">
      <c r="E698" s="7"/>
    </row>
    <row r="699" spans="5:5" x14ac:dyDescent="0.3">
      <c r="E699" s="7"/>
    </row>
    <row r="700" spans="5:5" x14ac:dyDescent="0.3">
      <c r="E700" s="7"/>
    </row>
    <row r="701" spans="5:5" x14ac:dyDescent="0.3">
      <c r="E701" s="7"/>
    </row>
    <row r="702" spans="5:5" x14ac:dyDescent="0.3">
      <c r="E702" s="7"/>
    </row>
    <row r="703" spans="5:5" x14ac:dyDescent="0.3">
      <c r="E703" s="7"/>
    </row>
    <row r="704" spans="5:5" x14ac:dyDescent="0.3">
      <c r="E704" s="7"/>
    </row>
    <row r="705" spans="5:5" x14ac:dyDescent="0.3">
      <c r="E705" s="7"/>
    </row>
    <row r="706" spans="5:5" x14ac:dyDescent="0.3">
      <c r="E706" s="7"/>
    </row>
    <row r="707" spans="5:5" x14ac:dyDescent="0.3">
      <c r="E707" s="7"/>
    </row>
    <row r="708" spans="5:5" x14ac:dyDescent="0.3">
      <c r="E708" s="7"/>
    </row>
    <row r="709" spans="5:5" x14ac:dyDescent="0.3">
      <c r="E709" s="7"/>
    </row>
    <row r="710" spans="5:5" x14ac:dyDescent="0.3">
      <c r="E710" s="7"/>
    </row>
    <row r="711" spans="5:5" x14ac:dyDescent="0.3">
      <c r="E711" s="7"/>
    </row>
    <row r="712" spans="5:5" x14ac:dyDescent="0.3">
      <c r="E712" s="7"/>
    </row>
    <row r="713" spans="5:5" x14ac:dyDescent="0.3">
      <c r="E713" s="7"/>
    </row>
    <row r="714" spans="5:5" x14ac:dyDescent="0.3">
      <c r="E714" s="7"/>
    </row>
    <row r="715" spans="5:5" x14ac:dyDescent="0.3">
      <c r="E715" s="7"/>
    </row>
    <row r="716" spans="5:5" x14ac:dyDescent="0.3">
      <c r="E716" s="7"/>
    </row>
    <row r="717" spans="5:5" x14ac:dyDescent="0.3">
      <c r="E717" s="7"/>
    </row>
    <row r="718" spans="5:5" x14ac:dyDescent="0.3">
      <c r="E718" s="7"/>
    </row>
    <row r="719" spans="5:5" x14ac:dyDescent="0.3">
      <c r="E719" s="7"/>
    </row>
    <row r="720" spans="5:5" x14ac:dyDescent="0.3">
      <c r="E720" s="7"/>
    </row>
    <row r="721" spans="5:5" x14ac:dyDescent="0.3">
      <c r="E721" s="7"/>
    </row>
    <row r="722" spans="5:5" x14ac:dyDescent="0.3">
      <c r="E722" s="7"/>
    </row>
    <row r="723" spans="5:5" x14ac:dyDescent="0.3">
      <c r="E723" s="7"/>
    </row>
    <row r="724" spans="5:5" x14ac:dyDescent="0.3">
      <c r="E724" s="7"/>
    </row>
    <row r="725" spans="5:5" x14ac:dyDescent="0.3">
      <c r="E725" s="7"/>
    </row>
    <row r="726" spans="5:5" x14ac:dyDescent="0.3">
      <c r="E726" s="7"/>
    </row>
    <row r="727" spans="5:5" x14ac:dyDescent="0.3">
      <c r="E727" s="7"/>
    </row>
    <row r="728" spans="5:5" x14ac:dyDescent="0.3">
      <c r="E728" s="7"/>
    </row>
    <row r="729" spans="5:5" x14ac:dyDescent="0.3">
      <c r="E729" s="7"/>
    </row>
    <row r="730" spans="5:5" x14ac:dyDescent="0.3">
      <c r="E730" s="7"/>
    </row>
    <row r="731" spans="5:5" x14ac:dyDescent="0.3">
      <c r="E731" s="7"/>
    </row>
    <row r="732" spans="5:5" x14ac:dyDescent="0.3">
      <c r="E732" s="7"/>
    </row>
    <row r="733" spans="5:5" x14ac:dyDescent="0.3">
      <c r="E733" s="7"/>
    </row>
    <row r="734" spans="5:5" x14ac:dyDescent="0.3">
      <c r="E734" s="7"/>
    </row>
    <row r="735" spans="5:5" x14ac:dyDescent="0.3">
      <c r="E735" s="7"/>
    </row>
    <row r="736" spans="5:5" x14ac:dyDescent="0.3">
      <c r="E736" s="7"/>
    </row>
    <row r="737" spans="5:5" x14ac:dyDescent="0.3">
      <c r="E737" s="7"/>
    </row>
    <row r="738" spans="5:5" x14ac:dyDescent="0.3">
      <c r="E738" s="7"/>
    </row>
    <row r="739" spans="5:5" x14ac:dyDescent="0.3">
      <c r="E739" s="7"/>
    </row>
    <row r="740" spans="5:5" x14ac:dyDescent="0.3">
      <c r="E740" s="7"/>
    </row>
    <row r="741" spans="5:5" x14ac:dyDescent="0.3">
      <c r="E741" s="7"/>
    </row>
    <row r="742" spans="5:5" x14ac:dyDescent="0.3">
      <c r="E742" s="7"/>
    </row>
    <row r="743" spans="5:5" x14ac:dyDescent="0.3">
      <c r="E743" s="7"/>
    </row>
    <row r="744" spans="5:5" x14ac:dyDescent="0.3">
      <c r="E744" s="7"/>
    </row>
    <row r="745" spans="5:5" x14ac:dyDescent="0.3">
      <c r="E745" s="7"/>
    </row>
    <row r="746" spans="5:5" x14ac:dyDescent="0.3">
      <c r="E746" s="7"/>
    </row>
    <row r="747" spans="5:5" x14ac:dyDescent="0.3">
      <c r="E747" s="7"/>
    </row>
    <row r="748" spans="5:5" x14ac:dyDescent="0.3">
      <c r="E748" s="7"/>
    </row>
    <row r="749" spans="5:5" x14ac:dyDescent="0.3">
      <c r="E749" s="7"/>
    </row>
    <row r="750" spans="5:5" x14ac:dyDescent="0.3">
      <c r="E750" s="7"/>
    </row>
    <row r="751" spans="5:5" x14ac:dyDescent="0.3">
      <c r="E751" s="7"/>
    </row>
    <row r="752" spans="5:5" x14ac:dyDescent="0.3">
      <c r="E752" s="7"/>
    </row>
    <row r="753" spans="5:5" x14ac:dyDescent="0.3">
      <c r="E753" s="7"/>
    </row>
    <row r="754" spans="5:5" x14ac:dyDescent="0.3">
      <c r="E754" s="7"/>
    </row>
    <row r="755" spans="5:5" x14ac:dyDescent="0.3">
      <c r="E755" s="7"/>
    </row>
    <row r="756" spans="5:5" x14ac:dyDescent="0.3">
      <c r="E756" s="7"/>
    </row>
    <row r="757" spans="5:5" x14ac:dyDescent="0.3">
      <c r="E757" s="7"/>
    </row>
    <row r="758" spans="5:5" x14ac:dyDescent="0.3">
      <c r="E758" s="7"/>
    </row>
    <row r="759" spans="5:5" x14ac:dyDescent="0.3">
      <c r="E759" s="7"/>
    </row>
    <row r="760" spans="5:5" x14ac:dyDescent="0.3">
      <c r="E760" s="7"/>
    </row>
    <row r="761" spans="5:5" x14ac:dyDescent="0.3">
      <c r="E761" s="7"/>
    </row>
    <row r="762" spans="5:5" x14ac:dyDescent="0.3">
      <c r="E762" s="7"/>
    </row>
    <row r="763" spans="5:5" x14ac:dyDescent="0.3">
      <c r="E763" s="7"/>
    </row>
    <row r="764" spans="5:5" x14ac:dyDescent="0.3">
      <c r="E764" s="7"/>
    </row>
    <row r="765" spans="5:5" x14ac:dyDescent="0.3">
      <c r="E765" s="7"/>
    </row>
    <row r="766" spans="5:5" x14ac:dyDescent="0.3">
      <c r="E766" s="7"/>
    </row>
    <row r="767" spans="5:5" x14ac:dyDescent="0.3">
      <c r="E767" s="7"/>
    </row>
    <row r="768" spans="5:5" x14ac:dyDescent="0.3">
      <c r="E768" s="7"/>
    </row>
    <row r="769" spans="5:5" x14ac:dyDescent="0.3">
      <c r="E769" s="7"/>
    </row>
    <row r="770" spans="5:5" x14ac:dyDescent="0.3">
      <c r="E770" s="7"/>
    </row>
    <row r="771" spans="5:5" x14ac:dyDescent="0.3">
      <c r="E771" s="7"/>
    </row>
    <row r="772" spans="5:5" x14ac:dyDescent="0.3">
      <c r="E772" s="7"/>
    </row>
    <row r="773" spans="5:5" x14ac:dyDescent="0.3">
      <c r="E773" s="7"/>
    </row>
    <row r="774" spans="5:5" x14ac:dyDescent="0.3">
      <c r="E774" s="7"/>
    </row>
    <row r="775" spans="5:5" x14ac:dyDescent="0.3">
      <c r="E775" s="7"/>
    </row>
    <row r="776" spans="5:5" x14ac:dyDescent="0.3">
      <c r="E776" s="7"/>
    </row>
    <row r="777" spans="5:5" x14ac:dyDescent="0.3">
      <c r="E777" s="7"/>
    </row>
    <row r="778" spans="5:5" x14ac:dyDescent="0.3">
      <c r="E778" s="7"/>
    </row>
    <row r="779" spans="5:5" x14ac:dyDescent="0.3">
      <c r="E779" s="7"/>
    </row>
    <row r="780" spans="5:5" x14ac:dyDescent="0.3">
      <c r="E780" s="7"/>
    </row>
    <row r="781" spans="5:5" x14ac:dyDescent="0.3">
      <c r="E781" s="7"/>
    </row>
    <row r="782" spans="5:5" x14ac:dyDescent="0.3">
      <c r="E782" s="7"/>
    </row>
    <row r="783" spans="5:5" x14ac:dyDescent="0.3">
      <c r="E783" s="7"/>
    </row>
    <row r="784" spans="5:5" x14ac:dyDescent="0.3">
      <c r="E784" s="7"/>
    </row>
    <row r="785" spans="5:5" x14ac:dyDescent="0.3">
      <c r="E785" s="7"/>
    </row>
    <row r="786" spans="5:5" x14ac:dyDescent="0.3">
      <c r="E786" s="7"/>
    </row>
    <row r="787" spans="5:5" x14ac:dyDescent="0.3">
      <c r="E787" s="7"/>
    </row>
    <row r="788" spans="5:5" x14ac:dyDescent="0.3">
      <c r="E788" s="7"/>
    </row>
    <row r="789" spans="5:5" x14ac:dyDescent="0.3">
      <c r="E789" s="7"/>
    </row>
    <row r="790" spans="5:5" x14ac:dyDescent="0.3">
      <c r="E790" s="7"/>
    </row>
    <row r="791" spans="5:5" x14ac:dyDescent="0.3">
      <c r="E791" s="7"/>
    </row>
    <row r="792" spans="5:5" x14ac:dyDescent="0.3">
      <c r="E792" s="7"/>
    </row>
    <row r="793" spans="5:5" x14ac:dyDescent="0.3">
      <c r="E793" s="7"/>
    </row>
    <row r="794" spans="5:5" x14ac:dyDescent="0.3">
      <c r="E794" s="7"/>
    </row>
    <row r="795" spans="5:5" x14ac:dyDescent="0.3">
      <c r="E795" s="7"/>
    </row>
    <row r="796" spans="5:5" x14ac:dyDescent="0.3">
      <c r="E796" s="7"/>
    </row>
    <row r="797" spans="5:5" x14ac:dyDescent="0.3">
      <c r="E797" s="7"/>
    </row>
    <row r="798" spans="5:5" x14ac:dyDescent="0.3">
      <c r="E798" s="7"/>
    </row>
    <row r="799" spans="5:5" x14ac:dyDescent="0.3">
      <c r="E799" s="7"/>
    </row>
    <row r="800" spans="5:5" x14ac:dyDescent="0.3">
      <c r="E800" s="7"/>
    </row>
    <row r="801" spans="5:5" x14ac:dyDescent="0.3">
      <c r="E801" s="7"/>
    </row>
    <row r="802" spans="5:5" x14ac:dyDescent="0.3">
      <c r="E802" s="7"/>
    </row>
    <row r="803" spans="5:5" x14ac:dyDescent="0.3">
      <c r="E803" s="7"/>
    </row>
    <row r="804" spans="5:5" x14ac:dyDescent="0.3">
      <c r="E804" s="7"/>
    </row>
    <row r="805" spans="5:5" x14ac:dyDescent="0.3">
      <c r="E805" s="7"/>
    </row>
    <row r="806" spans="5:5" x14ac:dyDescent="0.3">
      <c r="E806" s="7"/>
    </row>
    <row r="807" spans="5:5" x14ac:dyDescent="0.3">
      <c r="E807" s="7"/>
    </row>
    <row r="808" spans="5:5" x14ac:dyDescent="0.3">
      <c r="E808" s="7"/>
    </row>
    <row r="809" spans="5:5" x14ac:dyDescent="0.3">
      <c r="E809" s="7"/>
    </row>
    <row r="810" spans="5:5" x14ac:dyDescent="0.3">
      <c r="E810" s="7"/>
    </row>
    <row r="811" spans="5:5" x14ac:dyDescent="0.3">
      <c r="E811" s="7"/>
    </row>
    <row r="812" spans="5:5" x14ac:dyDescent="0.3">
      <c r="E812" s="7"/>
    </row>
    <row r="813" spans="5:5" x14ac:dyDescent="0.3">
      <c r="E813" s="7"/>
    </row>
    <row r="814" spans="5:5" x14ac:dyDescent="0.3">
      <c r="E814" s="7"/>
    </row>
    <row r="815" spans="5:5" x14ac:dyDescent="0.3">
      <c r="E815" s="7"/>
    </row>
    <row r="816" spans="5:5" x14ac:dyDescent="0.3">
      <c r="E816" s="7"/>
    </row>
    <row r="817" spans="5:5" x14ac:dyDescent="0.3">
      <c r="E817" s="7"/>
    </row>
    <row r="818" spans="5:5" x14ac:dyDescent="0.3">
      <c r="E818" s="7"/>
    </row>
    <row r="819" spans="5:5" x14ac:dyDescent="0.3">
      <c r="E819" s="7"/>
    </row>
    <row r="820" spans="5:5" x14ac:dyDescent="0.3">
      <c r="E820" s="7"/>
    </row>
    <row r="821" spans="5:5" x14ac:dyDescent="0.3">
      <c r="E821" s="7"/>
    </row>
    <row r="822" spans="5:5" x14ac:dyDescent="0.3">
      <c r="E822" s="7"/>
    </row>
    <row r="823" spans="5:5" x14ac:dyDescent="0.3">
      <c r="E823" s="7"/>
    </row>
    <row r="824" spans="5:5" x14ac:dyDescent="0.3">
      <c r="E824" s="7"/>
    </row>
    <row r="825" spans="5:5" x14ac:dyDescent="0.3">
      <c r="E825" s="7"/>
    </row>
    <row r="826" spans="5:5" x14ac:dyDescent="0.3">
      <c r="E826" s="7"/>
    </row>
    <row r="827" spans="5:5" x14ac:dyDescent="0.3">
      <c r="E827" s="7"/>
    </row>
    <row r="828" spans="5:5" x14ac:dyDescent="0.3">
      <c r="E828" s="7"/>
    </row>
    <row r="829" spans="5:5" x14ac:dyDescent="0.3">
      <c r="E829" s="7"/>
    </row>
    <row r="830" spans="5:5" x14ac:dyDescent="0.3">
      <c r="E830" s="7"/>
    </row>
    <row r="831" spans="5:5" x14ac:dyDescent="0.3">
      <c r="E831" s="7"/>
    </row>
    <row r="832" spans="5:5" x14ac:dyDescent="0.3">
      <c r="E832" s="7"/>
    </row>
    <row r="833" spans="5:5" x14ac:dyDescent="0.3">
      <c r="E833" s="7"/>
    </row>
    <row r="834" spans="5:5" x14ac:dyDescent="0.3">
      <c r="E834" s="7"/>
    </row>
    <row r="835" spans="5:5" x14ac:dyDescent="0.3">
      <c r="E835" s="7"/>
    </row>
    <row r="836" spans="5:5" x14ac:dyDescent="0.3">
      <c r="E836" s="7"/>
    </row>
    <row r="837" spans="5:5" x14ac:dyDescent="0.3">
      <c r="E837" s="7"/>
    </row>
    <row r="838" spans="5:5" x14ac:dyDescent="0.3">
      <c r="E838" s="7"/>
    </row>
    <row r="839" spans="5:5" x14ac:dyDescent="0.3">
      <c r="E839" s="7"/>
    </row>
    <row r="840" spans="5:5" x14ac:dyDescent="0.3">
      <c r="E840" s="7"/>
    </row>
    <row r="841" spans="5:5" x14ac:dyDescent="0.3">
      <c r="E841" s="7"/>
    </row>
    <row r="842" spans="5:5" x14ac:dyDescent="0.3">
      <c r="E842" s="7"/>
    </row>
    <row r="843" spans="5:5" x14ac:dyDescent="0.3">
      <c r="E843" s="7"/>
    </row>
    <row r="844" spans="5:5" x14ac:dyDescent="0.3">
      <c r="E844" s="7"/>
    </row>
    <row r="845" spans="5:5" x14ac:dyDescent="0.3">
      <c r="E845" s="7"/>
    </row>
    <row r="846" spans="5:5" x14ac:dyDescent="0.3">
      <c r="E846" s="7"/>
    </row>
    <row r="847" spans="5:5" x14ac:dyDescent="0.3">
      <c r="E847" s="7"/>
    </row>
    <row r="848" spans="5:5" x14ac:dyDescent="0.3">
      <c r="E848" s="7"/>
    </row>
    <row r="849" spans="5:5" x14ac:dyDescent="0.3">
      <c r="E849" s="7"/>
    </row>
    <row r="850" spans="5:5" x14ac:dyDescent="0.3">
      <c r="E850" s="7"/>
    </row>
    <row r="851" spans="5:5" x14ac:dyDescent="0.3">
      <c r="E851" s="7"/>
    </row>
    <row r="852" spans="5:5" x14ac:dyDescent="0.3">
      <c r="E852" s="7"/>
    </row>
    <row r="853" spans="5:5" x14ac:dyDescent="0.3">
      <c r="E853" s="7"/>
    </row>
    <row r="854" spans="5:5" x14ac:dyDescent="0.3">
      <c r="E854" s="7"/>
    </row>
    <row r="855" spans="5:5" x14ac:dyDescent="0.3">
      <c r="E855" s="7"/>
    </row>
    <row r="856" spans="5:5" x14ac:dyDescent="0.3">
      <c r="E856" s="7"/>
    </row>
    <row r="857" spans="5:5" x14ac:dyDescent="0.3">
      <c r="E857" s="7"/>
    </row>
    <row r="858" spans="5:5" x14ac:dyDescent="0.3">
      <c r="E858" s="7"/>
    </row>
    <row r="859" spans="5:5" x14ac:dyDescent="0.3">
      <c r="E859" s="7"/>
    </row>
    <row r="860" spans="5:5" x14ac:dyDescent="0.3">
      <c r="E860" s="7"/>
    </row>
    <row r="861" spans="5:5" x14ac:dyDescent="0.3">
      <c r="E861" s="7"/>
    </row>
    <row r="862" spans="5:5" x14ac:dyDescent="0.3">
      <c r="E862" s="7"/>
    </row>
    <row r="863" spans="5:5" x14ac:dyDescent="0.3">
      <c r="E863" s="7"/>
    </row>
    <row r="864" spans="5:5" x14ac:dyDescent="0.3">
      <c r="E864" s="7"/>
    </row>
    <row r="865" spans="5:5" x14ac:dyDescent="0.3">
      <c r="E865" s="7"/>
    </row>
    <row r="866" spans="5:5" x14ac:dyDescent="0.3">
      <c r="E866" s="7"/>
    </row>
    <row r="867" spans="5:5" x14ac:dyDescent="0.3">
      <c r="E867" s="7"/>
    </row>
    <row r="868" spans="5:5" x14ac:dyDescent="0.3">
      <c r="E868" s="7"/>
    </row>
    <row r="869" spans="5:5" x14ac:dyDescent="0.3">
      <c r="E869" s="7"/>
    </row>
    <row r="870" spans="5:5" x14ac:dyDescent="0.3">
      <c r="E870" s="7"/>
    </row>
    <row r="871" spans="5:5" x14ac:dyDescent="0.3">
      <c r="E871" s="7"/>
    </row>
    <row r="872" spans="5:5" x14ac:dyDescent="0.3">
      <c r="E872" s="7"/>
    </row>
    <row r="873" spans="5:5" x14ac:dyDescent="0.3">
      <c r="E873" s="7"/>
    </row>
    <row r="874" spans="5:5" x14ac:dyDescent="0.3">
      <c r="E874" s="7"/>
    </row>
    <row r="875" spans="5:5" x14ac:dyDescent="0.3">
      <c r="E875" s="7"/>
    </row>
    <row r="876" spans="5:5" x14ac:dyDescent="0.3">
      <c r="E876" s="7"/>
    </row>
    <row r="877" spans="5:5" x14ac:dyDescent="0.3">
      <c r="E877" s="7"/>
    </row>
    <row r="878" spans="5:5" x14ac:dyDescent="0.3">
      <c r="E878" s="7"/>
    </row>
    <row r="879" spans="5:5" x14ac:dyDescent="0.3">
      <c r="E879" s="7"/>
    </row>
    <row r="880" spans="5:5" x14ac:dyDescent="0.3">
      <c r="E880" s="7"/>
    </row>
    <row r="881" spans="5:5" x14ac:dyDescent="0.3">
      <c r="E881" s="7"/>
    </row>
    <row r="882" spans="5:5" x14ac:dyDescent="0.3">
      <c r="E882" s="7"/>
    </row>
    <row r="883" spans="5:5" x14ac:dyDescent="0.3">
      <c r="E883" s="7"/>
    </row>
    <row r="884" spans="5:5" x14ac:dyDescent="0.3">
      <c r="E884" s="7"/>
    </row>
    <row r="885" spans="5:5" x14ac:dyDescent="0.3">
      <c r="E885" s="7"/>
    </row>
    <row r="886" spans="5:5" x14ac:dyDescent="0.3">
      <c r="E886" s="7"/>
    </row>
    <row r="887" spans="5:5" x14ac:dyDescent="0.3">
      <c r="E887" s="7"/>
    </row>
    <row r="888" spans="5:5" x14ac:dyDescent="0.3">
      <c r="E888" s="7"/>
    </row>
    <row r="889" spans="5:5" x14ac:dyDescent="0.3">
      <c r="E889" s="7"/>
    </row>
    <row r="890" spans="5:5" x14ac:dyDescent="0.3">
      <c r="E890" s="7"/>
    </row>
    <row r="891" spans="5:5" x14ac:dyDescent="0.3">
      <c r="E891" s="7"/>
    </row>
    <row r="892" spans="5:5" x14ac:dyDescent="0.3">
      <c r="E892" s="7"/>
    </row>
    <row r="893" spans="5:5" x14ac:dyDescent="0.3">
      <c r="E893" s="7"/>
    </row>
    <row r="894" spans="5:5" x14ac:dyDescent="0.3">
      <c r="E894" s="7"/>
    </row>
    <row r="895" spans="5:5" x14ac:dyDescent="0.3">
      <c r="E895" s="7"/>
    </row>
    <row r="896" spans="5:5" x14ac:dyDescent="0.3">
      <c r="E896" s="7"/>
    </row>
    <row r="897" spans="5:5" x14ac:dyDescent="0.3">
      <c r="E897" s="7"/>
    </row>
    <row r="898" spans="5:5" x14ac:dyDescent="0.3">
      <c r="E898" s="7"/>
    </row>
    <row r="899" spans="5:5" x14ac:dyDescent="0.3">
      <c r="E899" s="7"/>
    </row>
    <row r="900" spans="5:5" x14ac:dyDescent="0.3">
      <c r="E900" s="7"/>
    </row>
    <row r="901" spans="5:5" x14ac:dyDescent="0.3">
      <c r="E901" s="7"/>
    </row>
    <row r="902" spans="5:5" x14ac:dyDescent="0.3">
      <c r="E902" s="7"/>
    </row>
    <row r="903" spans="5:5" x14ac:dyDescent="0.3">
      <c r="E903" s="7"/>
    </row>
    <row r="904" spans="5:5" x14ac:dyDescent="0.3">
      <c r="E904" s="7"/>
    </row>
    <row r="905" spans="5:5" x14ac:dyDescent="0.3">
      <c r="E905" s="7"/>
    </row>
    <row r="906" spans="5:5" x14ac:dyDescent="0.3">
      <c r="E906" s="7"/>
    </row>
    <row r="907" spans="5:5" x14ac:dyDescent="0.3">
      <c r="E907" s="7"/>
    </row>
    <row r="908" spans="5:5" x14ac:dyDescent="0.3">
      <c r="E908" s="7"/>
    </row>
    <row r="909" spans="5:5" x14ac:dyDescent="0.3">
      <c r="E909" s="7"/>
    </row>
    <row r="910" spans="5:5" x14ac:dyDescent="0.3">
      <c r="E910" s="7"/>
    </row>
    <row r="911" spans="5:5" x14ac:dyDescent="0.3">
      <c r="E911" s="7"/>
    </row>
    <row r="912" spans="5:5" x14ac:dyDescent="0.3">
      <c r="E912" s="7"/>
    </row>
    <row r="913" spans="5:5" x14ac:dyDescent="0.3">
      <c r="E913" s="7"/>
    </row>
    <row r="914" spans="5:5" x14ac:dyDescent="0.3">
      <c r="E914" s="7"/>
    </row>
    <row r="915" spans="5:5" x14ac:dyDescent="0.3">
      <c r="E915" s="7"/>
    </row>
    <row r="916" spans="5:5" x14ac:dyDescent="0.3">
      <c r="E916" s="7"/>
    </row>
    <row r="917" spans="5:5" x14ac:dyDescent="0.3">
      <c r="E917" s="7"/>
    </row>
    <row r="918" spans="5:5" x14ac:dyDescent="0.3">
      <c r="E918" s="7"/>
    </row>
    <row r="919" spans="5:5" x14ac:dyDescent="0.3">
      <c r="E919" s="7"/>
    </row>
    <row r="920" spans="5:5" x14ac:dyDescent="0.3">
      <c r="E920" s="7"/>
    </row>
    <row r="921" spans="5:5" x14ac:dyDescent="0.3">
      <c r="E921" s="7"/>
    </row>
    <row r="922" spans="5:5" x14ac:dyDescent="0.3">
      <c r="E922" s="7"/>
    </row>
    <row r="923" spans="5:5" x14ac:dyDescent="0.3">
      <c r="E923" s="7"/>
    </row>
    <row r="924" spans="5:5" x14ac:dyDescent="0.3">
      <c r="E924" s="7"/>
    </row>
    <row r="925" spans="5:5" x14ac:dyDescent="0.3">
      <c r="E925" s="7"/>
    </row>
    <row r="926" spans="5:5" x14ac:dyDescent="0.3">
      <c r="E926" s="7"/>
    </row>
    <row r="927" spans="5:5" x14ac:dyDescent="0.3">
      <c r="E927" s="7"/>
    </row>
    <row r="928" spans="5:5" x14ac:dyDescent="0.3">
      <c r="E928" s="7"/>
    </row>
    <row r="929" spans="5:5" x14ac:dyDescent="0.3">
      <c r="E929" s="7"/>
    </row>
    <row r="930" spans="5:5" x14ac:dyDescent="0.3">
      <c r="E930" s="7"/>
    </row>
    <row r="931" spans="5:5" x14ac:dyDescent="0.3">
      <c r="E931" s="7"/>
    </row>
    <row r="932" spans="5:5" x14ac:dyDescent="0.3">
      <c r="E932" s="7"/>
    </row>
    <row r="933" spans="5:5" x14ac:dyDescent="0.3">
      <c r="E933" s="7"/>
    </row>
    <row r="934" spans="5:5" x14ac:dyDescent="0.3">
      <c r="E934" s="7"/>
    </row>
    <row r="935" spans="5:5" x14ac:dyDescent="0.3">
      <c r="E935" s="7"/>
    </row>
    <row r="936" spans="5:5" x14ac:dyDescent="0.3">
      <c r="E936" s="7"/>
    </row>
    <row r="937" spans="5:5" x14ac:dyDescent="0.3">
      <c r="E937" s="7"/>
    </row>
    <row r="938" spans="5:5" x14ac:dyDescent="0.3">
      <c r="E938" s="7"/>
    </row>
    <row r="939" spans="5:5" x14ac:dyDescent="0.3">
      <c r="E939" s="7"/>
    </row>
    <row r="940" spans="5:5" x14ac:dyDescent="0.3">
      <c r="E940" s="7"/>
    </row>
    <row r="941" spans="5:5" x14ac:dyDescent="0.3">
      <c r="E941" s="7"/>
    </row>
    <row r="942" spans="5:5" x14ac:dyDescent="0.3">
      <c r="E942" s="7"/>
    </row>
    <row r="943" spans="5:5" x14ac:dyDescent="0.3">
      <c r="E943" s="7"/>
    </row>
    <row r="944" spans="5:5" x14ac:dyDescent="0.3">
      <c r="E944" s="7"/>
    </row>
    <row r="945" spans="5:5" x14ac:dyDescent="0.3">
      <c r="E945" s="7"/>
    </row>
    <row r="946" spans="5:5" x14ac:dyDescent="0.3">
      <c r="E946" s="7"/>
    </row>
    <row r="947" spans="5:5" x14ac:dyDescent="0.3">
      <c r="E947" s="7"/>
    </row>
    <row r="948" spans="5:5" x14ac:dyDescent="0.3">
      <c r="E948" s="7"/>
    </row>
    <row r="949" spans="5:5" x14ac:dyDescent="0.3">
      <c r="E949" s="7"/>
    </row>
    <row r="950" spans="5:5" x14ac:dyDescent="0.3">
      <c r="E950" s="7"/>
    </row>
    <row r="951" spans="5:5" x14ac:dyDescent="0.3">
      <c r="E951" s="7"/>
    </row>
    <row r="952" spans="5:5" x14ac:dyDescent="0.3">
      <c r="E952" s="7"/>
    </row>
    <row r="953" spans="5:5" x14ac:dyDescent="0.3">
      <c r="E953" s="7"/>
    </row>
    <row r="954" spans="5:5" x14ac:dyDescent="0.3">
      <c r="E954" s="7"/>
    </row>
    <row r="955" spans="5:5" x14ac:dyDescent="0.3">
      <c r="E955" s="7"/>
    </row>
    <row r="956" spans="5:5" x14ac:dyDescent="0.3">
      <c r="E956" s="7"/>
    </row>
    <row r="957" spans="5:5" x14ac:dyDescent="0.3">
      <c r="E957" s="7"/>
    </row>
    <row r="958" spans="5:5" x14ac:dyDescent="0.3">
      <c r="E958" s="7"/>
    </row>
    <row r="959" spans="5:5" x14ac:dyDescent="0.3">
      <c r="E959" s="7"/>
    </row>
    <row r="960" spans="5:5" x14ac:dyDescent="0.3">
      <c r="E960" s="7"/>
    </row>
    <row r="961" spans="5:5" x14ac:dyDescent="0.3">
      <c r="E961" s="7"/>
    </row>
    <row r="962" spans="5:5" x14ac:dyDescent="0.3">
      <c r="E962" s="7"/>
    </row>
    <row r="963" spans="5:5" x14ac:dyDescent="0.3">
      <c r="E963" s="7"/>
    </row>
    <row r="964" spans="5:5" x14ac:dyDescent="0.3">
      <c r="E964" s="7"/>
    </row>
    <row r="965" spans="5:5" x14ac:dyDescent="0.3">
      <c r="E965" s="7"/>
    </row>
    <row r="966" spans="5:5" x14ac:dyDescent="0.3">
      <c r="E966" s="7"/>
    </row>
    <row r="967" spans="5:5" x14ac:dyDescent="0.3">
      <c r="E967" s="7"/>
    </row>
    <row r="968" spans="5:5" x14ac:dyDescent="0.3">
      <c r="E968" s="7"/>
    </row>
    <row r="969" spans="5:5" x14ac:dyDescent="0.3">
      <c r="E969" s="7"/>
    </row>
    <row r="970" spans="5:5" x14ac:dyDescent="0.3">
      <c r="E970" s="7"/>
    </row>
    <row r="971" spans="5:5" x14ac:dyDescent="0.3">
      <c r="E971" s="7"/>
    </row>
    <row r="972" spans="5:5" x14ac:dyDescent="0.3">
      <c r="E972" s="7"/>
    </row>
    <row r="973" spans="5:5" x14ac:dyDescent="0.3">
      <c r="E973" s="7"/>
    </row>
    <row r="974" spans="5:5" x14ac:dyDescent="0.3">
      <c r="E974" s="7"/>
    </row>
    <row r="975" spans="5:5" x14ac:dyDescent="0.3">
      <c r="E975" s="7"/>
    </row>
    <row r="976" spans="5:5" x14ac:dyDescent="0.3">
      <c r="E976" s="7"/>
    </row>
    <row r="977" spans="5:5" x14ac:dyDescent="0.3">
      <c r="E977" s="7"/>
    </row>
    <row r="978" spans="5:5" x14ac:dyDescent="0.3">
      <c r="E978" s="7"/>
    </row>
    <row r="979" spans="5:5" x14ac:dyDescent="0.3">
      <c r="E979" s="7"/>
    </row>
    <row r="980" spans="5:5" x14ac:dyDescent="0.3">
      <c r="E980" s="7"/>
    </row>
    <row r="981" spans="5:5" x14ac:dyDescent="0.3">
      <c r="E981" s="7"/>
    </row>
    <row r="982" spans="5:5" x14ac:dyDescent="0.3">
      <c r="E982" s="7"/>
    </row>
    <row r="983" spans="5:5" x14ac:dyDescent="0.3">
      <c r="E983" s="7"/>
    </row>
    <row r="984" spans="5:5" x14ac:dyDescent="0.3">
      <c r="E984" s="7"/>
    </row>
    <row r="985" spans="5:5" x14ac:dyDescent="0.3">
      <c r="E985" s="7"/>
    </row>
    <row r="986" spans="5:5" x14ac:dyDescent="0.3">
      <c r="E986" s="7"/>
    </row>
    <row r="987" spans="5:5" x14ac:dyDescent="0.3">
      <c r="E987" s="7"/>
    </row>
    <row r="988" spans="5:5" x14ac:dyDescent="0.3">
      <c r="E988" s="7"/>
    </row>
    <row r="989" spans="5:5" x14ac:dyDescent="0.3">
      <c r="E989" s="7"/>
    </row>
    <row r="990" spans="5:5" x14ac:dyDescent="0.3">
      <c r="E990" s="7"/>
    </row>
    <row r="991" spans="5:5" x14ac:dyDescent="0.3">
      <c r="E991" s="7"/>
    </row>
    <row r="992" spans="5:5" x14ac:dyDescent="0.3">
      <c r="E992" s="7"/>
    </row>
    <row r="993" spans="5:5" x14ac:dyDescent="0.3">
      <c r="E993" s="7"/>
    </row>
    <row r="994" spans="5:5" x14ac:dyDescent="0.3">
      <c r="E994" s="7"/>
    </row>
    <row r="995" spans="5:5" x14ac:dyDescent="0.3">
      <c r="E995" s="7"/>
    </row>
    <row r="996" spans="5:5" x14ac:dyDescent="0.3">
      <c r="E996" s="7"/>
    </row>
    <row r="997" spans="5:5" x14ac:dyDescent="0.3">
      <c r="E997" s="7"/>
    </row>
    <row r="998" spans="5:5" x14ac:dyDescent="0.3">
      <c r="E998" s="7"/>
    </row>
    <row r="999" spans="5:5" x14ac:dyDescent="0.3">
      <c r="E999" s="7"/>
    </row>
    <row r="1000" spans="5:5" x14ac:dyDescent="0.3">
      <c r="E1000" s="7"/>
    </row>
    <row r="1001" spans="5:5" x14ac:dyDescent="0.3">
      <c r="E1001" s="7"/>
    </row>
    <row r="1002" spans="5:5" x14ac:dyDescent="0.3">
      <c r="E1002" s="7"/>
    </row>
  </sheetData>
  <scenarios current="2" show="2">
    <scenario name="Base" locked="1" count="2" user="ANIL KADBHANE" comment="Created by ANIL KADBHANE on 02-07-2026">
      <inputCells r="A2" val="0"/>
      <inputCells r="B2" val="0"/>
    </scenario>
    <scenario name="Cost Pressure" locked="1" count="2" user="ANIL KADBHANE" comment="Created by ANIL KADBHANE on 02-07-2026">
      <inputCells r="A2" val="0.1"/>
      <inputCells r="B2" val="0"/>
    </scenario>
    <scenario name="Price War" locked="1" count="2" user="ANIL KADBHANE" comment="Created by ANIL KADBHANE on 02-07-2026">
      <inputCells r="A2" val="0"/>
      <inputCells r="B2" val="0.1"/>
    </scenario>
  </scenario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0B1E6-BAE0-460C-BFA2-83603F5CCC6A}">
  <dimension ref="A1:J7"/>
  <sheetViews>
    <sheetView workbookViewId="0">
      <selection activeCell="D11" sqref="D11"/>
    </sheetView>
  </sheetViews>
  <sheetFormatPr defaultRowHeight="14.4" x14ac:dyDescent="0.3"/>
  <sheetData>
    <row r="1" spans="1:10" x14ac:dyDescent="0.3">
      <c r="A1" s="9"/>
      <c r="B1" s="15" t="s">
        <v>1058</v>
      </c>
      <c r="C1" s="16"/>
      <c r="D1" s="16"/>
      <c r="E1" s="16"/>
      <c r="F1" s="17"/>
    </row>
    <row r="2" spans="1:10" x14ac:dyDescent="0.3">
      <c r="A2" s="18" t="s">
        <v>1062</v>
      </c>
      <c r="B2" s="21">
        <f>J6</f>
        <v>1</v>
      </c>
      <c r="C2" s="21">
        <v>0</v>
      </c>
      <c r="D2" s="21">
        <v>0.5</v>
      </c>
      <c r="E2" s="21">
        <v>0.1</v>
      </c>
      <c r="F2" s="21">
        <v>0.15</v>
      </c>
      <c r="I2" t="s">
        <v>1058</v>
      </c>
      <c r="J2">
        <v>100</v>
      </c>
    </row>
    <row r="3" spans="1:10" x14ac:dyDescent="0.3">
      <c r="A3" s="19"/>
      <c r="B3" s="21">
        <v>0</v>
      </c>
      <c r="C3" s="13">
        <f t="dataTable" ref="C3:F7" dt2D="1" dtr="1" r1="J2" r2="J4"/>
        <v>2</v>
      </c>
      <c r="D3" s="13">
        <v>1.9950000000000001</v>
      </c>
      <c r="E3" s="13">
        <v>1.9990000000000001</v>
      </c>
      <c r="F3" s="13">
        <v>1.9984999999999999</v>
      </c>
      <c r="I3" t="s">
        <v>1064</v>
      </c>
      <c r="J3">
        <v>200</v>
      </c>
    </row>
    <row r="4" spans="1:10" x14ac:dyDescent="0.3">
      <c r="A4" s="19"/>
      <c r="B4" s="21">
        <v>0.03</v>
      </c>
      <c r="C4" s="13">
        <v>2.06</v>
      </c>
      <c r="D4" s="13">
        <v>2.0550000000000002</v>
      </c>
      <c r="E4" s="13">
        <v>2.0590000000000002</v>
      </c>
      <c r="F4" s="13">
        <v>2.0585</v>
      </c>
      <c r="I4" t="s">
        <v>1063</v>
      </c>
      <c r="J4" s="12">
        <v>0</v>
      </c>
    </row>
    <row r="5" spans="1:10" x14ac:dyDescent="0.3">
      <c r="A5" s="19"/>
      <c r="B5" s="21">
        <v>0.06</v>
      </c>
      <c r="C5" s="13">
        <v>2.12</v>
      </c>
      <c r="D5" s="13">
        <v>2.1150000000000002</v>
      </c>
      <c r="E5" s="13">
        <v>2.1190000000000002</v>
      </c>
      <c r="F5" s="13">
        <v>2.1185</v>
      </c>
      <c r="I5" t="s">
        <v>1060</v>
      </c>
      <c r="J5">
        <f>(J3*J4)+J3</f>
        <v>200</v>
      </c>
    </row>
    <row r="6" spans="1:10" x14ac:dyDescent="0.3">
      <c r="A6" s="19"/>
      <c r="B6" s="21">
        <v>0.09</v>
      </c>
      <c r="C6" s="13">
        <v>2.1800000000000002</v>
      </c>
      <c r="D6" s="13">
        <v>2.1749999999999998</v>
      </c>
      <c r="E6" s="13">
        <v>2.1790000000000003</v>
      </c>
      <c r="F6" s="13">
        <v>2.1785000000000001</v>
      </c>
      <c r="I6" t="s">
        <v>1061</v>
      </c>
      <c r="J6" s="5">
        <f>(J5-J2)/100</f>
        <v>1</v>
      </c>
    </row>
    <row r="7" spans="1:10" x14ac:dyDescent="0.3">
      <c r="A7" s="20"/>
      <c r="B7" s="21">
        <v>0.12</v>
      </c>
      <c r="C7" s="13">
        <v>2.2400000000000002</v>
      </c>
      <c r="D7" s="13">
        <v>2.2349999999999999</v>
      </c>
      <c r="E7" s="13">
        <v>2.2389999999999999</v>
      </c>
      <c r="F7" s="13">
        <v>2.2385000000000002</v>
      </c>
    </row>
  </sheetData>
  <mergeCells count="2">
    <mergeCell ref="B1:F1"/>
    <mergeCell ref="A2:A7"/>
  </mergeCells>
  <conditionalFormatting sqref="C3:F7">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C4BD4-B109-41F1-B58F-2BCA82FB48D8}">
  <dimension ref="A1:R1002"/>
  <sheetViews>
    <sheetView tabSelected="1" workbookViewId="0">
      <selection activeCell="J2" sqref="J2"/>
    </sheetView>
  </sheetViews>
  <sheetFormatPr defaultRowHeight="14.4" x14ac:dyDescent="0.3"/>
  <cols>
    <col min="2" max="2" width="15.44140625" bestFit="1" customWidth="1"/>
    <col min="4" max="4" width="11" bestFit="1" customWidth="1"/>
    <col min="6" max="6" width="12.5546875" bestFit="1" customWidth="1"/>
    <col min="7" max="7" width="14.88671875" bestFit="1" customWidth="1"/>
    <col min="14" max="14" width="15.44140625" bestFit="1" customWidth="1"/>
  </cols>
  <sheetData>
    <row r="1" spans="1:18" ht="28.8" x14ac:dyDescent="0.3">
      <c r="A1" s="25" t="s">
        <v>1070</v>
      </c>
      <c r="B1" s="25" t="s">
        <v>1077</v>
      </c>
      <c r="F1" s="1" t="s">
        <v>2</v>
      </c>
      <c r="G1" t="s">
        <v>1078</v>
      </c>
      <c r="M1" s="22" t="s">
        <v>1065</v>
      </c>
      <c r="N1" s="22" t="s">
        <v>1066</v>
      </c>
      <c r="O1" s="22" t="s">
        <v>1067</v>
      </c>
      <c r="P1" s="22" t="s">
        <v>1068</v>
      </c>
      <c r="Q1" s="22" t="s">
        <v>1069</v>
      </c>
      <c r="R1" s="22" t="s">
        <v>1077</v>
      </c>
    </row>
    <row r="2" spans="1:18" x14ac:dyDescent="0.3">
      <c r="A2" s="24">
        <v>45292</v>
      </c>
      <c r="B2" s="14">
        <v>7264685.0499999998</v>
      </c>
      <c r="F2" s="2" t="s">
        <v>1071</v>
      </c>
      <c r="G2" s="3">
        <v>7264685.0499999998</v>
      </c>
      <c r="M2" s="11" t="s">
        <v>6</v>
      </c>
      <c r="N2" s="23">
        <v>45424</v>
      </c>
      <c r="O2" s="11" t="s">
        <v>1046</v>
      </c>
      <c r="P2" s="11">
        <v>5</v>
      </c>
      <c r="Q2" s="11">
        <v>858.95</v>
      </c>
      <c r="R2" s="11">
        <f>Q2*P2</f>
        <v>4294.75</v>
      </c>
    </row>
    <row r="3" spans="1:18" x14ac:dyDescent="0.3">
      <c r="A3" s="24">
        <v>45323</v>
      </c>
      <c r="B3" s="14">
        <v>7676792.450000003</v>
      </c>
      <c r="F3" s="2" t="s">
        <v>1072</v>
      </c>
      <c r="G3" s="3">
        <v>7676792.450000003</v>
      </c>
      <c r="M3" s="11" t="s">
        <v>8</v>
      </c>
      <c r="N3" s="23">
        <v>45434</v>
      </c>
      <c r="O3" s="11" t="s">
        <v>1043</v>
      </c>
      <c r="P3" s="11">
        <v>19</v>
      </c>
      <c r="Q3" s="11">
        <v>607.76</v>
      </c>
      <c r="R3" s="11">
        <f t="shared" ref="R3:R66" si="0">Q3*P3</f>
        <v>11547.44</v>
      </c>
    </row>
    <row r="4" spans="1:18" x14ac:dyDescent="0.3">
      <c r="A4" s="24">
        <v>45352</v>
      </c>
      <c r="B4" s="14">
        <v>6334910.3500000052</v>
      </c>
      <c r="F4" s="2" t="s">
        <v>1073</v>
      </c>
      <c r="G4" s="3">
        <v>6334910.3500000052</v>
      </c>
      <c r="M4" s="11" t="s">
        <v>13</v>
      </c>
      <c r="N4" s="23">
        <v>45398</v>
      </c>
      <c r="O4" s="11" t="s">
        <v>1030</v>
      </c>
      <c r="P4" s="11">
        <v>4</v>
      </c>
      <c r="Q4" s="11">
        <v>78.67</v>
      </c>
      <c r="R4" s="11">
        <f t="shared" si="0"/>
        <v>314.68</v>
      </c>
    </row>
    <row r="5" spans="1:18" x14ac:dyDescent="0.3">
      <c r="A5" s="24">
        <v>45383</v>
      </c>
      <c r="B5" s="14">
        <v>7526890.4199999981</v>
      </c>
      <c r="F5" s="2" t="s">
        <v>1074</v>
      </c>
      <c r="G5" s="3">
        <v>7526890.4199999981</v>
      </c>
      <c r="M5" s="11" t="s">
        <v>25</v>
      </c>
      <c r="N5" s="23">
        <v>45354</v>
      </c>
      <c r="O5" s="11" t="s">
        <v>1015</v>
      </c>
      <c r="P5" s="11">
        <v>20</v>
      </c>
      <c r="Q5" s="11">
        <v>4332.82</v>
      </c>
      <c r="R5" s="11">
        <f t="shared" si="0"/>
        <v>86656.4</v>
      </c>
    </row>
    <row r="6" spans="1:18" x14ac:dyDescent="0.3">
      <c r="A6" s="24">
        <v>45413</v>
      </c>
      <c r="B6" s="14">
        <v>7797725.9100000001</v>
      </c>
      <c r="F6" s="2" t="s">
        <v>1075</v>
      </c>
      <c r="G6" s="3">
        <v>7797725.9100000001</v>
      </c>
      <c r="M6" s="11" t="s">
        <v>41</v>
      </c>
      <c r="N6" s="23">
        <v>45459</v>
      </c>
      <c r="O6" s="11" t="s">
        <v>1035</v>
      </c>
      <c r="P6" s="11">
        <v>19</v>
      </c>
      <c r="Q6" s="11">
        <v>1407.57</v>
      </c>
      <c r="R6" s="11">
        <f t="shared" si="0"/>
        <v>26743.829999999998</v>
      </c>
    </row>
    <row r="7" spans="1:18" x14ac:dyDescent="0.3">
      <c r="A7" s="24">
        <v>45444</v>
      </c>
      <c r="B7" s="14">
        <v>8900681.1999999993</v>
      </c>
      <c r="F7" s="2" t="s">
        <v>1076</v>
      </c>
      <c r="G7" s="3">
        <v>8900681.1999999993</v>
      </c>
      <c r="M7" s="11" t="s">
        <v>42</v>
      </c>
      <c r="N7" s="23">
        <v>45322</v>
      </c>
      <c r="O7" s="11" t="s">
        <v>1043</v>
      </c>
      <c r="P7" s="11">
        <v>6</v>
      </c>
      <c r="Q7" s="11">
        <v>493.16</v>
      </c>
      <c r="R7" s="11">
        <f t="shared" si="0"/>
        <v>2958.96</v>
      </c>
    </row>
    <row r="8" spans="1:18" x14ac:dyDescent="0.3">
      <c r="F8" s="2" t="s">
        <v>1</v>
      </c>
      <c r="G8" s="3">
        <v>45501685.38000001</v>
      </c>
      <c r="M8" s="11" t="s">
        <v>45</v>
      </c>
      <c r="N8" s="23">
        <v>45448</v>
      </c>
      <c r="O8" s="11" t="s">
        <v>1046</v>
      </c>
      <c r="P8" s="11">
        <v>8</v>
      </c>
      <c r="Q8" s="11">
        <v>755.4</v>
      </c>
      <c r="R8" s="11">
        <f t="shared" si="0"/>
        <v>6043.2</v>
      </c>
    </row>
    <row r="9" spans="1:18" x14ac:dyDescent="0.3">
      <c r="M9" s="11" t="s">
        <v>63</v>
      </c>
      <c r="N9" s="23">
        <v>45325</v>
      </c>
      <c r="O9" s="11" t="s">
        <v>1019</v>
      </c>
      <c r="P9" s="11">
        <v>7</v>
      </c>
      <c r="Q9" s="11">
        <v>2164.81</v>
      </c>
      <c r="R9" s="11">
        <f t="shared" si="0"/>
        <v>15153.67</v>
      </c>
    </row>
    <row r="10" spans="1:18" x14ac:dyDescent="0.3">
      <c r="A10" s="25" t="s">
        <v>1070</v>
      </c>
      <c r="B10" s="25" t="s">
        <v>1082</v>
      </c>
      <c r="C10" s="25" t="s">
        <v>1081</v>
      </c>
      <c r="D10" s="25" t="s">
        <v>1079</v>
      </c>
      <c r="E10" s="25" t="s">
        <v>1080</v>
      </c>
      <c r="M10" s="11" t="s">
        <v>68</v>
      </c>
      <c r="N10" s="23">
        <v>45446</v>
      </c>
      <c r="O10" s="11" t="s">
        <v>1010</v>
      </c>
      <c r="P10" s="11">
        <v>10</v>
      </c>
      <c r="Q10" s="11">
        <v>4643.79</v>
      </c>
      <c r="R10" s="11">
        <f t="shared" si="0"/>
        <v>46437.9</v>
      </c>
    </row>
    <row r="11" spans="1:18" x14ac:dyDescent="0.3">
      <c r="A11" s="24">
        <v>45474</v>
      </c>
      <c r="B11" s="14">
        <f>_xlfn.FORECAST.ETS(A11,B2:B7,A2:A7,1)</f>
        <v>8787460.2266724091</v>
      </c>
      <c r="C11" s="14">
        <f>_xlfn.FORECAST.ETS.CONFINT(A11,B2:B7,A2:A7,0.95)</f>
        <v>1396965.6286592213</v>
      </c>
      <c r="D11" s="14">
        <f>B11+C11</f>
        <v>10184425.85533163</v>
      </c>
      <c r="E11" s="14">
        <f>B11-C11</f>
        <v>7390494.5980131878</v>
      </c>
      <c r="M11" s="11" t="s">
        <v>93</v>
      </c>
      <c r="N11" s="23">
        <v>45321</v>
      </c>
      <c r="O11" s="11" t="s">
        <v>1032</v>
      </c>
      <c r="P11" s="11">
        <v>1</v>
      </c>
      <c r="Q11" s="11">
        <v>899.65</v>
      </c>
      <c r="R11" s="11">
        <f t="shared" si="0"/>
        <v>899.65</v>
      </c>
    </row>
    <row r="12" spans="1:18" x14ac:dyDescent="0.3">
      <c r="A12" s="24">
        <v>45505</v>
      </c>
      <c r="B12" s="14">
        <f>_xlfn.FORECAST.ETS(A12,B3:B11,A3:A11,1)</f>
        <v>10252848.313825246</v>
      </c>
      <c r="C12" s="14">
        <f>_xlfn.FORECAST.ETS.CONFINT(A12,B3:B11,A3:A11,0.95)</f>
        <v>1022781.7478767771</v>
      </c>
      <c r="D12" s="14">
        <f>B12+C12</f>
        <v>11275630.061702022</v>
      </c>
      <c r="E12" s="14">
        <f>B12-C12</f>
        <v>9230066.5659484696</v>
      </c>
      <c r="M12" s="11" t="s">
        <v>100</v>
      </c>
      <c r="N12" s="23">
        <v>45299</v>
      </c>
      <c r="O12" s="11" t="s">
        <v>1011</v>
      </c>
      <c r="P12" s="11">
        <v>16</v>
      </c>
      <c r="Q12" s="11">
        <v>19476.150000000001</v>
      </c>
      <c r="R12" s="11">
        <f t="shared" si="0"/>
        <v>311618.40000000002</v>
      </c>
    </row>
    <row r="13" spans="1:18" x14ac:dyDescent="0.3">
      <c r="M13" s="11" t="s">
        <v>111</v>
      </c>
      <c r="N13" s="23">
        <v>45379</v>
      </c>
      <c r="O13" s="11" t="s">
        <v>1035</v>
      </c>
      <c r="P13" s="11">
        <v>18</v>
      </c>
      <c r="Q13" s="11">
        <v>1310.01</v>
      </c>
      <c r="R13" s="11">
        <f t="shared" si="0"/>
        <v>23580.18</v>
      </c>
    </row>
    <row r="14" spans="1:18" x14ac:dyDescent="0.3">
      <c r="M14" s="11" t="s">
        <v>112</v>
      </c>
      <c r="N14" s="23">
        <v>45321</v>
      </c>
      <c r="O14" s="11" t="s">
        <v>1044</v>
      </c>
      <c r="P14" s="11">
        <v>19</v>
      </c>
      <c r="Q14" s="11">
        <v>614.26</v>
      </c>
      <c r="R14" s="11">
        <f t="shared" si="0"/>
        <v>11670.94</v>
      </c>
    </row>
    <row r="15" spans="1:18" x14ac:dyDescent="0.3">
      <c r="M15" s="11" t="s">
        <v>114</v>
      </c>
      <c r="N15" s="23">
        <v>45457</v>
      </c>
      <c r="O15" s="11" t="s">
        <v>1028</v>
      </c>
      <c r="P15" s="11">
        <v>2</v>
      </c>
      <c r="Q15" s="11">
        <v>96.11</v>
      </c>
      <c r="R15" s="11">
        <f t="shared" si="0"/>
        <v>192.22</v>
      </c>
    </row>
    <row r="16" spans="1:18" x14ac:dyDescent="0.3">
      <c r="M16" s="11" t="s">
        <v>118</v>
      </c>
      <c r="N16" s="23">
        <v>45307</v>
      </c>
      <c r="O16" s="11" t="s">
        <v>1016</v>
      </c>
      <c r="P16" s="11">
        <v>12</v>
      </c>
      <c r="Q16" s="11">
        <v>555.04999999999995</v>
      </c>
      <c r="R16" s="11">
        <f t="shared" si="0"/>
        <v>6660.5999999999995</v>
      </c>
    </row>
    <row r="17" spans="13:18" x14ac:dyDescent="0.3">
      <c r="M17" s="11" t="s">
        <v>129</v>
      </c>
      <c r="N17" s="23">
        <v>45426</v>
      </c>
      <c r="O17" s="11" t="s">
        <v>1013</v>
      </c>
      <c r="P17" s="11">
        <v>9</v>
      </c>
      <c r="Q17" s="11">
        <v>32650.73</v>
      </c>
      <c r="R17" s="11">
        <f t="shared" si="0"/>
        <v>293856.57</v>
      </c>
    </row>
    <row r="18" spans="13:18" x14ac:dyDescent="0.3">
      <c r="M18" s="11" t="s">
        <v>136</v>
      </c>
      <c r="N18" s="23">
        <v>45325</v>
      </c>
      <c r="O18" s="11" t="s">
        <v>1025</v>
      </c>
      <c r="P18" s="11">
        <v>20</v>
      </c>
      <c r="Q18" s="11">
        <v>249.64</v>
      </c>
      <c r="R18" s="11">
        <f t="shared" si="0"/>
        <v>4992.7999999999993</v>
      </c>
    </row>
    <row r="19" spans="13:18" x14ac:dyDescent="0.3">
      <c r="M19" s="11" t="s">
        <v>141</v>
      </c>
      <c r="N19" s="23">
        <v>45305</v>
      </c>
      <c r="O19" s="11" t="s">
        <v>1044</v>
      </c>
      <c r="P19" s="11">
        <v>9</v>
      </c>
      <c r="Q19" s="11">
        <v>648.07000000000005</v>
      </c>
      <c r="R19" s="11">
        <f t="shared" si="0"/>
        <v>5832.63</v>
      </c>
    </row>
    <row r="20" spans="13:18" x14ac:dyDescent="0.3">
      <c r="M20" s="11" t="s">
        <v>148</v>
      </c>
      <c r="N20" s="23">
        <v>45432</v>
      </c>
      <c r="O20" s="11" t="s">
        <v>1019</v>
      </c>
      <c r="P20" s="11">
        <v>1</v>
      </c>
      <c r="Q20" s="11">
        <v>2793.78</v>
      </c>
      <c r="R20" s="11">
        <f t="shared" si="0"/>
        <v>2793.78</v>
      </c>
    </row>
    <row r="21" spans="13:18" x14ac:dyDescent="0.3">
      <c r="M21" s="11" t="s">
        <v>150</v>
      </c>
      <c r="N21" s="23">
        <v>45341</v>
      </c>
      <c r="O21" s="11" t="s">
        <v>1026</v>
      </c>
      <c r="P21" s="11">
        <v>2</v>
      </c>
      <c r="Q21" s="11">
        <v>150.6</v>
      </c>
      <c r="R21" s="11">
        <f t="shared" si="0"/>
        <v>301.2</v>
      </c>
    </row>
    <row r="22" spans="13:18" x14ac:dyDescent="0.3">
      <c r="M22" s="11" t="s">
        <v>151</v>
      </c>
      <c r="N22" s="23">
        <v>45445</v>
      </c>
      <c r="O22" s="11" t="s">
        <v>1046</v>
      </c>
      <c r="P22" s="11">
        <v>4</v>
      </c>
      <c r="Q22" s="11">
        <v>784.54</v>
      </c>
      <c r="R22" s="11">
        <f t="shared" si="0"/>
        <v>3138.16</v>
      </c>
    </row>
    <row r="23" spans="13:18" x14ac:dyDescent="0.3">
      <c r="M23" s="11" t="s">
        <v>152</v>
      </c>
      <c r="N23" s="23">
        <v>45388</v>
      </c>
      <c r="O23" s="11" t="s">
        <v>1046</v>
      </c>
      <c r="P23" s="11">
        <v>19</v>
      </c>
      <c r="Q23" s="11">
        <v>809.35</v>
      </c>
      <c r="R23" s="11">
        <f t="shared" si="0"/>
        <v>15377.65</v>
      </c>
    </row>
    <row r="24" spans="13:18" x14ac:dyDescent="0.3">
      <c r="M24" s="11" t="s">
        <v>158</v>
      </c>
      <c r="N24" s="23">
        <v>45405</v>
      </c>
      <c r="O24" s="11" t="s">
        <v>1047</v>
      </c>
      <c r="P24" s="11">
        <v>9</v>
      </c>
      <c r="Q24" s="11">
        <v>834.94</v>
      </c>
      <c r="R24" s="11">
        <f t="shared" si="0"/>
        <v>7514.4600000000009</v>
      </c>
    </row>
    <row r="25" spans="13:18" x14ac:dyDescent="0.3">
      <c r="M25" s="11" t="s">
        <v>159</v>
      </c>
      <c r="N25" s="23">
        <v>45406</v>
      </c>
      <c r="O25" s="11" t="s">
        <v>1044</v>
      </c>
      <c r="P25" s="11">
        <v>1</v>
      </c>
      <c r="Q25" s="11">
        <v>677.98</v>
      </c>
      <c r="R25" s="11">
        <f t="shared" si="0"/>
        <v>677.98</v>
      </c>
    </row>
    <row r="26" spans="13:18" x14ac:dyDescent="0.3">
      <c r="M26" s="11" t="s">
        <v>172</v>
      </c>
      <c r="N26" s="23">
        <v>45303</v>
      </c>
      <c r="O26" s="11" t="s">
        <v>1038</v>
      </c>
      <c r="P26" s="11">
        <v>8</v>
      </c>
      <c r="Q26" s="11">
        <v>862.53</v>
      </c>
      <c r="R26" s="11">
        <f t="shared" si="0"/>
        <v>6900.24</v>
      </c>
    </row>
    <row r="27" spans="13:18" x14ac:dyDescent="0.3">
      <c r="M27" s="11" t="s">
        <v>173</v>
      </c>
      <c r="N27" s="23">
        <v>45370</v>
      </c>
      <c r="O27" s="11" t="s">
        <v>1019</v>
      </c>
      <c r="P27" s="11">
        <v>4</v>
      </c>
      <c r="Q27" s="11">
        <v>2590.21</v>
      </c>
      <c r="R27" s="11">
        <f t="shared" si="0"/>
        <v>10360.84</v>
      </c>
    </row>
    <row r="28" spans="13:18" x14ac:dyDescent="0.3">
      <c r="M28" s="11" t="s">
        <v>174</v>
      </c>
      <c r="N28" s="23">
        <v>45419</v>
      </c>
      <c r="O28" s="11" t="s">
        <v>1014</v>
      </c>
      <c r="P28" s="11">
        <v>20</v>
      </c>
      <c r="Q28" s="11">
        <v>1274.3800000000001</v>
      </c>
      <c r="R28" s="11">
        <f t="shared" si="0"/>
        <v>25487.600000000002</v>
      </c>
    </row>
    <row r="29" spans="13:18" x14ac:dyDescent="0.3">
      <c r="M29" s="11" t="s">
        <v>176</v>
      </c>
      <c r="N29" s="23">
        <v>45303</v>
      </c>
      <c r="O29" s="11" t="s">
        <v>1028</v>
      </c>
      <c r="P29" s="11">
        <v>19</v>
      </c>
      <c r="Q29" s="11">
        <v>99.44</v>
      </c>
      <c r="R29" s="11">
        <f t="shared" si="0"/>
        <v>1889.36</v>
      </c>
    </row>
    <row r="30" spans="13:18" x14ac:dyDescent="0.3">
      <c r="M30" s="11" t="s">
        <v>179</v>
      </c>
      <c r="N30" s="23">
        <v>45416</v>
      </c>
      <c r="O30" s="11" t="s">
        <v>1018</v>
      </c>
      <c r="P30" s="11">
        <v>3</v>
      </c>
      <c r="Q30" s="11">
        <v>3407.14</v>
      </c>
      <c r="R30" s="11">
        <f t="shared" si="0"/>
        <v>10221.42</v>
      </c>
    </row>
    <row r="31" spans="13:18" x14ac:dyDescent="0.3">
      <c r="M31" s="11" t="s">
        <v>181</v>
      </c>
      <c r="N31" s="23">
        <v>45407</v>
      </c>
      <c r="O31" s="11" t="s">
        <v>1025</v>
      </c>
      <c r="P31" s="11">
        <v>14</v>
      </c>
      <c r="Q31" s="11">
        <v>245.61</v>
      </c>
      <c r="R31" s="11">
        <f t="shared" si="0"/>
        <v>3438.54</v>
      </c>
    </row>
    <row r="32" spans="13:18" x14ac:dyDescent="0.3">
      <c r="M32" s="11" t="s">
        <v>183</v>
      </c>
      <c r="N32" s="23">
        <v>45293</v>
      </c>
      <c r="O32" s="11" t="s">
        <v>1030</v>
      </c>
      <c r="P32" s="11">
        <v>18</v>
      </c>
      <c r="Q32" s="11">
        <v>62.93</v>
      </c>
      <c r="R32" s="11">
        <f t="shared" si="0"/>
        <v>1132.74</v>
      </c>
    </row>
    <row r="33" spans="13:18" x14ac:dyDescent="0.3">
      <c r="M33" s="11" t="s">
        <v>194</v>
      </c>
      <c r="N33" s="23">
        <v>45361</v>
      </c>
      <c r="O33" s="11" t="s">
        <v>1020</v>
      </c>
      <c r="P33" s="11">
        <v>7</v>
      </c>
      <c r="Q33" s="11">
        <v>1174.4000000000001</v>
      </c>
      <c r="R33" s="11">
        <f t="shared" si="0"/>
        <v>8220.8000000000011</v>
      </c>
    </row>
    <row r="34" spans="13:18" x14ac:dyDescent="0.3">
      <c r="M34" s="11" t="s">
        <v>203</v>
      </c>
      <c r="N34" s="23">
        <v>45383</v>
      </c>
      <c r="O34" s="11" t="s">
        <v>1021</v>
      </c>
      <c r="P34" s="11">
        <v>10</v>
      </c>
      <c r="Q34" s="11">
        <v>1470.7</v>
      </c>
      <c r="R34" s="11">
        <f t="shared" si="0"/>
        <v>14707</v>
      </c>
    </row>
    <row r="35" spans="13:18" x14ac:dyDescent="0.3">
      <c r="M35" s="11" t="s">
        <v>224</v>
      </c>
      <c r="N35" s="23">
        <v>45469</v>
      </c>
      <c r="O35" s="11" t="s">
        <v>1019</v>
      </c>
      <c r="P35" s="11">
        <v>5</v>
      </c>
      <c r="Q35" s="11">
        <v>2313.04</v>
      </c>
      <c r="R35" s="11">
        <f t="shared" si="0"/>
        <v>11565.2</v>
      </c>
    </row>
    <row r="36" spans="13:18" x14ac:dyDescent="0.3">
      <c r="M36" s="11" t="s">
        <v>235</v>
      </c>
      <c r="N36" s="23">
        <v>45329</v>
      </c>
      <c r="O36" s="11" t="s">
        <v>1031</v>
      </c>
      <c r="P36" s="11">
        <v>14</v>
      </c>
      <c r="Q36" s="11">
        <v>43.47</v>
      </c>
      <c r="R36" s="11">
        <f t="shared" si="0"/>
        <v>608.57999999999993</v>
      </c>
    </row>
    <row r="37" spans="13:18" x14ac:dyDescent="0.3">
      <c r="M37" s="11" t="s">
        <v>252</v>
      </c>
      <c r="N37" s="23">
        <v>45316</v>
      </c>
      <c r="O37" s="11" t="s">
        <v>1025</v>
      </c>
      <c r="P37" s="11">
        <v>18</v>
      </c>
      <c r="Q37" s="11">
        <v>278.57</v>
      </c>
      <c r="R37" s="11">
        <f t="shared" si="0"/>
        <v>5014.26</v>
      </c>
    </row>
    <row r="38" spans="13:18" x14ac:dyDescent="0.3">
      <c r="M38" s="11" t="s">
        <v>254</v>
      </c>
      <c r="N38" s="23">
        <v>45347</v>
      </c>
      <c r="O38" s="11" t="s">
        <v>1018</v>
      </c>
      <c r="P38" s="11">
        <v>5</v>
      </c>
      <c r="Q38" s="11">
        <v>4141.3999999999996</v>
      </c>
      <c r="R38" s="11">
        <f t="shared" si="0"/>
        <v>20707</v>
      </c>
    </row>
    <row r="39" spans="13:18" x14ac:dyDescent="0.3">
      <c r="M39" s="11" t="s">
        <v>261</v>
      </c>
      <c r="N39" s="23">
        <v>45308</v>
      </c>
      <c r="O39" s="11" t="s">
        <v>1024</v>
      </c>
      <c r="P39" s="11">
        <v>10</v>
      </c>
      <c r="Q39" s="11">
        <v>377.55</v>
      </c>
      <c r="R39" s="11">
        <f t="shared" si="0"/>
        <v>3775.5</v>
      </c>
    </row>
    <row r="40" spans="13:18" x14ac:dyDescent="0.3">
      <c r="M40" s="11" t="s">
        <v>262</v>
      </c>
      <c r="N40" s="23">
        <v>45442</v>
      </c>
      <c r="O40" s="11" t="s">
        <v>1046</v>
      </c>
      <c r="P40" s="11">
        <v>7</v>
      </c>
      <c r="Q40" s="11">
        <v>648.05999999999995</v>
      </c>
      <c r="R40" s="11">
        <f t="shared" si="0"/>
        <v>4536.42</v>
      </c>
    </row>
    <row r="41" spans="13:18" x14ac:dyDescent="0.3">
      <c r="M41" s="11" t="s">
        <v>273</v>
      </c>
      <c r="N41" s="23">
        <v>45404</v>
      </c>
      <c r="O41" s="11" t="s">
        <v>1014</v>
      </c>
      <c r="P41" s="11">
        <v>17</v>
      </c>
      <c r="Q41" s="11">
        <v>1216.56</v>
      </c>
      <c r="R41" s="11">
        <f t="shared" si="0"/>
        <v>20681.52</v>
      </c>
    </row>
    <row r="42" spans="13:18" x14ac:dyDescent="0.3">
      <c r="M42" s="11" t="s">
        <v>300</v>
      </c>
      <c r="N42" s="23">
        <v>45427</v>
      </c>
      <c r="O42" s="11" t="s">
        <v>1012</v>
      </c>
      <c r="P42" s="11">
        <v>16</v>
      </c>
      <c r="Q42" s="11">
        <v>2367.85</v>
      </c>
      <c r="R42" s="11">
        <f t="shared" si="0"/>
        <v>37885.599999999999</v>
      </c>
    </row>
    <row r="43" spans="13:18" x14ac:dyDescent="0.3">
      <c r="M43" s="11" t="s">
        <v>307</v>
      </c>
      <c r="N43" s="23">
        <v>45357</v>
      </c>
      <c r="O43" s="11" t="s">
        <v>1026</v>
      </c>
      <c r="P43" s="11">
        <v>20</v>
      </c>
      <c r="Q43" s="11">
        <v>164.37</v>
      </c>
      <c r="R43" s="11">
        <f t="shared" si="0"/>
        <v>3287.4</v>
      </c>
    </row>
    <row r="44" spans="13:18" x14ac:dyDescent="0.3">
      <c r="M44" s="11" t="s">
        <v>319</v>
      </c>
      <c r="N44" s="23">
        <v>45413</v>
      </c>
      <c r="O44" s="11" t="s">
        <v>1017</v>
      </c>
      <c r="P44" s="11">
        <v>12</v>
      </c>
      <c r="Q44" s="11">
        <v>1960.34</v>
      </c>
      <c r="R44" s="11">
        <f t="shared" si="0"/>
        <v>23524.079999999998</v>
      </c>
    </row>
    <row r="45" spans="13:18" x14ac:dyDescent="0.3">
      <c r="M45" s="11" t="s">
        <v>327</v>
      </c>
      <c r="N45" s="23">
        <v>45343</v>
      </c>
      <c r="O45" s="11" t="s">
        <v>1008</v>
      </c>
      <c r="P45" s="11">
        <v>10</v>
      </c>
      <c r="Q45" s="11">
        <v>61448.06</v>
      </c>
      <c r="R45" s="11">
        <f t="shared" si="0"/>
        <v>614480.6</v>
      </c>
    </row>
    <row r="46" spans="13:18" x14ac:dyDescent="0.3">
      <c r="M46" s="11" t="s">
        <v>332</v>
      </c>
      <c r="N46" s="23">
        <v>45342</v>
      </c>
      <c r="O46" s="11" t="s">
        <v>1013</v>
      </c>
      <c r="P46" s="11">
        <v>9</v>
      </c>
      <c r="Q46" s="11">
        <v>35441.46</v>
      </c>
      <c r="R46" s="11">
        <f t="shared" si="0"/>
        <v>318973.14</v>
      </c>
    </row>
    <row r="47" spans="13:18" x14ac:dyDescent="0.3">
      <c r="M47" s="11" t="s">
        <v>337</v>
      </c>
      <c r="N47" s="23">
        <v>45399</v>
      </c>
      <c r="O47" s="11" t="s">
        <v>1026</v>
      </c>
      <c r="P47" s="11">
        <v>6</v>
      </c>
      <c r="Q47" s="11">
        <v>175.54</v>
      </c>
      <c r="R47" s="11">
        <f t="shared" si="0"/>
        <v>1053.24</v>
      </c>
    </row>
    <row r="48" spans="13:18" x14ac:dyDescent="0.3">
      <c r="M48" s="11" t="s">
        <v>340</v>
      </c>
      <c r="N48" s="23">
        <v>45400</v>
      </c>
      <c r="O48" s="11" t="s">
        <v>1021</v>
      </c>
      <c r="P48" s="11">
        <v>20</v>
      </c>
      <c r="Q48" s="11">
        <v>1480.64</v>
      </c>
      <c r="R48" s="11">
        <f t="shared" si="0"/>
        <v>29612.800000000003</v>
      </c>
    </row>
    <row r="49" spans="13:18" x14ac:dyDescent="0.3">
      <c r="M49" s="11" t="s">
        <v>355</v>
      </c>
      <c r="N49" s="23">
        <v>45443</v>
      </c>
      <c r="O49" s="11" t="s">
        <v>1033</v>
      </c>
      <c r="P49" s="11">
        <v>4</v>
      </c>
      <c r="Q49" s="11">
        <v>1904.02</v>
      </c>
      <c r="R49" s="11">
        <f t="shared" si="0"/>
        <v>7616.08</v>
      </c>
    </row>
    <row r="50" spans="13:18" x14ac:dyDescent="0.3">
      <c r="M50" s="11" t="s">
        <v>356</v>
      </c>
      <c r="N50" s="23">
        <v>45460</v>
      </c>
      <c r="O50" s="11" t="s">
        <v>1013</v>
      </c>
      <c r="P50" s="11">
        <v>16</v>
      </c>
      <c r="Q50" s="11">
        <v>32522.240000000002</v>
      </c>
      <c r="R50" s="11">
        <f t="shared" si="0"/>
        <v>520355.84000000003</v>
      </c>
    </row>
    <row r="51" spans="13:18" x14ac:dyDescent="0.3">
      <c r="M51" s="11" t="s">
        <v>358</v>
      </c>
      <c r="N51" s="23">
        <v>45456</v>
      </c>
      <c r="O51" s="11" t="s">
        <v>1021</v>
      </c>
      <c r="P51" s="11">
        <v>10</v>
      </c>
      <c r="Q51" s="11">
        <v>1519.42</v>
      </c>
      <c r="R51" s="11">
        <f t="shared" si="0"/>
        <v>15194.2</v>
      </c>
    </row>
    <row r="52" spans="13:18" x14ac:dyDescent="0.3">
      <c r="M52" s="11" t="s">
        <v>371</v>
      </c>
      <c r="N52" s="23">
        <v>45337</v>
      </c>
      <c r="O52" s="11" t="s">
        <v>1015</v>
      </c>
      <c r="P52" s="11">
        <v>6</v>
      </c>
      <c r="Q52" s="11">
        <v>4220.2700000000004</v>
      </c>
      <c r="R52" s="11">
        <f t="shared" si="0"/>
        <v>25321.620000000003</v>
      </c>
    </row>
    <row r="53" spans="13:18" x14ac:dyDescent="0.3">
      <c r="M53" s="11" t="s">
        <v>374</v>
      </c>
      <c r="N53" s="23">
        <v>45428</v>
      </c>
      <c r="O53" s="11" t="s">
        <v>1014</v>
      </c>
      <c r="P53" s="11">
        <v>1</v>
      </c>
      <c r="Q53" s="11">
        <v>948.16</v>
      </c>
      <c r="R53" s="11">
        <f t="shared" si="0"/>
        <v>948.16</v>
      </c>
    </row>
    <row r="54" spans="13:18" x14ac:dyDescent="0.3">
      <c r="M54" s="11" t="s">
        <v>377</v>
      </c>
      <c r="N54" s="23">
        <v>45324</v>
      </c>
      <c r="O54" s="11" t="s">
        <v>1027</v>
      </c>
      <c r="P54" s="11">
        <v>5</v>
      </c>
      <c r="Q54" s="11">
        <v>258.14</v>
      </c>
      <c r="R54" s="11">
        <f t="shared" si="0"/>
        <v>1290.6999999999998</v>
      </c>
    </row>
    <row r="55" spans="13:18" x14ac:dyDescent="0.3">
      <c r="M55" s="11" t="s">
        <v>383</v>
      </c>
      <c r="N55" s="23">
        <v>45440</v>
      </c>
      <c r="O55" s="11" t="s">
        <v>1034</v>
      </c>
      <c r="P55" s="11">
        <v>20</v>
      </c>
      <c r="Q55" s="11">
        <v>625.84</v>
      </c>
      <c r="R55" s="11">
        <f t="shared" si="0"/>
        <v>12516.800000000001</v>
      </c>
    </row>
    <row r="56" spans="13:18" x14ac:dyDescent="0.3">
      <c r="M56" s="11" t="s">
        <v>385</v>
      </c>
      <c r="N56" s="23">
        <v>45427</v>
      </c>
      <c r="O56" s="11" t="s">
        <v>1022</v>
      </c>
      <c r="P56" s="11">
        <v>1</v>
      </c>
      <c r="Q56" s="11">
        <v>4200.68</v>
      </c>
      <c r="R56" s="11">
        <f t="shared" si="0"/>
        <v>4200.68</v>
      </c>
    </row>
    <row r="57" spans="13:18" x14ac:dyDescent="0.3">
      <c r="M57" s="11" t="s">
        <v>392</v>
      </c>
      <c r="N57" s="23">
        <v>45369</v>
      </c>
      <c r="O57" s="11" t="s">
        <v>1034</v>
      </c>
      <c r="P57" s="11">
        <v>8</v>
      </c>
      <c r="Q57" s="11">
        <v>518.14</v>
      </c>
      <c r="R57" s="11">
        <f t="shared" si="0"/>
        <v>4145.12</v>
      </c>
    </row>
    <row r="58" spans="13:18" x14ac:dyDescent="0.3">
      <c r="M58" s="11" t="s">
        <v>397</v>
      </c>
      <c r="N58" s="23">
        <v>45448</v>
      </c>
      <c r="O58" s="11" t="s">
        <v>1015</v>
      </c>
      <c r="P58" s="11">
        <v>20</v>
      </c>
      <c r="Q58" s="11">
        <v>4138.6899999999996</v>
      </c>
      <c r="R58" s="11">
        <f t="shared" si="0"/>
        <v>82773.799999999988</v>
      </c>
    </row>
    <row r="59" spans="13:18" x14ac:dyDescent="0.3">
      <c r="M59" s="11" t="s">
        <v>401</v>
      </c>
      <c r="N59" s="23">
        <v>45413</v>
      </c>
      <c r="O59" s="11" t="s">
        <v>1008</v>
      </c>
      <c r="P59" s="11">
        <v>11</v>
      </c>
      <c r="Q59" s="11">
        <v>60814.16</v>
      </c>
      <c r="R59" s="11">
        <f t="shared" si="0"/>
        <v>668955.76</v>
      </c>
    </row>
    <row r="60" spans="13:18" x14ac:dyDescent="0.3">
      <c r="M60" s="11" t="s">
        <v>418</v>
      </c>
      <c r="N60" s="23">
        <v>45329</v>
      </c>
      <c r="O60" s="11" t="s">
        <v>1037</v>
      </c>
      <c r="P60" s="11">
        <v>14</v>
      </c>
      <c r="Q60" s="11">
        <v>1674.15</v>
      </c>
      <c r="R60" s="11">
        <f t="shared" si="0"/>
        <v>23438.100000000002</v>
      </c>
    </row>
    <row r="61" spans="13:18" x14ac:dyDescent="0.3">
      <c r="M61" s="11" t="s">
        <v>428</v>
      </c>
      <c r="N61" s="23">
        <v>45417</v>
      </c>
      <c r="O61" s="11" t="s">
        <v>1021</v>
      </c>
      <c r="P61" s="11">
        <v>1</v>
      </c>
      <c r="Q61" s="11">
        <v>1403.08</v>
      </c>
      <c r="R61" s="11">
        <f t="shared" si="0"/>
        <v>1403.08</v>
      </c>
    </row>
    <row r="62" spans="13:18" x14ac:dyDescent="0.3">
      <c r="M62" s="11" t="s">
        <v>435</v>
      </c>
      <c r="N62" s="23">
        <v>45340</v>
      </c>
      <c r="O62" s="11" t="s">
        <v>1044</v>
      </c>
      <c r="P62" s="11">
        <v>16</v>
      </c>
      <c r="Q62" s="11">
        <v>594.44000000000005</v>
      </c>
      <c r="R62" s="11">
        <f t="shared" si="0"/>
        <v>9511.0400000000009</v>
      </c>
    </row>
    <row r="63" spans="13:18" x14ac:dyDescent="0.3">
      <c r="M63" s="11" t="s">
        <v>441</v>
      </c>
      <c r="N63" s="23">
        <v>45307</v>
      </c>
      <c r="O63" s="11" t="s">
        <v>1034</v>
      </c>
      <c r="P63" s="11">
        <v>20</v>
      </c>
      <c r="Q63" s="11">
        <v>673.34</v>
      </c>
      <c r="R63" s="11">
        <f t="shared" si="0"/>
        <v>13466.800000000001</v>
      </c>
    </row>
    <row r="64" spans="13:18" x14ac:dyDescent="0.3">
      <c r="M64" s="11" t="s">
        <v>444</v>
      </c>
      <c r="N64" s="23">
        <v>45421</v>
      </c>
      <c r="O64" s="11" t="s">
        <v>1039</v>
      </c>
      <c r="P64" s="11">
        <v>13</v>
      </c>
      <c r="Q64" s="11">
        <v>1158.07</v>
      </c>
      <c r="R64" s="11">
        <f t="shared" si="0"/>
        <v>15054.91</v>
      </c>
    </row>
    <row r="65" spans="13:18" x14ac:dyDescent="0.3">
      <c r="M65" s="11" t="s">
        <v>451</v>
      </c>
      <c r="N65" s="23">
        <v>45441</v>
      </c>
      <c r="O65" s="11" t="s">
        <v>1030</v>
      </c>
      <c r="P65" s="11">
        <v>17</v>
      </c>
      <c r="Q65" s="11">
        <v>64.069999999999993</v>
      </c>
      <c r="R65" s="11">
        <f t="shared" si="0"/>
        <v>1089.1899999999998</v>
      </c>
    </row>
    <row r="66" spans="13:18" x14ac:dyDescent="0.3">
      <c r="M66" s="11" t="s">
        <v>460</v>
      </c>
      <c r="N66" s="23">
        <v>45386</v>
      </c>
      <c r="O66" s="11" t="s">
        <v>1015</v>
      </c>
      <c r="P66" s="11">
        <v>7</v>
      </c>
      <c r="Q66" s="11">
        <v>3685.39</v>
      </c>
      <c r="R66" s="11">
        <f t="shared" si="0"/>
        <v>25797.73</v>
      </c>
    </row>
    <row r="67" spans="13:18" x14ac:dyDescent="0.3">
      <c r="M67" s="11" t="s">
        <v>469</v>
      </c>
      <c r="N67" s="23">
        <v>45424</v>
      </c>
      <c r="O67" s="11" t="s">
        <v>1039</v>
      </c>
      <c r="P67" s="11">
        <v>2</v>
      </c>
      <c r="Q67" s="11">
        <v>1134.71</v>
      </c>
      <c r="R67" s="11">
        <f t="shared" ref="R67:R130" si="1">Q67*P67</f>
        <v>2269.42</v>
      </c>
    </row>
    <row r="68" spans="13:18" x14ac:dyDescent="0.3">
      <c r="M68" s="11" t="s">
        <v>472</v>
      </c>
      <c r="N68" s="23">
        <v>45342</v>
      </c>
      <c r="O68" s="11" t="s">
        <v>1012</v>
      </c>
      <c r="P68" s="11">
        <v>6</v>
      </c>
      <c r="Q68" s="11">
        <v>2282.86</v>
      </c>
      <c r="R68" s="11">
        <f t="shared" si="1"/>
        <v>13697.16</v>
      </c>
    </row>
    <row r="69" spans="13:18" x14ac:dyDescent="0.3">
      <c r="M69" s="11" t="s">
        <v>474</v>
      </c>
      <c r="N69" s="23">
        <v>45319</v>
      </c>
      <c r="O69" s="11" t="s">
        <v>1024</v>
      </c>
      <c r="P69" s="11">
        <v>16</v>
      </c>
      <c r="Q69" s="11">
        <v>322.94</v>
      </c>
      <c r="R69" s="11">
        <f t="shared" si="1"/>
        <v>5167.04</v>
      </c>
    </row>
    <row r="70" spans="13:18" x14ac:dyDescent="0.3">
      <c r="M70" s="11" t="s">
        <v>476</v>
      </c>
      <c r="N70" s="23">
        <v>45440</v>
      </c>
      <c r="O70" s="11" t="s">
        <v>1014</v>
      </c>
      <c r="P70" s="11">
        <v>4</v>
      </c>
      <c r="Q70" s="11">
        <v>980.93</v>
      </c>
      <c r="R70" s="11">
        <f t="shared" si="1"/>
        <v>3923.72</v>
      </c>
    </row>
    <row r="71" spans="13:18" x14ac:dyDescent="0.3">
      <c r="M71" s="11" t="s">
        <v>482</v>
      </c>
      <c r="N71" s="23">
        <v>45376</v>
      </c>
      <c r="O71" s="11" t="s">
        <v>1037</v>
      </c>
      <c r="P71" s="11">
        <v>19</v>
      </c>
      <c r="Q71" s="11">
        <v>1333.83</v>
      </c>
      <c r="R71" s="11">
        <f t="shared" si="1"/>
        <v>25342.769999999997</v>
      </c>
    </row>
    <row r="72" spans="13:18" x14ac:dyDescent="0.3">
      <c r="M72" s="11" t="s">
        <v>493</v>
      </c>
      <c r="N72" s="23">
        <v>45376</v>
      </c>
      <c r="O72" s="11" t="s">
        <v>1023</v>
      </c>
      <c r="P72" s="11">
        <v>13</v>
      </c>
      <c r="Q72" s="11">
        <v>519.78</v>
      </c>
      <c r="R72" s="11">
        <f t="shared" si="1"/>
        <v>6757.1399999999994</v>
      </c>
    </row>
    <row r="73" spans="13:18" x14ac:dyDescent="0.3">
      <c r="M73" s="11" t="s">
        <v>495</v>
      </c>
      <c r="N73" s="23">
        <v>45341</v>
      </c>
      <c r="O73" s="11" t="s">
        <v>1026</v>
      </c>
      <c r="P73" s="11">
        <v>19</v>
      </c>
      <c r="Q73" s="11">
        <v>208.22</v>
      </c>
      <c r="R73" s="11">
        <f t="shared" si="1"/>
        <v>3956.18</v>
      </c>
    </row>
    <row r="74" spans="13:18" x14ac:dyDescent="0.3">
      <c r="M74" s="11" t="s">
        <v>512</v>
      </c>
      <c r="N74" s="23">
        <v>45298</v>
      </c>
      <c r="O74" s="11" t="s">
        <v>1025</v>
      </c>
      <c r="P74" s="11">
        <v>6</v>
      </c>
      <c r="Q74" s="11">
        <v>265.19</v>
      </c>
      <c r="R74" s="11">
        <f t="shared" si="1"/>
        <v>1591.1399999999999</v>
      </c>
    </row>
    <row r="75" spans="13:18" x14ac:dyDescent="0.3">
      <c r="M75" s="11" t="s">
        <v>526</v>
      </c>
      <c r="N75" s="23">
        <v>45437</v>
      </c>
      <c r="O75" s="11" t="s">
        <v>1014</v>
      </c>
      <c r="P75" s="11">
        <v>15</v>
      </c>
      <c r="Q75" s="11">
        <v>1208.52</v>
      </c>
      <c r="R75" s="11">
        <f t="shared" si="1"/>
        <v>18127.8</v>
      </c>
    </row>
    <row r="76" spans="13:18" x14ac:dyDescent="0.3">
      <c r="M76" s="11" t="s">
        <v>546</v>
      </c>
      <c r="N76" s="23">
        <v>45412</v>
      </c>
      <c r="O76" s="11" t="s">
        <v>1036</v>
      </c>
      <c r="P76" s="11">
        <v>9</v>
      </c>
      <c r="Q76" s="11">
        <v>2429.98</v>
      </c>
      <c r="R76" s="11">
        <f t="shared" si="1"/>
        <v>21869.82</v>
      </c>
    </row>
    <row r="77" spans="13:18" x14ac:dyDescent="0.3">
      <c r="M77" s="11" t="s">
        <v>558</v>
      </c>
      <c r="N77" s="23">
        <v>45460</v>
      </c>
      <c r="O77" s="11" t="s">
        <v>1022</v>
      </c>
      <c r="P77" s="11">
        <v>9</v>
      </c>
      <c r="Q77" s="11">
        <v>4552.4399999999996</v>
      </c>
      <c r="R77" s="11">
        <f t="shared" si="1"/>
        <v>40971.96</v>
      </c>
    </row>
    <row r="78" spans="13:18" x14ac:dyDescent="0.3">
      <c r="M78" s="11" t="s">
        <v>568</v>
      </c>
      <c r="N78" s="23">
        <v>45350</v>
      </c>
      <c r="O78" s="11" t="s">
        <v>1026</v>
      </c>
      <c r="P78" s="11">
        <v>11</v>
      </c>
      <c r="Q78" s="11">
        <v>171.28</v>
      </c>
      <c r="R78" s="11">
        <f t="shared" si="1"/>
        <v>1884.08</v>
      </c>
    </row>
    <row r="79" spans="13:18" x14ac:dyDescent="0.3">
      <c r="M79" s="11" t="s">
        <v>579</v>
      </c>
      <c r="N79" s="23">
        <v>45326</v>
      </c>
      <c r="O79" s="11" t="s">
        <v>1012</v>
      </c>
      <c r="P79" s="11">
        <v>16</v>
      </c>
      <c r="Q79" s="11">
        <v>2166.94</v>
      </c>
      <c r="R79" s="11">
        <f t="shared" si="1"/>
        <v>34671.040000000001</v>
      </c>
    </row>
    <row r="80" spans="13:18" x14ac:dyDescent="0.3">
      <c r="M80" s="11" t="s">
        <v>586</v>
      </c>
      <c r="N80" s="23">
        <v>45446</v>
      </c>
      <c r="O80" s="11" t="s">
        <v>1024</v>
      </c>
      <c r="P80" s="11">
        <v>19</v>
      </c>
      <c r="Q80" s="11">
        <v>413.71</v>
      </c>
      <c r="R80" s="11">
        <f t="shared" si="1"/>
        <v>7860.49</v>
      </c>
    </row>
    <row r="81" spans="13:18" x14ac:dyDescent="0.3">
      <c r="M81" s="11" t="s">
        <v>598</v>
      </c>
      <c r="N81" s="23">
        <v>45294</v>
      </c>
      <c r="O81" s="11" t="s">
        <v>1039</v>
      </c>
      <c r="P81" s="11">
        <v>2</v>
      </c>
      <c r="Q81" s="11">
        <v>914.55</v>
      </c>
      <c r="R81" s="11">
        <f t="shared" si="1"/>
        <v>1829.1</v>
      </c>
    </row>
    <row r="82" spans="13:18" x14ac:dyDescent="0.3">
      <c r="M82" s="11" t="s">
        <v>615</v>
      </c>
      <c r="N82" s="23">
        <v>45351</v>
      </c>
      <c r="O82" s="11" t="s">
        <v>1043</v>
      </c>
      <c r="P82" s="11">
        <v>8</v>
      </c>
      <c r="Q82" s="11">
        <v>482.13</v>
      </c>
      <c r="R82" s="11">
        <f t="shared" si="1"/>
        <v>3857.04</v>
      </c>
    </row>
    <row r="83" spans="13:18" x14ac:dyDescent="0.3">
      <c r="M83" s="11" t="s">
        <v>624</v>
      </c>
      <c r="N83" s="23">
        <v>45331</v>
      </c>
      <c r="O83" s="11" t="s">
        <v>1011</v>
      </c>
      <c r="P83" s="11">
        <v>7</v>
      </c>
      <c r="Q83" s="11">
        <v>19140.39</v>
      </c>
      <c r="R83" s="11">
        <f t="shared" si="1"/>
        <v>133982.72999999998</v>
      </c>
    </row>
    <row r="84" spans="13:18" x14ac:dyDescent="0.3">
      <c r="M84" s="11" t="s">
        <v>630</v>
      </c>
      <c r="N84" s="23">
        <v>45345</v>
      </c>
      <c r="O84" s="11" t="s">
        <v>1026</v>
      </c>
      <c r="P84" s="11">
        <v>7</v>
      </c>
      <c r="Q84" s="11">
        <v>201.19</v>
      </c>
      <c r="R84" s="11">
        <f t="shared" si="1"/>
        <v>1408.33</v>
      </c>
    </row>
    <row r="85" spans="13:18" x14ac:dyDescent="0.3">
      <c r="M85" s="11" t="s">
        <v>632</v>
      </c>
      <c r="N85" s="23">
        <v>45383</v>
      </c>
      <c r="O85" s="11" t="s">
        <v>1011</v>
      </c>
      <c r="P85" s="11">
        <v>16</v>
      </c>
      <c r="Q85" s="11">
        <v>15076.27</v>
      </c>
      <c r="R85" s="11">
        <f t="shared" si="1"/>
        <v>241220.32</v>
      </c>
    </row>
    <row r="86" spans="13:18" x14ac:dyDescent="0.3">
      <c r="M86" s="11" t="s">
        <v>654</v>
      </c>
      <c r="N86" s="23">
        <v>45389</v>
      </c>
      <c r="O86" s="11" t="s">
        <v>1028</v>
      </c>
      <c r="P86" s="11">
        <v>1</v>
      </c>
      <c r="Q86" s="11">
        <v>131.22999999999999</v>
      </c>
      <c r="R86" s="11">
        <f t="shared" si="1"/>
        <v>131.22999999999999</v>
      </c>
    </row>
    <row r="87" spans="13:18" x14ac:dyDescent="0.3">
      <c r="M87" s="11" t="s">
        <v>666</v>
      </c>
      <c r="N87" s="23">
        <v>45370</v>
      </c>
      <c r="O87" s="11" t="s">
        <v>1027</v>
      </c>
      <c r="P87" s="11">
        <v>14</v>
      </c>
      <c r="Q87" s="11">
        <v>342.55</v>
      </c>
      <c r="R87" s="11">
        <f t="shared" si="1"/>
        <v>4795.7</v>
      </c>
    </row>
    <row r="88" spans="13:18" x14ac:dyDescent="0.3">
      <c r="M88" s="11" t="s">
        <v>675</v>
      </c>
      <c r="N88" s="23">
        <v>45453</v>
      </c>
      <c r="O88" s="11" t="s">
        <v>1021</v>
      </c>
      <c r="P88" s="11">
        <v>19</v>
      </c>
      <c r="Q88" s="11">
        <v>1560.23</v>
      </c>
      <c r="R88" s="11">
        <f t="shared" si="1"/>
        <v>29644.37</v>
      </c>
    </row>
    <row r="89" spans="13:18" x14ac:dyDescent="0.3">
      <c r="M89" s="11" t="s">
        <v>678</v>
      </c>
      <c r="N89" s="23">
        <v>45294</v>
      </c>
      <c r="O89" s="11" t="s">
        <v>1033</v>
      </c>
      <c r="P89" s="11">
        <v>4</v>
      </c>
      <c r="Q89" s="11">
        <v>1657.49</v>
      </c>
      <c r="R89" s="11">
        <f t="shared" si="1"/>
        <v>6629.96</v>
      </c>
    </row>
    <row r="90" spans="13:18" x14ac:dyDescent="0.3">
      <c r="M90" s="11" t="s">
        <v>686</v>
      </c>
      <c r="N90" s="23">
        <v>45420</v>
      </c>
      <c r="O90" s="11" t="s">
        <v>1028</v>
      </c>
      <c r="P90" s="11">
        <v>13</v>
      </c>
      <c r="Q90" s="11">
        <v>97.76</v>
      </c>
      <c r="R90" s="11">
        <f t="shared" si="1"/>
        <v>1270.8800000000001</v>
      </c>
    </row>
    <row r="91" spans="13:18" x14ac:dyDescent="0.3">
      <c r="M91" s="11" t="s">
        <v>699</v>
      </c>
      <c r="N91" s="23">
        <v>45417</v>
      </c>
      <c r="O91" s="11" t="s">
        <v>1019</v>
      </c>
      <c r="P91" s="11">
        <v>12</v>
      </c>
      <c r="Q91" s="11">
        <v>2475.65</v>
      </c>
      <c r="R91" s="11">
        <f t="shared" si="1"/>
        <v>29707.800000000003</v>
      </c>
    </row>
    <row r="92" spans="13:18" x14ac:dyDescent="0.3">
      <c r="M92" s="11" t="s">
        <v>715</v>
      </c>
      <c r="N92" s="23">
        <v>45456</v>
      </c>
      <c r="O92" s="11" t="s">
        <v>1025</v>
      </c>
      <c r="P92" s="11">
        <v>8</v>
      </c>
      <c r="Q92" s="11">
        <v>318.18</v>
      </c>
      <c r="R92" s="11">
        <f t="shared" si="1"/>
        <v>2545.44</v>
      </c>
    </row>
    <row r="93" spans="13:18" x14ac:dyDescent="0.3">
      <c r="M93" s="11" t="s">
        <v>716</v>
      </c>
      <c r="N93" s="23">
        <v>45453</v>
      </c>
      <c r="O93" s="11" t="s">
        <v>1008</v>
      </c>
      <c r="P93" s="11">
        <v>20</v>
      </c>
      <c r="Q93" s="11">
        <v>76929.19</v>
      </c>
      <c r="R93" s="11">
        <f t="shared" si="1"/>
        <v>1538583.8</v>
      </c>
    </row>
    <row r="94" spans="13:18" x14ac:dyDescent="0.3">
      <c r="M94" s="11" t="s">
        <v>731</v>
      </c>
      <c r="N94" s="23">
        <v>45297</v>
      </c>
      <c r="O94" s="11" t="s">
        <v>1042</v>
      </c>
      <c r="P94" s="11">
        <v>2</v>
      </c>
      <c r="Q94" s="11">
        <v>2238.0100000000002</v>
      </c>
      <c r="R94" s="11">
        <f t="shared" si="1"/>
        <v>4476.0200000000004</v>
      </c>
    </row>
    <row r="95" spans="13:18" x14ac:dyDescent="0.3">
      <c r="M95" s="11" t="s">
        <v>735</v>
      </c>
      <c r="N95" s="23">
        <v>45377</v>
      </c>
      <c r="O95" s="11" t="s">
        <v>1012</v>
      </c>
      <c r="P95" s="11">
        <v>4</v>
      </c>
      <c r="Q95" s="11">
        <v>2310.0100000000002</v>
      </c>
      <c r="R95" s="11">
        <f t="shared" si="1"/>
        <v>9240.0400000000009</v>
      </c>
    </row>
    <row r="96" spans="13:18" x14ac:dyDescent="0.3">
      <c r="M96" s="11" t="s">
        <v>746</v>
      </c>
      <c r="N96" s="23">
        <v>45296</v>
      </c>
      <c r="O96" s="11" t="s">
        <v>1008</v>
      </c>
      <c r="P96" s="11">
        <v>12</v>
      </c>
      <c r="Q96" s="11">
        <v>67199.8</v>
      </c>
      <c r="R96" s="11">
        <f t="shared" si="1"/>
        <v>806397.60000000009</v>
      </c>
    </row>
    <row r="97" spans="13:18" x14ac:dyDescent="0.3">
      <c r="M97" s="11" t="s">
        <v>759</v>
      </c>
      <c r="N97" s="23">
        <v>45372</v>
      </c>
      <c r="O97" s="11" t="s">
        <v>1037</v>
      </c>
      <c r="P97" s="11">
        <v>13</v>
      </c>
      <c r="Q97" s="11">
        <v>1673.52</v>
      </c>
      <c r="R97" s="11">
        <f t="shared" si="1"/>
        <v>21755.759999999998</v>
      </c>
    </row>
    <row r="98" spans="13:18" x14ac:dyDescent="0.3">
      <c r="M98" s="11" t="s">
        <v>763</v>
      </c>
      <c r="N98" s="23">
        <v>45455</v>
      </c>
      <c r="O98" s="11" t="s">
        <v>1043</v>
      </c>
      <c r="P98" s="11">
        <v>2</v>
      </c>
      <c r="Q98" s="11">
        <v>478.6</v>
      </c>
      <c r="R98" s="11">
        <f t="shared" si="1"/>
        <v>957.2</v>
      </c>
    </row>
    <row r="99" spans="13:18" x14ac:dyDescent="0.3">
      <c r="M99" s="11" t="s">
        <v>764</v>
      </c>
      <c r="N99" s="23">
        <v>45303</v>
      </c>
      <c r="O99" s="11" t="s">
        <v>1044</v>
      </c>
      <c r="P99" s="11">
        <v>2</v>
      </c>
      <c r="Q99" s="11">
        <v>554.54999999999995</v>
      </c>
      <c r="R99" s="11">
        <f t="shared" si="1"/>
        <v>1109.0999999999999</v>
      </c>
    </row>
    <row r="100" spans="13:18" x14ac:dyDescent="0.3">
      <c r="M100" s="11" t="s">
        <v>773</v>
      </c>
      <c r="N100" s="23">
        <v>45372</v>
      </c>
      <c r="O100" s="11" t="s">
        <v>1014</v>
      </c>
      <c r="P100" s="11">
        <v>6</v>
      </c>
      <c r="Q100" s="11">
        <v>1329.84</v>
      </c>
      <c r="R100" s="11">
        <f t="shared" si="1"/>
        <v>7979.0399999999991</v>
      </c>
    </row>
    <row r="101" spans="13:18" x14ac:dyDescent="0.3">
      <c r="M101" s="11" t="s">
        <v>775</v>
      </c>
      <c r="N101" s="23">
        <v>45357</v>
      </c>
      <c r="O101" s="11" t="s">
        <v>1024</v>
      </c>
      <c r="P101" s="11">
        <v>15</v>
      </c>
      <c r="Q101" s="11">
        <v>375.35</v>
      </c>
      <c r="R101" s="11">
        <f t="shared" si="1"/>
        <v>5630.25</v>
      </c>
    </row>
    <row r="102" spans="13:18" x14ac:dyDescent="0.3">
      <c r="M102" s="11" t="s">
        <v>778</v>
      </c>
      <c r="N102" s="23">
        <v>45466</v>
      </c>
      <c r="O102" s="11" t="s">
        <v>1031</v>
      </c>
      <c r="P102" s="11">
        <v>14</v>
      </c>
      <c r="Q102" s="11">
        <v>45.69</v>
      </c>
      <c r="R102" s="11">
        <f t="shared" si="1"/>
        <v>639.66</v>
      </c>
    </row>
    <row r="103" spans="13:18" x14ac:dyDescent="0.3">
      <c r="M103" s="11" t="s">
        <v>786</v>
      </c>
      <c r="N103" s="23">
        <v>45402</v>
      </c>
      <c r="O103" s="11" t="s">
        <v>1011</v>
      </c>
      <c r="P103" s="11">
        <v>16</v>
      </c>
      <c r="Q103" s="11">
        <v>15281.7</v>
      </c>
      <c r="R103" s="11">
        <f t="shared" si="1"/>
        <v>244507.2</v>
      </c>
    </row>
    <row r="104" spans="13:18" x14ac:dyDescent="0.3">
      <c r="M104" s="11" t="s">
        <v>802</v>
      </c>
      <c r="N104" s="23">
        <v>45317</v>
      </c>
      <c r="O104" s="11" t="s">
        <v>1026</v>
      </c>
      <c r="P104" s="11">
        <v>3</v>
      </c>
      <c r="Q104" s="11">
        <v>201.3</v>
      </c>
      <c r="R104" s="11">
        <f t="shared" si="1"/>
        <v>603.90000000000009</v>
      </c>
    </row>
    <row r="105" spans="13:18" x14ac:dyDescent="0.3">
      <c r="M105" s="11" t="s">
        <v>811</v>
      </c>
      <c r="N105" s="23">
        <v>45373</v>
      </c>
      <c r="O105" s="11" t="s">
        <v>1019</v>
      </c>
      <c r="P105" s="11">
        <v>17</v>
      </c>
      <c r="Q105" s="11">
        <v>2310.4</v>
      </c>
      <c r="R105" s="11">
        <f t="shared" si="1"/>
        <v>39276.800000000003</v>
      </c>
    </row>
    <row r="106" spans="13:18" x14ac:dyDescent="0.3">
      <c r="M106" s="11" t="s">
        <v>817</v>
      </c>
      <c r="N106" s="23">
        <v>45460</v>
      </c>
      <c r="O106" s="11" t="s">
        <v>1032</v>
      </c>
      <c r="P106" s="11">
        <v>2</v>
      </c>
      <c r="Q106" s="11">
        <v>887.24</v>
      </c>
      <c r="R106" s="11">
        <f t="shared" si="1"/>
        <v>1774.48</v>
      </c>
    </row>
    <row r="107" spans="13:18" x14ac:dyDescent="0.3">
      <c r="M107" s="11" t="s">
        <v>818</v>
      </c>
      <c r="N107" s="23">
        <v>45320</v>
      </c>
      <c r="O107" s="11" t="s">
        <v>1045</v>
      </c>
      <c r="P107" s="11">
        <v>15</v>
      </c>
      <c r="Q107" s="11">
        <v>2663.1</v>
      </c>
      <c r="R107" s="11">
        <f t="shared" si="1"/>
        <v>39946.5</v>
      </c>
    </row>
    <row r="108" spans="13:18" x14ac:dyDescent="0.3">
      <c r="M108" s="11" t="s">
        <v>824</v>
      </c>
      <c r="N108" s="23">
        <v>45357</v>
      </c>
      <c r="O108" s="11" t="s">
        <v>1018</v>
      </c>
      <c r="P108" s="11">
        <v>4</v>
      </c>
      <c r="Q108" s="11">
        <v>3682.64</v>
      </c>
      <c r="R108" s="11">
        <f t="shared" si="1"/>
        <v>14730.56</v>
      </c>
    </row>
    <row r="109" spans="13:18" x14ac:dyDescent="0.3">
      <c r="M109" s="11" t="s">
        <v>842</v>
      </c>
      <c r="N109" s="23">
        <v>45352</v>
      </c>
      <c r="O109" s="11" t="s">
        <v>1045</v>
      </c>
      <c r="P109" s="11">
        <v>19</v>
      </c>
      <c r="Q109" s="11">
        <v>1915.52</v>
      </c>
      <c r="R109" s="11">
        <f t="shared" si="1"/>
        <v>36394.879999999997</v>
      </c>
    </row>
    <row r="110" spans="13:18" x14ac:dyDescent="0.3">
      <c r="M110" s="11" t="s">
        <v>847</v>
      </c>
      <c r="N110" s="23">
        <v>45450</v>
      </c>
      <c r="O110" s="11" t="s">
        <v>1015</v>
      </c>
      <c r="P110" s="11">
        <v>4</v>
      </c>
      <c r="Q110" s="11">
        <v>3127.74</v>
      </c>
      <c r="R110" s="11">
        <f t="shared" si="1"/>
        <v>12510.96</v>
      </c>
    </row>
    <row r="111" spans="13:18" x14ac:dyDescent="0.3">
      <c r="M111" s="11" t="s">
        <v>849</v>
      </c>
      <c r="N111" s="23">
        <v>45293</v>
      </c>
      <c r="O111" s="11" t="s">
        <v>1031</v>
      </c>
      <c r="P111" s="11">
        <v>2</v>
      </c>
      <c r="Q111" s="11">
        <v>41.68</v>
      </c>
      <c r="R111" s="11">
        <f t="shared" si="1"/>
        <v>83.36</v>
      </c>
    </row>
    <row r="112" spans="13:18" x14ac:dyDescent="0.3">
      <c r="M112" s="11" t="s">
        <v>867</v>
      </c>
      <c r="N112" s="23">
        <v>45301</v>
      </c>
      <c r="O112" s="11" t="s">
        <v>1015</v>
      </c>
      <c r="P112" s="11">
        <v>19</v>
      </c>
      <c r="Q112" s="11">
        <v>3445.84</v>
      </c>
      <c r="R112" s="11">
        <f t="shared" si="1"/>
        <v>65470.960000000006</v>
      </c>
    </row>
    <row r="113" spans="13:18" x14ac:dyDescent="0.3">
      <c r="M113" s="11" t="s">
        <v>895</v>
      </c>
      <c r="N113" s="23">
        <v>45398</v>
      </c>
      <c r="O113" s="11" t="s">
        <v>1024</v>
      </c>
      <c r="P113" s="11">
        <v>18</v>
      </c>
      <c r="Q113" s="11">
        <v>318</v>
      </c>
      <c r="R113" s="11">
        <f t="shared" si="1"/>
        <v>5724</v>
      </c>
    </row>
    <row r="114" spans="13:18" x14ac:dyDescent="0.3">
      <c r="M114" s="11" t="s">
        <v>906</v>
      </c>
      <c r="N114" s="23">
        <v>45293</v>
      </c>
      <c r="O114" s="11" t="s">
        <v>1027</v>
      </c>
      <c r="P114" s="11">
        <v>16</v>
      </c>
      <c r="Q114" s="11">
        <v>326.16000000000003</v>
      </c>
      <c r="R114" s="11">
        <f t="shared" si="1"/>
        <v>5218.5600000000004</v>
      </c>
    </row>
    <row r="115" spans="13:18" x14ac:dyDescent="0.3">
      <c r="M115" s="11" t="s">
        <v>914</v>
      </c>
      <c r="N115" s="23">
        <v>45410</v>
      </c>
      <c r="O115" s="11" t="s">
        <v>1032</v>
      </c>
      <c r="P115" s="11">
        <v>14</v>
      </c>
      <c r="Q115" s="11">
        <v>1072.8</v>
      </c>
      <c r="R115" s="11">
        <f t="shared" si="1"/>
        <v>15019.199999999999</v>
      </c>
    </row>
    <row r="116" spans="13:18" x14ac:dyDescent="0.3">
      <c r="M116" s="11" t="s">
        <v>925</v>
      </c>
      <c r="N116" s="23">
        <v>45307</v>
      </c>
      <c r="O116" s="11" t="s">
        <v>1034</v>
      </c>
      <c r="P116" s="11">
        <v>20</v>
      </c>
      <c r="Q116" s="11">
        <v>526.61</v>
      </c>
      <c r="R116" s="11">
        <f t="shared" si="1"/>
        <v>10532.2</v>
      </c>
    </row>
    <row r="117" spans="13:18" x14ac:dyDescent="0.3">
      <c r="M117" s="11" t="s">
        <v>926</v>
      </c>
      <c r="N117" s="23">
        <v>45447</v>
      </c>
      <c r="O117" s="11" t="s">
        <v>1036</v>
      </c>
      <c r="P117" s="11">
        <v>1</v>
      </c>
      <c r="Q117" s="11">
        <v>2493.4</v>
      </c>
      <c r="R117" s="11">
        <f t="shared" si="1"/>
        <v>2493.4</v>
      </c>
    </row>
    <row r="118" spans="13:18" x14ac:dyDescent="0.3">
      <c r="M118" s="11" t="s">
        <v>932</v>
      </c>
      <c r="N118" s="23">
        <v>45383</v>
      </c>
      <c r="O118" s="11" t="s">
        <v>1040</v>
      </c>
      <c r="P118" s="11">
        <v>20</v>
      </c>
      <c r="Q118" s="11">
        <v>1784.52</v>
      </c>
      <c r="R118" s="11">
        <f t="shared" si="1"/>
        <v>35690.400000000001</v>
      </c>
    </row>
    <row r="119" spans="13:18" x14ac:dyDescent="0.3">
      <c r="M119" s="11" t="s">
        <v>934</v>
      </c>
      <c r="N119" s="23">
        <v>45368</v>
      </c>
      <c r="O119" s="11" t="s">
        <v>1016</v>
      </c>
      <c r="P119" s="11">
        <v>4</v>
      </c>
      <c r="Q119" s="11">
        <v>419.26</v>
      </c>
      <c r="R119" s="11">
        <f t="shared" si="1"/>
        <v>1677.04</v>
      </c>
    </row>
    <row r="120" spans="13:18" x14ac:dyDescent="0.3">
      <c r="M120" s="11" t="s">
        <v>937</v>
      </c>
      <c r="N120" s="23">
        <v>45420</v>
      </c>
      <c r="O120" s="11" t="s">
        <v>1041</v>
      </c>
      <c r="P120" s="11">
        <v>10</v>
      </c>
      <c r="Q120" s="11">
        <v>4956.1499999999996</v>
      </c>
      <c r="R120" s="11">
        <f t="shared" si="1"/>
        <v>49561.5</v>
      </c>
    </row>
    <row r="121" spans="13:18" x14ac:dyDescent="0.3">
      <c r="M121" s="11" t="s">
        <v>943</v>
      </c>
      <c r="N121" s="23">
        <v>45414</v>
      </c>
      <c r="O121" s="11" t="s">
        <v>1030</v>
      </c>
      <c r="P121" s="11">
        <v>10</v>
      </c>
      <c r="Q121" s="11">
        <v>76.48</v>
      </c>
      <c r="R121" s="11">
        <f t="shared" si="1"/>
        <v>764.80000000000007</v>
      </c>
    </row>
    <row r="122" spans="13:18" x14ac:dyDescent="0.3">
      <c r="M122" s="11" t="s">
        <v>956</v>
      </c>
      <c r="N122" s="23">
        <v>45345</v>
      </c>
      <c r="O122" s="11" t="s">
        <v>1027</v>
      </c>
      <c r="P122" s="11">
        <v>4</v>
      </c>
      <c r="Q122" s="11">
        <v>298.13</v>
      </c>
      <c r="R122" s="11">
        <f t="shared" si="1"/>
        <v>1192.52</v>
      </c>
    </row>
    <row r="123" spans="13:18" x14ac:dyDescent="0.3">
      <c r="M123" s="11" t="s">
        <v>958</v>
      </c>
      <c r="N123" s="23">
        <v>45363</v>
      </c>
      <c r="O123" s="11" t="s">
        <v>1010</v>
      </c>
      <c r="P123" s="11">
        <v>19</v>
      </c>
      <c r="Q123" s="11">
        <v>4737.45</v>
      </c>
      <c r="R123" s="11">
        <f t="shared" si="1"/>
        <v>90011.55</v>
      </c>
    </row>
    <row r="124" spans="13:18" x14ac:dyDescent="0.3">
      <c r="M124" s="11" t="s">
        <v>961</v>
      </c>
      <c r="N124" s="23">
        <v>45461</v>
      </c>
      <c r="O124" s="11" t="s">
        <v>1042</v>
      </c>
      <c r="P124" s="11">
        <v>10</v>
      </c>
      <c r="Q124" s="11">
        <v>2171.4</v>
      </c>
      <c r="R124" s="11">
        <f t="shared" si="1"/>
        <v>21714</v>
      </c>
    </row>
    <row r="125" spans="13:18" x14ac:dyDescent="0.3">
      <c r="M125" s="11" t="s">
        <v>967</v>
      </c>
      <c r="N125" s="23">
        <v>45362</v>
      </c>
      <c r="O125" s="11" t="s">
        <v>1010</v>
      </c>
      <c r="P125" s="11">
        <v>12</v>
      </c>
      <c r="Q125" s="11">
        <v>4533.72</v>
      </c>
      <c r="R125" s="11">
        <f t="shared" si="1"/>
        <v>54404.639999999999</v>
      </c>
    </row>
    <row r="126" spans="13:18" x14ac:dyDescent="0.3">
      <c r="M126" s="11" t="s">
        <v>972</v>
      </c>
      <c r="N126" s="23">
        <v>45324</v>
      </c>
      <c r="O126" s="11" t="s">
        <v>1024</v>
      </c>
      <c r="P126" s="11">
        <v>8</v>
      </c>
      <c r="Q126" s="11">
        <v>372.81</v>
      </c>
      <c r="R126" s="11">
        <f t="shared" si="1"/>
        <v>2982.48</v>
      </c>
    </row>
    <row r="127" spans="13:18" x14ac:dyDescent="0.3">
      <c r="M127" s="11" t="s">
        <v>979</v>
      </c>
      <c r="N127" s="23">
        <v>45458</v>
      </c>
      <c r="O127" s="11" t="s">
        <v>1029</v>
      </c>
      <c r="P127" s="11">
        <v>12</v>
      </c>
      <c r="Q127" s="11">
        <v>264.68</v>
      </c>
      <c r="R127" s="11">
        <f t="shared" si="1"/>
        <v>3176.16</v>
      </c>
    </row>
    <row r="128" spans="13:18" x14ac:dyDescent="0.3">
      <c r="M128" s="11" t="s">
        <v>993</v>
      </c>
      <c r="N128" s="23">
        <v>45300</v>
      </c>
      <c r="O128" s="11" t="s">
        <v>1014</v>
      </c>
      <c r="P128" s="11">
        <v>14</v>
      </c>
      <c r="Q128" s="11">
        <v>955.6</v>
      </c>
      <c r="R128" s="11">
        <f t="shared" si="1"/>
        <v>13378.4</v>
      </c>
    </row>
    <row r="129" spans="13:18" x14ac:dyDescent="0.3">
      <c r="M129" s="11" t="s">
        <v>995</v>
      </c>
      <c r="N129" s="23">
        <v>45353</v>
      </c>
      <c r="O129" s="11" t="s">
        <v>1033</v>
      </c>
      <c r="P129" s="11">
        <v>10</v>
      </c>
      <c r="Q129" s="11">
        <v>1468.25</v>
      </c>
      <c r="R129" s="11">
        <f t="shared" si="1"/>
        <v>14682.5</v>
      </c>
    </row>
    <row r="130" spans="13:18" x14ac:dyDescent="0.3">
      <c r="M130" s="11" t="s">
        <v>1001</v>
      </c>
      <c r="N130" s="23">
        <v>45390</v>
      </c>
      <c r="O130" s="11" t="s">
        <v>1026</v>
      </c>
      <c r="P130" s="11">
        <v>11</v>
      </c>
      <c r="Q130" s="11">
        <v>198.14</v>
      </c>
      <c r="R130" s="11">
        <f t="shared" si="1"/>
        <v>2179.54</v>
      </c>
    </row>
    <row r="131" spans="13:18" x14ac:dyDescent="0.3">
      <c r="M131" s="11" t="s">
        <v>5</v>
      </c>
      <c r="N131" s="23">
        <v>45406</v>
      </c>
      <c r="O131" s="11" t="s">
        <v>1031</v>
      </c>
      <c r="P131" s="11">
        <v>13</v>
      </c>
      <c r="Q131" s="11">
        <v>37.46</v>
      </c>
      <c r="R131" s="11">
        <f t="shared" ref="R131:R194" si="2">Q131*P131</f>
        <v>486.98</v>
      </c>
    </row>
    <row r="132" spans="13:18" x14ac:dyDescent="0.3">
      <c r="M132" s="11" t="s">
        <v>12</v>
      </c>
      <c r="N132" s="23">
        <v>45301</v>
      </c>
      <c r="O132" s="11" t="s">
        <v>1046</v>
      </c>
      <c r="P132" s="11">
        <v>19</v>
      </c>
      <c r="Q132" s="11">
        <v>699.37</v>
      </c>
      <c r="R132" s="11">
        <f t="shared" si="2"/>
        <v>13288.03</v>
      </c>
    </row>
    <row r="133" spans="13:18" x14ac:dyDescent="0.3">
      <c r="M133" s="11" t="s">
        <v>22</v>
      </c>
      <c r="N133" s="23">
        <v>45374</v>
      </c>
      <c r="O133" s="11" t="s">
        <v>1030</v>
      </c>
      <c r="P133" s="11">
        <v>12</v>
      </c>
      <c r="Q133" s="11">
        <v>71.83</v>
      </c>
      <c r="R133" s="11">
        <f t="shared" si="2"/>
        <v>861.96</v>
      </c>
    </row>
    <row r="134" spans="13:18" x14ac:dyDescent="0.3">
      <c r="M134" s="11" t="s">
        <v>36</v>
      </c>
      <c r="N134" s="23">
        <v>45307</v>
      </c>
      <c r="O134" s="11" t="s">
        <v>1040</v>
      </c>
      <c r="P134" s="11">
        <v>9</v>
      </c>
      <c r="Q134" s="11">
        <v>1772.76</v>
      </c>
      <c r="R134" s="11">
        <f t="shared" si="2"/>
        <v>15954.84</v>
      </c>
    </row>
    <row r="135" spans="13:18" x14ac:dyDescent="0.3">
      <c r="M135" s="11" t="s">
        <v>70</v>
      </c>
      <c r="N135" s="23">
        <v>45384</v>
      </c>
      <c r="O135" s="11" t="s">
        <v>1037</v>
      </c>
      <c r="P135" s="11">
        <v>2</v>
      </c>
      <c r="Q135" s="11">
        <v>1280.6600000000001</v>
      </c>
      <c r="R135" s="11">
        <f t="shared" si="2"/>
        <v>2561.3200000000002</v>
      </c>
    </row>
    <row r="136" spans="13:18" x14ac:dyDescent="0.3">
      <c r="M136" s="11" t="s">
        <v>71</v>
      </c>
      <c r="N136" s="23">
        <v>45309</v>
      </c>
      <c r="O136" s="11" t="s">
        <v>1031</v>
      </c>
      <c r="P136" s="11">
        <v>14</v>
      </c>
      <c r="Q136" s="11">
        <v>51.19</v>
      </c>
      <c r="R136" s="11">
        <f t="shared" si="2"/>
        <v>716.66</v>
      </c>
    </row>
    <row r="137" spans="13:18" x14ac:dyDescent="0.3">
      <c r="M137" s="11" t="s">
        <v>74</v>
      </c>
      <c r="N137" s="23">
        <v>45365</v>
      </c>
      <c r="O137" s="11" t="s">
        <v>1038</v>
      </c>
      <c r="P137" s="11">
        <v>14</v>
      </c>
      <c r="Q137" s="11">
        <v>835.96</v>
      </c>
      <c r="R137" s="11">
        <f t="shared" si="2"/>
        <v>11703.44</v>
      </c>
    </row>
    <row r="138" spans="13:18" x14ac:dyDescent="0.3">
      <c r="M138" s="11" t="s">
        <v>76</v>
      </c>
      <c r="N138" s="23">
        <v>45418</v>
      </c>
      <c r="O138" s="11" t="s">
        <v>1041</v>
      </c>
      <c r="P138" s="11">
        <v>6</v>
      </c>
      <c r="Q138" s="11">
        <v>5845.65</v>
      </c>
      <c r="R138" s="11">
        <f t="shared" si="2"/>
        <v>35073.899999999994</v>
      </c>
    </row>
    <row r="139" spans="13:18" x14ac:dyDescent="0.3">
      <c r="M139" s="11" t="s">
        <v>79</v>
      </c>
      <c r="N139" s="23">
        <v>45468</v>
      </c>
      <c r="O139" s="11" t="s">
        <v>1008</v>
      </c>
      <c r="P139" s="11">
        <v>10</v>
      </c>
      <c r="Q139" s="11">
        <v>60053.83</v>
      </c>
      <c r="R139" s="11">
        <f t="shared" si="2"/>
        <v>600538.30000000005</v>
      </c>
    </row>
    <row r="140" spans="13:18" x14ac:dyDescent="0.3">
      <c r="M140" s="11" t="s">
        <v>80</v>
      </c>
      <c r="N140" s="23">
        <v>45432</v>
      </c>
      <c r="O140" s="11" t="s">
        <v>1027</v>
      </c>
      <c r="P140" s="11">
        <v>11</v>
      </c>
      <c r="Q140" s="11">
        <v>342.16</v>
      </c>
      <c r="R140" s="11">
        <f t="shared" si="2"/>
        <v>3763.76</v>
      </c>
    </row>
    <row r="141" spans="13:18" x14ac:dyDescent="0.3">
      <c r="M141" s="11" t="s">
        <v>85</v>
      </c>
      <c r="N141" s="23">
        <v>45296</v>
      </c>
      <c r="O141" s="11" t="s">
        <v>1043</v>
      </c>
      <c r="P141" s="11">
        <v>7</v>
      </c>
      <c r="Q141" s="11">
        <v>542.1</v>
      </c>
      <c r="R141" s="11">
        <f t="shared" si="2"/>
        <v>3794.7000000000003</v>
      </c>
    </row>
    <row r="142" spans="13:18" x14ac:dyDescent="0.3">
      <c r="M142" s="11" t="s">
        <v>87</v>
      </c>
      <c r="N142" s="23">
        <v>45391</v>
      </c>
      <c r="O142" s="11" t="s">
        <v>1044</v>
      </c>
      <c r="P142" s="11">
        <v>6</v>
      </c>
      <c r="Q142" s="11">
        <v>614.07000000000005</v>
      </c>
      <c r="R142" s="11">
        <f t="shared" si="2"/>
        <v>3684.42</v>
      </c>
    </row>
    <row r="143" spans="13:18" x14ac:dyDescent="0.3">
      <c r="M143" s="11" t="s">
        <v>88</v>
      </c>
      <c r="N143" s="23">
        <v>45397</v>
      </c>
      <c r="O143" s="11" t="s">
        <v>1010</v>
      </c>
      <c r="P143" s="11">
        <v>3</v>
      </c>
      <c r="Q143" s="11">
        <v>4936.68</v>
      </c>
      <c r="R143" s="11">
        <f t="shared" si="2"/>
        <v>14810.04</v>
      </c>
    </row>
    <row r="144" spans="13:18" x14ac:dyDescent="0.3">
      <c r="M144" s="11" t="s">
        <v>89</v>
      </c>
      <c r="N144" s="23">
        <v>45347</v>
      </c>
      <c r="O144" s="11" t="s">
        <v>1036</v>
      </c>
      <c r="P144" s="11">
        <v>17</v>
      </c>
      <c r="Q144" s="11">
        <v>2012.88</v>
      </c>
      <c r="R144" s="11">
        <f t="shared" si="2"/>
        <v>34218.959999999999</v>
      </c>
    </row>
    <row r="145" spans="13:18" x14ac:dyDescent="0.3">
      <c r="M145" s="11" t="s">
        <v>95</v>
      </c>
      <c r="N145" s="23">
        <v>45371</v>
      </c>
      <c r="O145" s="11" t="s">
        <v>1009</v>
      </c>
      <c r="P145" s="11">
        <v>7</v>
      </c>
      <c r="Q145" s="11">
        <v>23518.59</v>
      </c>
      <c r="R145" s="11">
        <f t="shared" si="2"/>
        <v>164630.13</v>
      </c>
    </row>
    <row r="146" spans="13:18" x14ac:dyDescent="0.3">
      <c r="M146" s="11" t="s">
        <v>98</v>
      </c>
      <c r="N146" s="23">
        <v>45381</v>
      </c>
      <c r="O146" s="11" t="s">
        <v>1021</v>
      </c>
      <c r="P146" s="11">
        <v>18</v>
      </c>
      <c r="Q146" s="11">
        <v>1516.71</v>
      </c>
      <c r="R146" s="11">
        <f t="shared" si="2"/>
        <v>27300.78</v>
      </c>
    </row>
    <row r="147" spans="13:18" x14ac:dyDescent="0.3">
      <c r="M147" s="11" t="s">
        <v>106</v>
      </c>
      <c r="N147" s="23">
        <v>45416</v>
      </c>
      <c r="O147" s="11" t="s">
        <v>1028</v>
      </c>
      <c r="P147" s="11">
        <v>1</v>
      </c>
      <c r="Q147" s="11">
        <v>95.1</v>
      </c>
      <c r="R147" s="11">
        <f t="shared" si="2"/>
        <v>95.1</v>
      </c>
    </row>
    <row r="148" spans="13:18" x14ac:dyDescent="0.3">
      <c r="M148" s="11" t="s">
        <v>132</v>
      </c>
      <c r="N148" s="23">
        <v>45438</v>
      </c>
      <c r="O148" s="11" t="s">
        <v>1040</v>
      </c>
      <c r="P148" s="11">
        <v>11</v>
      </c>
      <c r="Q148" s="11">
        <v>1517.52</v>
      </c>
      <c r="R148" s="11">
        <f t="shared" si="2"/>
        <v>16692.72</v>
      </c>
    </row>
    <row r="149" spans="13:18" x14ac:dyDescent="0.3">
      <c r="M149" s="11" t="s">
        <v>154</v>
      </c>
      <c r="N149" s="23">
        <v>45469</v>
      </c>
      <c r="O149" s="11" t="s">
        <v>1025</v>
      </c>
      <c r="P149" s="11">
        <v>11</v>
      </c>
      <c r="Q149" s="11">
        <v>247.36</v>
      </c>
      <c r="R149" s="11">
        <f t="shared" si="2"/>
        <v>2720.96</v>
      </c>
    </row>
    <row r="150" spans="13:18" x14ac:dyDescent="0.3">
      <c r="M150" s="11" t="s">
        <v>155</v>
      </c>
      <c r="N150" s="23">
        <v>45391</v>
      </c>
      <c r="O150" s="11" t="s">
        <v>1011</v>
      </c>
      <c r="P150" s="11">
        <v>11</v>
      </c>
      <c r="Q150" s="11">
        <v>20039.560000000001</v>
      </c>
      <c r="R150" s="11">
        <f t="shared" si="2"/>
        <v>220435.16</v>
      </c>
    </row>
    <row r="151" spans="13:18" x14ac:dyDescent="0.3">
      <c r="M151" s="11" t="s">
        <v>186</v>
      </c>
      <c r="N151" s="23">
        <v>45332</v>
      </c>
      <c r="O151" s="11" t="s">
        <v>1039</v>
      </c>
      <c r="P151" s="11">
        <v>2</v>
      </c>
      <c r="Q151" s="11">
        <v>838.98</v>
      </c>
      <c r="R151" s="11">
        <f t="shared" si="2"/>
        <v>1677.96</v>
      </c>
    </row>
    <row r="152" spans="13:18" x14ac:dyDescent="0.3">
      <c r="M152" s="11" t="s">
        <v>190</v>
      </c>
      <c r="N152" s="23">
        <v>45465</v>
      </c>
      <c r="O152" s="11" t="s">
        <v>1034</v>
      </c>
      <c r="P152" s="11">
        <v>11</v>
      </c>
      <c r="Q152" s="11">
        <v>522.39</v>
      </c>
      <c r="R152" s="11">
        <f t="shared" si="2"/>
        <v>5746.29</v>
      </c>
    </row>
    <row r="153" spans="13:18" x14ac:dyDescent="0.3">
      <c r="M153" s="11" t="s">
        <v>195</v>
      </c>
      <c r="N153" s="23">
        <v>45320</v>
      </c>
      <c r="O153" s="11" t="s">
        <v>1025</v>
      </c>
      <c r="P153" s="11">
        <v>15</v>
      </c>
      <c r="Q153" s="11">
        <v>266.82</v>
      </c>
      <c r="R153" s="11">
        <f t="shared" si="2"/>
        <v>4002.2999999999997</v>
      </c>
    </row>
    <row r="154" spans="13:18" x14ac:dyDescent="0.3">
      <c r="M154" s="11" t="s">
        <v>209</v>
      </c>
      <c r="N154" s="23">
        <v>45390</v>
      </c>
      <c r="O154" s="11" t="s">
        <v>1011</v>
      </c>
      <c r="P154" s="11">
        <v>12</v>
      </c>
      <c r="Q154" s="11">
        <v>16813.46</v>
      </c>
      <c r="R154" s="11">
        <f t="shared" si="2"/>
        <v>201761.52</v>
      </c>
    </row>
    <row r="155" spans="13:18" x14ac:dyDescent="0.3">
      <c r="M155" s="11" t="s">
        <v>215</v>
      </c>
      <c r="N155" s="23">
        <v>45409</v>
      </c>
      <c r="O155" s="11" t="s">
        <v>1012</v>
      </c>
      <c r="P155" s="11">
        <v>3</v>
      </c>
      <c r="Q155" s="11">
        <v>2066.62</v>
      </c>
      <c r="R155" s="11">
        <f t="shared" si="2"/>
        <v>6199.86</v>
      </c>
    </row>
    <row r="156" spans="13:18" x14ac:dyDescent="0.3">
      <c r="M156" s="11" t="s">
        <v>218</v>
      </c>
      <c r="N156" s="23">
        <v>45399</v>
      </c>
      <c r="O156" s="11" t="s">
        <v>1038</v>
      </c>
      <c r="P156" s="11">
        <v>15</v>
      </c>
      <c r="Q156" s="11">
        <v>872.99</v>
      </c>
      <c r="R156" s="11">
        <f t="shared" si="2"/>
        <v>13094.85</v>
      </c>
    </row>
    <row r="157" spans="13:18" x14ac:dyDescent="0.3">
      <c r="M157" s="11" t="s">
        <v>223</v>
      </c>
      <c r="N157" s="23">
        <v>45408</v>
      </c>
      <c r="O157" s="11" t="s">
        <v>1030</v>
      </c>
      <c r="P157" s="11">
        <v>6</v>
      </c>
      <c r="Q157" s="11">
        <v>72.44</v>
      </c>
      <c r="R157" s="11">
        <f t="shared" si="2"/>
        <v>434.64</v>
      </c>
    </row>
    <row r="158" spans="13:18" x14ac:dyDescent="0.3">
      <c r="M158" s="11" t="s">
        <v>226</v>
      </c>
      <c r="N158" s="23">
        <v>45462</v>
      </c>
      <c r="O158" s="11" t="s">
        <v>1043</v>
      </c>
      <c r="P158" s="11">
        <v>11</v>
      </c>
      <c r="Q158" s="11">
        <v>617.58000000000004</v>
      </c>
      <c r="R158" s="11">
        <f t="shared" si="2"/>
        <v>6793.38</v>
      </c>
    </row>
    <row r="159" spans="13:18" x14ac:dyDescent="0.3">
      <c r="M159" s="11" t="s">
        <v>238</v>
      </c>
      <c r="N159" s="23">
        <v>45442</v>
      </c>
      <c r="O159" s="11" t="s">
        <v>1034</v>
      </c>
      <c r="P159" s="11">
        <v>20</v>
      </c>
      <c r="Q159" s="11">
        <v>492.67</v>
      </c>
      <c r="R159" s="11">
        <f t="shared" si="2"/>
        <v>9853.4</v>
      </c>
    </row>
    <row r="160" spans="13:18" x14ac:dyDescent="0.3">
      <c r="M160" s="11" t="s">
        <v>245</v>
      </c>
      <c r="N160" s="23">
        <v>45362</v>
      </c>
      <c r="O160" s="11" t="s">
        <v>1009</v>
      </c>
      <c r="P160" s="11">
        <v>16</v>
      </c>
      <c r="Q160" s="11">
        <v>29561.85</v>
      </c>
      <c r="R160" s="11">
        <f t="shared" si="2"/>
        <v>472989.6</v>
      </c>
    </row>
    <row r="161" spans="13:18" x14ac:dyDescent="0.3">
      <c r="M161" s="11" t="s">
        <v>251</v>
      </c>
      <c r="N161" s="23">
        <v>45445</v>
      </c>
      <c r="O161" s="11" t="s">
        <v>1019</v>
      </c>
      <c r="P161" s="11">
        <v>6</v>
      </c>
      <c r="Q161" s="11">
        <v>2672.46</v>
      </c>
      <c r="R161" s="11">
        <f t="shared" si="2"/>
        <v>16034.76</v>
      </c>
    </row>
    <row r="162" spans="13:18" x14ac:dyDescent="0.3">
      <c r="M162" s="11" t="s">
        <v>269</v>
      </c>
      <c r="N162" s="23">
        <v>45365</v>
      </c>
      <c r="O162" s="11" t="s">
        <v>1039</v>
      </c>
      <c r="P162" s="11">
        <v>18</v>
      </c>
      <c r="Q162" s="11">
        <v>1077.0899999999999</v>
      </c>
      <c r="R162" s="11">
        <f t="shared" si="2"/>
        <v>19387.62</v>
      </c>
    </row>
    <row r="163" spans="13:18" x14ac:dyDescent="0.3">
      <c r="M163" s="11" t="s">
        <v>288</v>
      </c>
      <c r="N163" s="23">
        <v>45449</v>
      </c>
      <c r="O163" s="11" t="s">
        <v>1045</v>
      </c>
      <c r="P163" s="11">
        <v>12</v>
      </c>
      <c r="Q163" s="11">
        <v>2530.4699999999998</v>
      </c>
      <c r="R163" s="11">
        <f t="shared" si="2"/>
        <v>30365.64</v>
      </c>
    </row>
    <row r="164" spans="13:18" x14ac:dyDescent="0.3">
      <c r="M164" s="11" t="s">
        <v>289</v>
      </c>
      <c r="N164" s="23">
        <v>45443</v>
      </c>
      <c r="O164" s="11" t="s">
        <v>1011</v>
      </c>
      <c r="P164" s="11">
        <v>2</v>
      </c>
      <c r="Q164" s="11">
        <v>14763.54</v>
      </c>
      <c r="R164" s="11">
        <f t="shared" si="2"/>
        <v>29527.08</v>
      </c>
    </row>
    <row r="165" spans="13:18" x14ac:dyDescent="0.3">
      <c r="M165" s="11" t="s">
        <v>292</v>
      </c>
      <c r="N165" s="23">
        <v>45313</v>
      </c>
      <c r="O165" s="11" t="s">
        <v>1027</v>
      </c>
      <c r="P165" s="11">
        <v>3</v>
      </c>
      <c r="Q165" s="11">
        <v>353.53</v>
      </c>
      <c r="R165" s="11">
        <f t="shared" si="2"/>
        <v>1060.5899999999999</v>
      </c>
    </row>
    <row r="166" spans="13:18" x14ac:dyDescent="0.3">
      <c r="M166" s="11" t="s">
        <v>299</v>
      </c>
      <c r="N166" s="23">
        <v>45315</v>
      </c>
      <c r="O166" s="11" t="s">
        <v>1022</v>
      </c>
      <c r="P166" s="11">
        <v>19</v>
      </c>
      <c r="Q166" s="11">
        <v>3695.62</v>
      </c>
      <c r="R166" s="11">
        <f t="shared" si="2"/>
        <v>70216.78</v>
      </c>
    </row>
    <row r="167" spans="13:18" x14ac:dyDescent="0.3">
      <c r="M167" s="11" t="s">
        <v>305</v>
      </c>
      <c r="N167" s="23">
        <v>45385</v>
      </c>
      <c r="O167" s="11" t="s">
        <v>1041</v>
      </c>
      <c r="P167" s="11">
        <v>15</v>
      </c>
      <c r="Q167" s="11">
        <v>4494.3999999999996</v>
      </c>
      <c r="R167" s="11">
        <f t="shared" si="2"/>
        <v>67416</v>
      </c>
    </row>
    <row r="168" spans="13:18" x14ac:dyDescent="0.3">
      <c r="M168" s="11" t="s">
        <v>311</v>
      </c>
      <c r="N168" s="23">
        <v>45297</v>
      </c>
      <c r="O168" s="11" t="s">
        <v>1010</v>
      </c>
      <c r="P168" s="11">
        <v>2</v>
      </c>
      <c r="Q168" s="11">
        <v>5576.52</v>
      </c>
      <c r="R168" s="11">
        <f t="shared" si="2"/>
        <v>11153.04</v>
      </c>
    </row>
    <row r="169" spans="13:18" x14ac:dyDescent="0.3">
      <c r="M169" s="11" t="s">
        <v>316</v>
      </c>
      <c r="N169" s="23">
        <v>45347</v>
      </c>
      <c r="O169" s="11" t="s">
        <v>1023</v>
      </c>
      <c r="P169" s="11">
        <v>5</v>
      </c>
      <c r="Q169" s="11">
        <v>499.34</v>
      </c>
      <c r="R169" s="11">
        <f t="shared" si="2"/>
        <v>2496.6999999999998</v>
      </c>
    </row>
    <row r="170" spans="13:18" x14ac:dyDescent="0.3">
      <c r="M170" s="11" t="s">
        <v>318</v>
      </c>
      <c r="N170" s="23">
        <v>45431</v>
      </c>
      <c r="O170" s="11" t="s">
        <v>1015</v>
      </c>
      <c r="P170" s="11">
        <v>14</v>
      </c>
      <c r="Q170" s="11">
        <v>3726.05</v>
      </c>
      <c r="R170" s="11">
        <f t="shared" si="2"/>
        <v>52164.700000000004</v>
      </c>
    </row>
    <row r="171" spans="13:18" x14ac:dyDescent="0.3">
      <c r="M171" s="11" t="s">
        <v>333</v>
      </c>
      <c r="N171" s="23">
        <v>45401</v>
      </c>
      <c r="O171" s="11" t="s">
        <v>1033</v>
      </c>
      <c r="P171" s="11">
        <v>20</v>
      </c>
      <c r="Q171" s="11">
        <v>1553.91</v>
      </c>
      <c r="R171" s="11">
        <f t="shared" si="2"/>
        <v>31078.2</v>
      </c>
    </row>
    <row r="172" spans="13:18" x14ac:dyDescent="0.3">
      <c r="M172" s="11" t="s">
        <v>335</v>
      </c>
      <c r="N172" s="23">
        <v>45349</v>
      </c>
      <c r="O172" s="11" t="s">
        <v>1039</v>
      </c>
      <c r="P172" s="11">
        <v>7</v>
      </c>
      <c r="Q172" s="11">
        <v>887.63</v>
      </c>
      <c r="R172" s="11">
        <f t="shared" si="2"/>
        <v>6213.41</v>
      </c>
    </row>
    <row r="173" spans="13:18" x14ac:dyDescent="0.3">
      <c r="M173" s="11" t="s">
        <v>338</v>
      </c>
      <c r="N173" s="23">
        <v>45352</v>
      </c>
      <c r="O173" s="11" t="s">
        <v>1026</v>
      </c>
      <c r="P173" s="11">
        <v>20</v>
      </c>
      <c r="Q173" s="11">
        <v>178.29</v>
      </c>
      <c r="R173" s="11">
        <f t="shared" si="2"/>
        <v>3565.7999999999997</v>
      </c>
    </row>
    <row r="174" spans="13:18" x14ac:dyDescent="0.3">
      <c r="M174" s="11" t="s">
        <v>346</v>
      </c>
      <c r="N174" s="23">
        <v>45402</v>
      </c>
      <c r="O174" s="11" t="s">
        <v>1025</v>
      </c>
      <c r="P174" s="11">
        <v>10</v>
      </c>
      <c r="Q174" s="11">
        <v>309.79000000000002</v>
      </c>
      <c r="R174" s="11">
        <f t="shared" si="2"/>
        <v>3097.9</v>
      </c>
    </row>
    <row r="175" spans="13:18" x14ac:dyDescent="0.3">
      <c r="M175" s="11" t="s">
        <v>373</v>
      </c>
      <c r="N175" s="23">
        <v>45379</v>
      </c>
      <c r="O175" s="11" t="s">
        <v>1047</v>
      </c>
      <c r="P175" s="11">
        <v>6</v>
      </c>
      <c r="Q175" s="11">
        <v>872.38</v>
      </c>
      <c r="R175" s="11">
        <f t="shared" si="2"/>
        <v>5234.28</v>
      </c>
    </row>
    <row r="176" spans="13:18" x14ac:dyDescent="0.3">
      <c r="M176" s="11" t="s">
        <v>381</v>
      </c>
      <c r="N176" s="23">
        <v>45297</v>
      </c>
      <c r="O176" s="11" t="s">
        <v>1039</v>
      </c>
      <c r="P176" s="11">
        <v>15</v>
      </c>
      <c r="Q176" s="11">
        <v>1028.29</v>
      </c>
      <c r="R176" s="11">
        <f t="shared" si="2"/>
        <v>15424.349999999999</v>
      </c>
    </row>
    <row r="177" spans="13:18" x14ac:dyDescent="0.3">
      <c r="M177" s="11" t="s">
        <v>411</v>
      </c>
      <c r="N177" s="23">
        <v>45425</v>
      </c>
      <c r="O177" s="11" t="s">
        <v>1032</v>
      </c>
      <c r="P177" s="11">
        <v>18</v>
      </c>
      <c r="Q177" s="11">
        <v>890.33</v>
      </c>
      <c r="R177" s="11">
        <f t="shared" si="2"/>
        <v>16025.94</v>
      </c>
    </row>
    <row r="178" spans="13:18" x14ac:dyDescent="0.3">
      <c r="M178" s="11" t="s">
        <v>413</v>
      </c>
      <c r="N178" s="23">
        <v>45400</v>
      </c>
      <c r="O178" s="11" t="s">
        <v>1023</v>
      </c>
      <c r="P178" s="11">
        <v>17</v>
      </c>
      <c r="Q178" s="11">
        <v>500.09</v>
      </c>
      <c r="R178" s="11">
        <f t="shared" si="2"/>
        <v>8501.5299999999988</v>
      </c>
    </row>
    <row r="179" spans="13:18" x14ac:dyDescent="0.3">
      <c r="M179" s="11" t="s">
        <v>417</v>
      </c>
      <c r="N179" s="23">
        <v>45318</v>
      </c>
      <c r="O179" s="11" t="s">
        <v>1041</v>
      </c>
      <c r="P179" s="11">
        <v>11</v>
      </c>
      <c r="Q179" s="11">
        <v>5171.3999999999996</v>
      </c>
      <c r="R179" s="11">
        <f t="shared" si="2"/>
        <v>56885.399999999994</v>
      </c>
    </row>
    <row r="180" spans="13:18" x14ac:dyDescent="0.3">
      <c r="M180" s="11" t="s">
        <v>419</v>
      </c>
      <c r="N180" s="23">
        <v>45325</v>
      </c>
      <c r="O180" s="11" t="s">
        <v>1011</v>
      </c>
      <c r="P180" s="11">
        <v>16</v>
      </c>
      <c r="Q180" s="11">
        <v>15289.99</v>
      </c>
      <c r="R180" s="11">
        <f t="shared" si="2"/>
        <v>244639.84</v>
      </c>
    </row>
    <row r="181" spans="13:18" x14ac:dyDescent="0.3">
      <c r="M181" s="11" t="s">
        <v>427</v>
      </c>
      <c r="N181" s="23">
        <v>45442</v>
      </c>
      <c r="O181" s="11" t="s">
        <v>1017</v>
      </c>
      <c r="P181" s="11">
        <v>14</v>
      </c>
      <c r="Q181" s="11">
        <v>1475.05</v>
      </c>
      <c r="R181" s="11">
        <f t="shared" si="2"/>
        <v>20650.7</v>
      </c>
    </row>
    <row r="182" spans="13:18" x14ac:dyDescent="0.3">
      <c r="M182" s="11" t="s">
        <v>440</v>
      </c>
      <c r="N182" s="23">
        <v>45338</v>
      </c>
      <c r="O182" s="11" t="s">
        <v>1026</v>
      </c>
      <c r="P182" s="11">
        <v>9</v>
      </c>
      <c r="Q182" s="11">
        <v>198.86</v>
      </c>
      <c r="R182" s="11">
        <f t="shared" si="2"/>
        <v>1789.7400000000002</v>
      </c>
    </row>
    <row r="183" spans="13:18" x14ac:dyDescent="0.3">
      <c r="M183" s="11" t="s">
        <v>453</v>
      </c>
      <c r="N183" s="23">
        <v>45448</v>
      </c>
      <c r="O183" s="11" t="s">
        <v>1035</v>
      </c>
      <c r="P183" s="11">
        <v>17</v>
      </c>
      <c r="Q183" s="11">
        <v>1425.2</v>
      </c>
      <c r="R183" s="11">
        <f t="shared" si="2"/>
        <v>24228.400000000001</v>
      </c>
    </row>
    <row r="184" spans="13:18" x14ac:dyDescent="0.3">
      <c r="M184" s="11" t="s">
        <v>454</v>
      </c>
      <c r="N184" s="23">
        <v>45361</v>
      </c>
      <c r="O184" s="11" t="s">
        <v>1024</v>
      </c>
      <c r="P184" s="11">
        <v>8</v>
      </c>
      <c r="Q184" s="11">
        <v>376.88</v>
      </c>
      <c r="R184" s="11">
        <f t="shared" si="2"/>
        <v>3015.04</v>
      </c>
    </row>
    <row r="185" spans="13:18" x14ac:dyDescent="0.3">
      <c r="M185" s="11" t="s">
        <v>483</v>
      </c>
      <c r="N185" s="23">
        <v>45443</v>
      </c>
      <c r="O185" s="11" t="s">
        <v>1046</v>
      </c>
      <c r="P185" s="11">
        <v>7</v>
      </c>
      <c r="Q185" s="11">
        <v>835.73</v>
      </c>
      <c r="R185" s="11">
        <f t="shared" si="2"/>
        <v>5850.1100000000006</v>
      </c>
    </row>
    <row r="186" spans="13:18" x14ac:dyDescent="0.3">
      <c r="M186" s="11" t="s">
        <v>486</v>
      </c>
      <c r="N186" s="23">
        <v>45430</v>
      </c>
      <c r="O186" s="11" t="s">
        <v>1027</v>
      </c>
      <c r="P186" s="11">
        <v>5</v>
      </c>
      <c r="Q186" s="11">
        <v>273.02999999999997</v>
      </c>
      <c r="R186" s="11">
        <f t="shared" si="2"/>
        <v>1365.1499999999999</v>
      </c>
    </row>
    <row r="187" spans="13:18" x14ac:dyDescent="0.3">
      <c r="M187" s="11" t="s">
        <v>497</v>
      </c>
      <c r="N187" s="23">
        <v>45354</v>
      </c>
      <c r="O187" s="11" t="s">
        <v>1029</v>
      </c>
      <c r="P187" s="11">
        <v>6</v>
      </c>
      <c r="Q187" s="11">
        <v>238.44</v>
      </c>
      <c r="R187" s="11">
        <f t="shared" si="2"/>
        <v>1430.6399999999999</v>
      </c>
    </row>
    <row r="188" spans="13:18" x14ac:dyDescent="0.3">
      <c r="M188" s="11" t="s">
        <v>498</v>
      </c>
      <c r="N188" s="23">
        <v>45465</v>
      </c>
      <c r="O188" s="11" t="s">
        <v>1014</v>
      </c>
      <c r="P188" s="11">
        <v>5</v>
      </c>
      <c r="Q188" s="11">
        <v>1101.57</v>
      </c>
      <c r="R188" s="11">
        <f t="shared" si="2"/>
        <v>5507.8499999999995</v>
      </c>
    </row>
    <row r="189" spans="13:18" x14ac:dyDescent="0.3">
      <c r="M189" s="11" t="s">
        <v>505</v>
      </c>
      <c r="N189" s="23">
        <v>45419</v>
      </c>
      <c r="O189" s="11" t="s">
        <v>1040</v>
      </c>
      <c r="P189" s="11">
        <v>17</v>
      </c>
      <c r="Q189" s="11">
        <v>1541.65</v>
      </c>
      <c r="R189" s="11">
        <f t="shared" si="2"/>
        <v>26208.050000000003</v>
      </c>
    </row>
    <row r="190" spans="13:18" x14ac:dyDescent="0.3">
      <c r="M190" s="11" t="s">
        <v>508</v>
      </c>
      <c r="N190" s="23">
        <v>45388</v>
      </c>
      <c r="O190" s="11" t="s">
        <v>1027</v>
      </c>
      <c r="P190" s="11">
        <v>19</v>
      </c>
      <c r="Q190" s="11">
        <v>274.13</v>
      </c>
      <c r="R190" s="11">
        <f t="shared" si="2"/>
        <v>5208.47</v>
      </c>
    </row>
    <row r="191" spans="13:18" x14ac:dyDescent="0.3">
      <c r="M191" s="11" t="s">
        <v>516</v>
      </c>
      <c r="N191" s="23">
        <v>45327</v>
      </c>
      <c r="O191" s="11" t="s">
        <v>1020</v>
      </c>
      <c r="P191" s="11">
        <v>18</v>
      </c>
      <c r="Q191" s="11">
        <v>1431.24</v>
      </c>
      <c r="R191" s="11">
        <f t="shared" si="2"/>
        <v>25762.32</v>
      </c>
    </row>
    <row r="192" spans="13:18" x14ac:dyDescent="0.3">
      <c r="M192" s="11" t="s">
        <v>529</v>
      </c>
      <c r="N192" s="23">
        <v>45366</v>
      </c>
      <c r="O192" s="11" t="s">
        <v>1021</v>
      </c>
      <c r="P192" s="11">
        <v>17</v>
      </c>
      <c r="Q192" s="11">
        <v>1372.76</v>
      </c>
      <c r="R192" s="11">
        <f t="shared" si="2"/>
        <v>23336.92</v>
      </c>
    </row>
    <row r="193" spans="13:18" x14ac:dyDescent="0.3">
      <c r="M193" s="11" t="s">
        <v>544</v>
      </c>
      <c r="N193" s="23">
        <v>45356</v>
      </c>
      <c r="O193" s="11" t="s">
        <v>1010</v>
      </c>
      <c r="P193" s="11">
        <v>4</v>
      </c>
      <c r="Q193" s="11">
        <v>5310.93</v>
      </c>
      <c r="R193" s="11">
        <f t="shared" si="2"/>
        <v>21243.72</v>
      </c>
    </row>
    <row r="194" spans="13:18" x14ac:dyDescent="0.3">
      <c r="M194" s="11" t="s">
        <v>554</v>
      </c>
      <c r="N194" s="23">
        <v>45334</v>
      </c>
      <c r="O194" s="11" t="s">
        <v>1014</v>
      </c>
      <c r="P194" s="11">
        <v>2</v>
      </c>
      <c r="Q194" s="11">
        <v>1116.69</v>
      </c>
      <c r="R194" s="11">
        <f t="shared" si="2"/>
        <v>2233.38</v>
      </c>
    </row>
    <row r="195" spans="13:18" x14ac:dyDescent="0.3">
      <c r="M195" s="11" t="s">
        <v>576</v>
      </c>
      <c r="N195" s="23">
        <v>45297</v>
      </c>
      <c r="O195" s="11" t="s">
        <v>1017</v>
      </c>
      <c r="P195" s="11">
        <v>13</v>
      </c>
      <c r="Q195" s="11">
        <v>1712.91</v>
      </c>
      <c r="R195" s="11">
        <f t="shared" ref="R195:R258" si="3">Q195*P195</f>
        <v>22267.83</v>
      </c>
    </row>
    <row r="196" spans="13:18" x14ac:dyDescent="0.3">
      <c r="M196" s="11" t="s">
        <v>584</v>
      </c>
      <c r="N196" s="23">
        <v>45400</v>
      </c>
      <c r="O196" s="11" t="s">
        <v>1011</v>
      </c>
      <c r="P196" s="11">
        <v>8</v>
      </c>
      <c r="Q196" s="11">
        <v>15457.61</v>
      </c>
      <c r="R196" s="11">
        <f t="shared" si="3"/>
        <v>123660.88</v>
      </c>
    </row>
    <row r="197" spans="13:18" x14ac:dyDescent="0.3">
      <c r="M197" s="11" t="s">
        <v>588</v>
      </c>
      <c r="N197" s="23">
        <v>45400</v>
      </c>
      <c r="O197" s="11" t="s">
        <v>1041</v>
      </c>
      <c r="P197" s="11">
        <v>6</v>
      </c>
      <c r="Q197" s="11">
        <v>5746.66</v>
      </c>
      <c r="R197" s="11">
        <f t="shared" si="3"/>
        <v>34479.96</v>
      </c>
    </row>
    <row r="198" spans="13:18" x14ac:dyDescent="0.3">
      <c r="M198" s="11" t="s">
        <v>600</v>
      </c>
      <c r="N198" s="23">
        <v>45378</v>
      </c>
      <c r="O198" s="11" t="s">
        <v>1039</v>
      </c>
      <c r="P198" s="11">
        <v>20</v>
      </c>
      <c r="Q198" s="11">
        <v>972.78</v>
      </c>
      <c r="R198" s="11">
        <f t="shared" si="3"/>
        <v>19455.599999999999</v>
      </c>
    </row>
    <row r="199" spans="13:18" x14ac:dyDescent="0.3">
      <c r="M199" s="11" t="s">
        <v>601</v>
      </c>
      <c r="N199" s="23">
        <v>45384</v>
      </c>
      <c r="O199" s="11" t="s">
        <v>1028</v>
      </c>
      <c r="P199" s="11">
        <v>13</v>
      </c>
      <c r="Q199" s="11">
        <v>107.69</v>
      </c>
      <c r="R199" s="11">
        <f t="shared" si="3"/>
        <v>1399.97</v>
      </c>
    </row>
    <row r="200" spans="13:18" x14ac:dyDescent="0.3">
      <c r="M200" s="11" t="s">
        <v>644</v>
      </c>
      <c r="N200" s="23">
        <v>45357</v>
      </c>
      <c r="O200" s="11" t="s">
        <v>1013</v>
      </c>
      <c r="P200" s="11">
        <v>2</v>
      </c>
      <c r="Q200" s="11">
        <v>28159.52</v>
      </c>
      <c r="R200" s="11">
        <f t="shared" si="3"/>
        <v>56319.040000000001</v>
      </c>
    </row>
    <row r="201" spans="13:18" x14ac:dyDescent="0.3">
      <c r="M201" s="11" t="s">
        <v>663</v>
      </c>
      <c r="N201" s="23">
        <v>45388</v>
      </c>
      <c r="O201" s="11" t="s">
        <v>1016</v>
      </c>
      <c r="P201" s="11">
        <v>19</v>
      </c>
      <c r="Q201" s="11">
        <v>526.33000000000004</v>
      </c>
      <c r="R201" s="11">
        <f t="shared" si="3"/>
        <v>10000.27</v>
      </c>
    </row>
    <row r="202" spans="13:18" x14ac:dyDescent="0.3">
      <c r="M202" s="11" t="s">
        <v>667</v>
      </c>
      <c r="N202" s="23">
        <v>45315</v>
      </c>
      <c r="O202" s="11" t="s">
        <v>1012</v>
      </c>
      <c r="P202" s="11">
        <v>6</v>
      </c>
      <c r="Q202" s="11">
        <v>2496.54</v>
      </c>
      <c r="R202" s="11">
        <f t="shared" si="3"/>
        <v>14979.24</v>
      </c>
    </row>
    <row r="203" spans="13:18" x14ac:dyDescent="0.3">
      <c r="M203" s="11" t="s">
        <v>672</v>
      </c>
      <c r="N203" s="23">
        <v>45336</v>
      </c>
      <c r="O203" s="11" t="s">
        <v>1041</v>
      </c>
      <c r="P203" s="11">
        <v>3</v>
      </c>
      <c r="Q203" s="11">
        <v>4897.08</v>
      </c>
      <c r="R203" s="11">
        <f t="shared" si="3"/>
        <v>14691.24</v>
      </c>
    </row>
    <row r="204" spans="13:18" x14ac:dyDescent="0.3">
      <c r="M204" s="11" t="s">
        <v>673</v>
      </c>
      <c r="N204" s="23">
        <v>45418</v>
      </c>
      <c r="O204" s="11" t="s">
        <v>1011</v>
      </c>
      <c r="P204" s="11">
        <v>13</v>
      </c>
      <c r="Q204" s="11">
        <v>15020.64</v>
      </c>
      <c r="R204" s="11">
        <f t="shared" si="3"/>
        <v>195268.32</v>
      </c>
    </row>
    <row r="205" spans="13:18" x14ac:dyDescent="0.3">
      <c r="M205" s="11" t="s">
        <v>674</v>
      </c>
      <c r="N205" s="23">
        <v>45322</v>
      </c>
      <c r="O205" s="11" t="s">
        <v>1023</v>
      </c>
      <c r="P205" s="11">
        <v>10</v>
      </c>
      <c r="Q205" s="11">
        <v>539.25</v>
      </c>
      <c r="R205" s="11">
        <f t="shared" si="3"/>
        <v>5392.5</v>
      </c>
    </row>
    <row r="206" spans="13:18" x14ac:dyDescent="0.3">
      <c r="M206" s="11" t="s">
        <v>680</v>
      </c>
      <c r="N206" s="23">
        <v>45349</v>
      </c>
      <c r="O206" s="11" t="s">
        <v>1017</v>
      </c>
      <c r="P206" s="11">
        <v>16</v>
      </c>
      <c r="Q206" s="11">
        <v>1692.79</v>
      </c>
      <c r="R206" s="11">
        <f t="shared" si="3"/>
        <v>27084.639999999999</v>
      </c>
    </row>
    <row r="207" spans="13:18" x14ac:dyDescent="0.3">
      <c r="M207" s="11" t="s">
        <v>697</v>
      </c>
      <c r="N207" s="23">
        <v>45304</v>
      </c>
      <c r="O207" s="11" t="s">
        <v>1023</v>
      </c>
      <c r="P207" s="11">
        <v>6</v>
      </c>
      <c r="Q207" s="11">
        <v>485.66</v>
      </c>
      <c r="R207" s="11">
        <f t="shared" si="3"/>
        <v>2913.96</v>
      </c>
    </row>
    <row r="208" spans="13:18" x14ac:dyDescent="0.3">
      <c r="M208" s="11" t="s">
        <v>700</v>
      </c>
      <c r="N208" s="23">
        <v>45325</v>
      </c>
      <c r="O208" s="11" t="s">
        <v>1008</v>
      </c>
      <c r="P208" s="11">
        <v>11</v>
      </c>
      <c r="Q208" s="11">
        <v>62549.42</v>
      </c>
      <c r="R208" s="11">
        <f t="shared" si="3"/>
        <v>688043.62</v>
      </c>
    </row>
    <row r="209" spans="13:18" x14ac:dyDescent="0.3">
      <c r="M209" s="11" t="s">
        <v>712</v>
      </c>
      <c r="N209" s="23">
        <v>45420</v>
      </c>
      <c r="O209" s="11" t="s">
        <v>1040</v>
      </c>
      <c r="P209" s="11">
        <v>17</v>
      </c>
      <c r="Q209" s="11">
        <v>1427.07</v>
      </c>
      <c r="R209" s="11">
        <f t="shared" si="3"/>
        <v>24260.19</v>
      </c>
    </row>
    <row r="210" spans="13:18" x14ac:dyDescent="0.3">
      <c r="M210" s="11" t="s">
        <v>717</v>
      </c>
      <c r="N210" s="23">
        <v>45326</v>
      </c>
      <c r="O210" s="11" t="s">
        <v>1043</v>
      </c>
      <c r="P210" s="11">
        <v>14</v>
      </c>
      <c r="Q210" s="11">
        <v>602.57000000000005</v>
      </c>
      <c r="R210" s="11">
        <f t="shared" si="3"/>
        <v>8435.9800000000014</v>
      </c>
    </row>
    <row r="211" spans="13:18" x14ac:dyDescent="0.3">
      <c r="M211" s="11" t="s">
        <v>720</v>
      </c>
      <c r="N211" s="23">
        <v>45433</v>
      </c>
      <c r="O211" s="11" t="s">
        <v>1024</v>
      </c>
      <c r="P211" s="11">
        <v>7</v>
      </c>
      <c r="Q211" s="11">
        <v>396.54</v>
      </c>
      <c r="R211" s="11">
        <f t="shared" si="3"/>
        <v>2775.78</v>
      </c>
    </row>
    <row r="212" spans="13:18" x14ac:dyDescent="0.3">
      <c r="M212" s="11" t="s">
        <v>723</v>
      </c>
      <c r="N212" s="23">
        <v>45437</v>
      </c>
      <c r="O212" s="11" t="s">
        <v>1019</v>
      </c>
      <c r="P212" s="11">
        <v>16</v>
      </c>
      <c r="Q212" s="11">
        <v>3048.04</v>
      </c>
      <c r="R212" s="11">
        <f t="shared" si="3"/>
        <v>48768.639999999999</v>
      </c>
    </row>
    <row r="213" spans="13:18" x14ac:dyDescent="0.3">
      <c r="M213" s="11" t="s">
        <v>727</v>
      </c>
      <c r="N213" s="23">
        <v>45295</v>
      </c>
      <c r="O213" s="11" t="s">
        <v>1009</v>
      </c>
      <c r="P213" s="11">
        <v>2</v>
      </c>
      <c r="Q213" s="11">
        <v>21825.27</v>
      </c>
      <c r="R213" s="11">
        <f t="shared" si="3"/>
        <v>43650.54</v>
      </c>
    </row>
    <row r="214" spans="13:18" x14ac:dyDescent="0.3">
      <c r="M214" s="11" t="s">
        <v>728</v>
      </c>
      <c r="N214" s="23">
        <v>45295</v>
      </c>
      <c r="O214" s="11" t="s">
        <v>1017</v>
      </c>
      <c r="P214" s="11">
        <v>1</v>
      </c>
      <c r="Q214" s="11">
        <v>2045.91</v>
      </c>
      <c r="R214" s="11">
        <f t="shared" si="3"/>
        <v>2045.91</v>
      </c>
    </row>
    <row r="215" spans="13:18" x14ac:dyDescent="0.3">
      <c r="M215" s="11" t="s">
        <v>734</v>
      </c>
      <c r="N215" s="23">
        <v>45335</v>
      </c>
      <c r="O215" s="11" t="s">
        <v>1015</v>
      </c>
      <c r="P215" s="11">
        <v>4</v>
      </c>
      <c r="Q215" s="11">
        <v>3389.9</v>
      </c>
      <c r="R215" s="11">
        <f t="shared" si="3"/>
        <v>13559.6</v>
      </c>
    </row>
    <row r="216" spans="13:18" x14ac:dyDescent="0.3">
      <c r="M216" s="11" t="s">
        <v>737</v>
      </c>
      <c r="N216" s="23">
        <v>45462</v>
      </c>
      <c r="O216" s="11" t="s">
        <v>1035</v>
      </c>
      <c r="P216" s="11">
        <v>10</v>
      </c>
      <c r="Q216" s="11">
        <v>1279.6500000000001</v>
      </c>
      <c r="R216" s="11">
        <f t="shared" si="3"/>
        <v>12796.5</v>
      </c>
    </row>
    <row r="217" spans="13:18" x14ac:dyDescent="0.3">
      <c r="M217" s="11" t="s">
        <v>745</v>
      </c>
      <c r="N217" s="23">
        <v>45469</v>
      </c>
      <c r="O217" s="11" t="s">
        <v>1041</v>
      </c>
      <c r="P217" s="11">
        <v>8</v>
      </c>
      <c r="Q217" s="11">
        <v>5514.1</v>
      </c>
      <c r="R217" s="11">
        <f t="shared" si="3"/>
        <v>44112.800000000003</v>
      </c>
    </row>
    <row r="218" spans="13:18" x14ac:dyDescent="0.3">
      <c r="M218" s="11" t="s">
        <v>760</v>
      </c>
      <c r="N218" s="23">
        <v>45341</v>
      </c>
      <c r="O218" s="11" t="s">
        <v>1031</v>
      </c>
      <c r="P218" s="11">
        <v>9</v>
      </c>
      <c r="Q218" s="11">
        <v>39.22</v>
      </c>
      <c r="R218" s="11">
        <f t="shared" si="3"/>
        <v>352.98</v>
      </c>
    </row>
    <row r="219" spans="13:18" x14ac:dyDescent="0.3">
      <c r="M219" s="11" t="s">
        <v>769</v>
      </c>
      <c r="N219" s="23">
        <v>45466</v>
      </c>
      <c r="O219" s="11" t="s">
        <v>1022</v>
      </c>
      <c r="P219" s="11">
        <v>5</v>
      </c>
      <c r="Q219" s="11">
        <v>4735.8999999999996</v>
      </c>
      <c r="R219" s="11">
        <f t="shared" si="3"/>
        <v>23679.5</v>
      </c>
    </row>
    <row r="220" spans="13:18" x14ac:dyDescent="0.3">
      <c r="M220" s="11" t="s">
        <v>779</v>
      </c>
      <c r="N220" s="23">
        <v>45354</v>
      </c>
      <c r="O220" s="11" t="s">
        <v>1047</v>
      </c>
      <c r="P220" s="11">
        <v>18</v>
      </c>
      <c r="Q220" s="11">
        <v>801.81</v>
      </c>
      <c r="R220" s="11">
        <f t="shared" si="3"/>
        <v>14432.579999999998</v>
      </c>
    </row>
    <row r="221" spans="13:18" x14ac:dyDescent="0.3">
      <c r="M221" s="11" t="s">
        <v>787</v>
      </c>
      <c r="N221" s="23">
        <v>45356</v>
      </c>
      <c r="O221" s="11" t="s">
        <v>1035</v>
      </c>
      <c r="P221" s="11">
        <v>6</v>
      </c>
      <c r="Q221" s="11">
        <v>1042.8800000000001</v>
      </c>
      <c r="R221" s="11">
        <f t="shared" si="3"/>
        <v>6257.2800000000007</v>
      </c>
    </row>
    <row r="222" spans="13:18" x14ac:dyDescent="0.3">
      <c r="M222" s="11" t="s">
        <v>808</v>
      </c>
      <c r="N222" s="23">
        <v>45300</v>
      </c>
      <c r="O222" s="11" t="s">
        <v>1008</v>
      </c>
      <c r="P222" s="11">
        <v>1</v>
      </c>
      <c r="Q222" s="11">
        <v>54689.59</v>
      </c>
      <c r="R222" s="11">
        <f t="shared" si="3"/>
        <v>54689.59</v>
      </c>
    </row>
    <row r="223" spans="13:18" x14ac:dyDescent="0.3">
      <c r="M223" s="11" t="s">
        <v>827</v>
      </c>
      <c r="N223" s="23">
        <v>45415</v>
      </c>
      <c r="O223" s="11" t="s">
        <v>1025</v>
      </c>
      <c r="P223" s="11">
        <v>7</v>
      </c>
      <c r="Q223" s="11">
        <v>314.67</v>
      </c>
      <c r="R223" s="11">
        <f t="shared" si="3"/>
        <v>2202.69</v>
      </c>
    </row>
    <row r="224" spans="13:18" x14ac:dyDescent="0.3">
      <c r="M224" s="11" t="s">
        <v>828</v>
      </c>
      <c r="N224" s="23">
        <v>45403</v>
      </c>
      <c r="O224" s="11" t="s">
        <v>1037</v>
      </c>
      <c r="P224" s="11">
        <v>17</v>
      </c>
      <c r="Q224" s="11">
        <v>1737.25</v>
      </c>
      <c r="R224" s="11">
        <f t="shared" si="3"/>
        <v>29533.25</v>
      </c>
    </row>
    <row r="225" spans="13:18" x14ac:dyDescent="0.3">
      <c r="M225" s="11" t="s">
        <v>829</v>
      </c>
      <c r="N225" s="23">
        <v>45467</v>
      </c>
      <c r="O225" s="11" t="s">
        <v>1019</v>
      </c>
      <c r="P225" s="11">
        <v>9</v>
      </c>
      <c r="Q225" s="11">
        <v>3065.44</v>
      </c>
      <c r="R225" s="11">
        <f t="shared" si="3"/>
        <v>27588.959999999999</v>
      </c>
    </row>
    <row r="226" spans="13:18" x14ac:dyDescent="0.3">
      <c r="M226" s="11" t="s">
        <v>831</v>
      </c>
      <c r="N226" s="23">
        <v>45319</v>
      </c>
      <c r="O226" s="11" t="s">
        <v>1028</v>
      </c>
      <c r="P226" s="11">
        <v>20</v>
      </c>
      <c r="Q226" s="11">
        <v>107.87</v>
      </c>
      <c r="R226" s="11">
        <f t="shared" si="3"/>
        <v>2157.4</v>
      </c>
    </row>
    <row r="227" spans="13:18" x14ac:dyDescent="0.3">
      <c r="M227" s="11" t="s">
        <v>838</v>
      </c>
      <c r="N227" s="23">
        <v>45446</v>
      </c>
      <c r="O227" s="11" t="s">
        <v>1032</v>
      </c>
      <c r="P227" s="11">
        <v>7</v>
      </c>
      <c r="Q227" s="11">
        <v>974.18</v>
      </c>
      <c r="R227" s="11">
        <f t="shared" si="3"/>
        <v>6819.2599999999993</v>
      </c>
    </row>
    <row r="228" spans="13:18" x14ac:dyDescent="0.3">
      <c r="M228" s="11" t="s">
        <v>851</v>
      </c>
      <c r="N228" s="23">
        <v>45327</v>
      </c>
      <c r="O228" s="11" t="s">
        <v>1025</v>
      </c>
      <c r="P228" s="11">
        <v>19</v>
      </c>
      <c r="Q228" s="11">
        <v>267.02999999999997</v>
      </c>
      <c r="R228" s="11">
        <f t="shared" si="3"/>
        <v>5073.57</v>
      </c>
    </row>
    <row r="229" spans="13:18" x14ac:dyDescent="0.3">
      <c r="M229" s="11" t="s">
        <v>856</v>
      </c>
      <c r="N229" s="23">
        <v>45340</v>
      </c>
      <c r="O229" s="11" t="s">
        <v>1037</v>
      </c>
      <c r="P229" s="11">
        <v>16</v>
      </c>
      <c r="Q229" s="11">
        <v>1286.76</v>
      </c>
      <c r="R229" s="11">
        <f t="shared" si="3"/>
        <v>20588.16</v>
      </c>
    </row>
    <row r="230" spans="13:18" x14ac:dyDescent="0.3">
      <c r="M230" s="11" t="s">
        <v>869</v>
      </c>
      <c r="N230" s="23">
        <v>45344</v>
      </c>
      <c r="O230" s="11" t="s">
        <v>1025</v>
      </c>
      <c r="P230" s="11">
        <v>6</v>
      </c>
      <c r="Q230" s="11">
        <v>298.47000000000003</v>
      </c>
      <c r="R230" s="11">
        <f t="shared" si="3"/>
        <v>1790.8200000000002</v>
      </c>
    </row>
    <row r="231" spans="13:18" x14ac:dyDescent="0.3">
      <c r="M231" s="11" t="s">
        <v>873</v>
      </c>
      <c r="N231" s="23">
        <v>45359</v>
      </c>
      <c r="O231" s="11" t="s">
        <v>1009</v>
      </c>
      <c r="P231" s="11">
        <v>3</v>
      </c>
      <c r="Q231" s="11">
        <v>22171.16</v>
      </c>
      <c r="R231" s="11">
        <f t="shared" si="3"/>
        <v>66513.48</v>
      </c>
    </row>
    <row r="232" spans="13:18" x14ac:dyDescent="0.3">
      <c r="M232" s="11" t="s">
        <v>877</v>
      </c>
      <c r="N232" s="23">
        <v>45431</v>
      </c>
      <c r="O232" s="11" t="s">
        <v>1039</v>
      </c>
      <c r="P232" s="11">
        <v>9</v>
      </c>
      <c r="Q232" s="11">
        <v>1056.1600000000001</v>
      </c>
      <c r="R232" s="11">
        <f t="shared" si="3"/>
        <v>9505.44</v>
      </c>
    </row>
    <row r="233" spans="13:18" x14ac:dyDescent="0.3">
      <c r="M233" s="11" t="s">
        <v>883</v>
      </c>
      <c r="N233" s="23">
        <v>45376</v>
      </c>
      <c r="O233" s="11" t="s">
        <v>1024</v>
      </c>
      <c r="P233" s="11">
        <v>13</v>
      </c>
      <c r="Q233" s="11">
        <v>367.57</v>
      </c>
      <c r="R233" s="11">
        <f t="shared" si="3"/>
        <v>4778.41</v>
      </c>
    </row>
    <row r="234" spans="13:18" x14ac:dyDescent="0.3">
      <c r="M234" s="11" t="s">
        <v>889</v>
      </c>
      <c r="N234" s="23">
        <v>45382</v>
      </c>
      <c r="O234" s="11" t="s">
        <v>1008</v>
      </c>
      <c r="P234" s="11">
        <v>1</v>
      </c>
      <c r="Q234" s="11">
        <v>55245.72</v>
      </c>
      <c r="R234" s="11">
        <f t="shared" si="3"/>
        <v>55245.72</v>
      </c>
    </row>
    <row r="235" spans="13:18" x14ac:dyDescent="0.3">
      <c r="M235" s="11" t="s">
        <v>890</v>
      </c>
      <c r="N235" s="23">
        <v>45462</v>
      </c>
      <c r="O235" s="11" t="s">
        <v>1026</v>
      </c>
      <c r="P235" s="11">
        <v>18</v>
      </c>
      <c r="Q235" s="11">
        <v>159.11000000000001</v>
      </c>
      <c r="R235" s="11">
        <f t="shared" si="3"/>
        <v>2863.9800000000005</v>
      </c>
    </row>
    <row r="236" spans="13:18" x14ac:dyDescent="0.3">
      <c r="M236" s="11" t="s">
        <v>899</v>
      </c>
      <c r="N236" s="23">
        <v>45298</v>
      </c>
      <c r="O236" s="11" t="s">
        <v>1009</v>
      </c>
      <c r="P236" s="11">
        <v>14</v>
      </c>
      <c r="Q236" s="11">
        <v>21432.67</v>
      </c>
      <c r="R236" s="11">
        <f t="shared" si="3"/>
        <v>300057.38</v>
      </c>
    </row>
    <row r="237" spans="13:18" x14ac:dyDescent="0.3">
      <c r="M237" s="11" t="s">
        <v>919</v>
      </c>
      <c r="N237" s="23">
        <v>45378</v>
      </c>
      <c r="O237" s="11" t="s">
        <v>1030</v>
      </c>
      <c r="P237" s="11">
        <v>15</v>
      </c>
      <c r="Q237" s="11">
        <v>74.84</v>
      </c>
      <c r="R237" s="11">
        <f t="shared" si="3"/>
        <v>1122.6000000000001</v>
      </c>
    </row>
    <row r="238" spans="13:18" x14ac:dyDescent="0.3">
      <c r="M238" s="11" t="s">
        <v>927</v>
      </c>
      <c r="N238" s="23">
        <v>45326</v>
      </c>
      <c r="O238" s="11" t="s">
        <v>1036</v>
      </c>
      <c r="P238" s="11">
        <v>19</v>
      </c>
      <c r="Q238" s="11">
        <v>2209.46</v>
      </c>
      <c r="R238" s="11">
        <f t="shared" si="3"/>
        <v>41979.74</v>
      </c>
    </row>
    <row r="239" spans="13:18" x14ac:dyDescent="0.3">
      <c r="M239" s="11" t="s">
        <v>935</v>
      </c>
      <c r="N239" s="23">
        <v>45376</v>
      </c>
      <c r="O239" s="11" t="s">
        <v>1046</v>
      </c>
      <c r="P239" s="11">
        <v>1</v>
      </c>
      <c r="Q239" s="11">
        <v>658.29</v>
      </c>
      <c r="R239" s="11">
        <f t="shared" si="3"/>
        <v>658.29</v>
      </c>
    </row>
    <row r="240" spans="13:18" x14ac:dyDescent="0.3">
      <c r="M240" s="11" t="s">
        <v>946</v>
      </c>
      <c r="N240" s="23">
        <v>45432</v>
      </c>
      <c r="O240" s="11" t="s">
        <v>1035</v>
      </c>
      <c r="P240" s="11">
        <v>5</v>
      </c>
      <c r="Q240" s="11">
        <v>1056.8800000000001</v>
      </c>
      <c r="R240" s="11">
        <f t="shared" si="3"/>
        <v>5284.4000000000005</v>
      </c>
    </row>
    <row r="241" spans="13:18" x14ac:dyDescent="0.3">
      <c r="M241" s="11" t="s">
        <v>950</v>
      </c>
      <c r="N241" s="23">
        <v>45372</v>
      </c>
      <c r="O241" s="11" t="s">
        <v>1026</v>
      </c>
      <c r="P241" s="11">
        <v>12</v>
      </c>
      <c r="Q241" s="11">
        <v>188.11</v>
      </c>
      <c r="R241" s="11">
        <f t="shared" si="3"/>
        <v>2257.3200000000002</v>
      </c>
    </row>
    <row r="242" spans="13:18" x14ac:dyDescent="0.3">
      <c r="M242" s="11" t="s">
        <v>954</v>
      </c>
      <c r="N242" s="23">
        <v>45373</v>
      </c>
      <c r="O242" s="11" t="s">
        <v>1041</v>
      </c>
      <c r="P242" s="11">
        <v>18</v>
      </c>
      <c r="Q242" s="11">
        <v>5147.5200000000004</v>
      </c>
      <c r="R242" s="11">
        <f t="shared" si="3"/>
        <v>92655.360000000015</v>
      </c>
    </row>
    <row r="243" spans="13:18" x14ac:dyDescent="0.3">
      <c r="M243" s="11" t="s">
        <v>962</v>
      </c>
      <c r="N243" s="23">
        <v>45359</v>
      </c>
      <c r="O243" s="11" t="s">
        <v>1046</v>
      </c>
      <c r="P243" s="11">
        <v>19</v>
      </c>
      <c r="Q243" s="11">
        <v>656.34</v>
      </c>
      <c r="R243" s="11">
        <f t="shared" si="3"/>
        <v>12470.460000000001</v>
      </c>
    </row>
    <row r="244" spans="13:18" x14ac:dyDescent="0.3">
      <c r="M244" s="11" t="s">
        <v>965</v>
      </c>
      <c r="N244" s="23">
        <v>45411</v>
      </c>
      <c r="O244" s="11" t="s">
        <v>1018</v>
      </c>
      <c r="P244" s="11">
        <v>8</v>
      </c>
      <c r="Q244" s="11">
        <v>3592.57</v>
      </c>
      <c r="R244" s="11">
        <f t="shared" si="3"/>
        <v>28740.560000000001</v>
      </c>
    </row>
    <row r="245" spans="13:18" x14ac:dyDescent="0.3">
      <c r="M245" s="11" t="s">
        <v>970</v>
      </c>
      <c r="N245" s="23">
        <v>45396</v>
      </c>
      <c r="O245" s="11" t="s">
        <v>1043</v>
      </c>
      <c r="P245" s="11">
        <v>2</v>
      </c>
      <c r="Q245" s="11">
        <v>542.51</v>
      </c>
      <c r="R245" s="11">
        <f t="shared" si="3"/>
        <v>1085.02</v>
      </c>
    </row>
    <row r="246" spans="13:18" x14ac:dyDescent="0.3">
      <c r="M246" s="11" t="s">
        <v>971</v>
      </c>
      <c r="N246" s="23">
        <v>45372</v>
      </c>
      <c r="O246" s="11" t="s">
        <v>1047</v>
      </c>
      <c r="P246" s="11">
        <v>3</v>
      </c>
      <c r="Q246" s="11">
        <v>952.07</v>
      </c>
      <c r="R246" s="11">
        <f t="shared" si="3"/>
        <v>2856.21</v>
      </c>
    </row>
    <row r="247" spans="13:18" x14ac:dyDescent="0.3">
      <c r="M247" s="11" t="s">
        <v>974</v>
      </c>
      <c r="N247" s="23">
        <v>45302</v>
      </c>
      <c r="O247" s="11" t="s">
        <v>1045</v>
      </c>
      <c r="P247" s="11">
        <v>18</v>
      </c>
      <c r="Q247" s="11">
        <v>2489.94</v>
      </c>
      <c r="R247" s="11">
        <f t="shared" si="3"/>
        <v>44818.92</v>
      </c>
    </row>
    <row r="248" spans="13:18" x14ac:dyDescent="0.3">
      <c r="M248" s="11" t="s">
        <v>985</v>
      </c>
      <c r="N248" s="23">
        <v>45341</v>
      </c>
      <c r="O248" s="11" t="s">
        <v>1028</v>
      </c>
      <c r="P248" s="11">
        <v>19</v>
      </c>
      <c r="Q248" s="11">
        <v>104.25</v>
      </c>
      <c r="R248" s="11">
        <f t="shared" si="3"/>
        <v>1980.75</v>
      </c>
    </row>
    <row r="249" spans="13:18" x14ac:dyDescent="0.3">
      <c r="M249" s="11" t="s">
        <v>9</v>
      </c>
      <c r="N249" s="23">
        <v>45383</v>
      </c>
      <c r="O249" s="11" t="s">
        <v>1010</v>
      </c>
      <c r="P249" s="11">
        <v>5</v>
      </c>
      <c r="Q249" s="11">
        <v>4303.68</v>
      </c>
      <c r="R249" s="11">
        <f t="shared" si="3"/>
        <v>21518.400000000001</v>
      </c>
    </row>
    <row r="250" spans="13:18" x14ac:dyDescent="0.3">
      <c r="M250" s="11" t="s">
        <v>26</v>
      </c>
      <c r="N250" s="23">
        <v>45370</v>
      </c>
      <c r="O250" s="11" t="s">
        <v>1029</v>
      </c>
      <c r="P250" s="11">
        <v>15</v>
      </c>
      <c r="Q250" s="11">
        <v>264.73</v>
      </c>
      <c r="R250" s="11">
        <f t="shared" si="3"/>
        <v>3970.9500000000003</v>
      </c>
    </row>
    <row r="251" spans="13:18" x14ac:dyDescent="0.3">
      <c r="M251" s="11" t="s">
        <v>35</v>
      </c>
      <c r="N251" s="23">
        <v>45467</v>
      </c>
      <c r="O251" s="11" t="s">
        <v>1009</v>
      </c>
      <c r="P251" s="11">
        <v>12</v>
      </c>
      <c r="Q251" s="11">
        <v>23828.16</v>
      </c>
      <c r="R251" s="11">
        <f t="shared" si="3"/>
        <v>285937.91999999998</v>
      </c>
    </row>
    <row r="252" spans="13:18" x14ac:dyDescent="0.3">
      <c r="M252" s="11" t="s">
        <v>39</v>
      </c>
      <c r="N252" s="23">
        <v>45446</v>
      </c>
      <c r="O252" s="11" t="s">
        <v>1035</v>
      </c>
      <c r="P252" s="11">
        <v>11</v>
      </c>
      <c r="Q252" s="11">
        <v>1202.83</v>
      </c>
      <c r="R252" s="11">
        <f t="shared" si="3"/>
        <v>13231.13</v>
      </c>
    </row>
    <row r="253" spans="13:18" x14ac:dyDescent="0.3">
      <c r="M253" s="11" t="s">
        <v>40</v>
      </c>
      <c r="N253" s="23">
        <v>45430</v>
      </c>
      <c r="O253" s="11" t="s">
        <v>1016</v>
      </c>
      <c r="P253" s="11">
        <v>7</v>
      </c>
      <c r="Q253" s="11">
        <v>548.38</v>
      </c>
      <c r="R253" s="11">
        <f t="shared" si="3"/>
        <v>3838.66</v>
      </c>
    </row>
    <row r="254" spans="13:18" x14ac:dyDescent="0.3">
      <c r="M254" s="11" t="s">
        <v>47</v>
      </c>
      <c r="N254" s="23">
        <v>45391</v>
      </c>
      <c r="O254" s="11" t="s">
        <v>1031</v>
      </c>
      <c r="P254" s="11">
        <v>16</v>
      </c>
      <c r="Q254" s="11">
        <v>45.17</v>
      </c>
      <c r="R254" s="11">
        <f t="shared" si="3"/>
        <v>722.72</v>
      </c>
    </row>
    <row r="255" spans="13:18" x14ac:dyDescent="0.3">
      <c r="M255" s="11" t="s">
        <v>52</v>
      </c>
      <c r="N255" s="23">
        <v>45407</v>
      </c>
      <c r="O255" s="11" t="s">
        <v>1041</v>
      </c>
      <c r="P255" s="11">
        <v>15</v>
      </c>
      <c r="Q255" s="11">
        <v>5741.63</v>
      </c>
      <c r="R255" s="11">
        <f t="shared" si="3"/>
        <v>86124.45</v>
      </c>
    </row>
    <row r="256" spans="13:18" x14ac:dyDescent="0.3">
      <c r="M256" s="11" t="s">
        <v>60</v>
      </c>
      <c r="N256" s="23">
        <v>45332</v>
      </c>
      <c r="O256" s="11" t="s">
        <v>1040</v>
      </c>
      <c r="P256" s="11">
        <v>13</v>
      </c>
      <c r="Q256" s="11">
        <v>1589.65</v>
      </c>
      <c r="R256" s="11">
        <f t="shared" si="3"/>
        <v>20665.45</v>
      </c>
    </row>
    <row r="257" spans="13:18" x14ac:dyDescent="0.3">
      <c r="M257" s="11" t="s">
        <v>61</v>
      </c>
      <c r="N257" s="23">
        <v>45460</v>
      </c>
      <c r="O257" s="11" t="s">
        <v>1029</v>
      </c>
      <c r="P257" s="11">
        <v>5</v>
      </c>
      <c r="Q257" s="11">
        <v>235.21</v>
      </c>
      <c r="R257" s="11">
        <f t="shared" si="3"/>
        <v>1176.05</v>
      </c>
    </row>
    <row r="258" spans="13:18" x14ac:dyDescent="0.3">
      <c r="M258" s="11" t="s">
        <v>66</v>
      </c>
      <c r="N258" s="23">
        <v>45293</v>
      </c>
      <c r="O258" s="11" t="s">
        <v>1046</v>
      </c>
      <c r="P258" s="11">
        <v>8</v>
      </c>
      <c r="Q258" s="11">
        <v>829.94</v>
      </c>
      <c r="R258" s="11">
        <f t="shared" si="3"/>
        <v>6639.52</v>
      </c>
    </row>
    <row r="259" spans="13:18" x14ac:dyDescent="0.3">
      <c r="M259" s="11" t="s">
        <v>67</v>
      </c>
      <c r="N259" s="23">
        <v>45329</v>
      </c>
      <c r="O259" s="11" t="s">
        <v>1011</v>
      </c>
      <c r="P259" s="11">
        <v>2</v>
      </c>
      <c r="Q259" s="11">
        <v>17956.04</v>
      </c>
      <c r="R259" s="11">
        <f t="shared" ref="R259:R322" si="4">Q259*P259</f>
        <v>35912.080000000002</v>
      </c>
    </row>
    <row r="260" spans="13:18" x14ac:dyDescent="0.3">
      <c r="M260" s="11" t="s">
        <v>77</v>
      </c>
      <c r="N260" s="23">
        <v>45322</v>
      </c>
      <c r="O260" s="11" t="s">
        <v>1020</v>
      </c>
      <c r="P260" s="11">
        <v>1</v>
      </c>
      <c r="Q260" s="11">
        <v>1231.8699999999999</v>
      </c>
      <c r="R260" s="11">
        <f t="shared" si="4"/>
        <v>1231.8699999999999</v>
      </c>
    </row>
    <row r="261" spans="13:18" x14ac:dyDescent="0.3">
      <c r="M261" s="11" t="s">
        <v>81</v>
      </c>
      <c r="N261" s="23">
        <v>45437</v>
      </c>
      <c r="O261" s="11" t="s">
        <v>1029</v>
      </c>
      <c r="P261" s="11">
        <v>20</v>
      </c>
      <c r="Q261" s="11">
        <v>311.44</v>
      </c>
      <c r="R261" s="11">
        <f t="shared" si="4"/>
        <v>6228.8</v>
      </c>
    </row>
    <row r="262" spans="13:18" x14ac:dyDescent="0.3">
      <c r="M262" s="11" t="s">
        <v>82</v>
      </c>
      <c r="N262" s="23">
        <v>45464</v>
      </c>
      <c r="O262" s="11" t="s">
        <v>1029</v>
      </c>
      <c r="P262" s="11">
        <v>16</v>
      </c>
      <c r="Q262" s="11">
        <v>307.24</v>
      </c>
      <c r="R262" s="11">
        <f t="shared" si="4"/>
        <v>4915.84</v>
      </c>
    </row>
    <row r="263" spans="13:18" x14ac:dyDescent="0.3">
      <c r="M263" s="11" t="s">
        <v>91</v>
      </c>
      <c r="N263" s="23">
        <v>45415</v>
      </c>
      <c r="O263" s="11" t="s">
        <v>1020</v>
      </c>
      <c r="P263" s="11">
        <v>17</v>
      </c>
      <c r="Q263" s="11">
        <v>1163.02</v>
      </c>
      <c r="R263" s="11">
        <f t="shared" si="4"/>
        <v>19771.34</v>
      </c>
    </row>
    <row r="264" spans="13:18" x14ac:dyDescent="0.3">
      <c r="M264" s="11" t="s">
        <v>96</v>
      </c>
      <c r="N264" s="23">
        <v>45373</v>
      </c>
      <c r="O264" s="11" t="s">
        <v>1025</v>
      </c>
      <c r="P264" s="11">
        <v>15</v>
      </c>
      <c r="Q264" s="11">
        <v>287.38</v>
      </c>
      <c r="R264" s="11">
        <f t="shared" si="4"/>
        <v>4310.7</v>
      </c>
    </row>
    <row r="265" spans="13:18" x14ac:dyDescent="0.3">
      <c r="M265" s="11" t="s">
        <v>104</v>
      </c>
      <c r="N265" s="23">
        <v>45371</v>
      </c>
      <c r="O265" s="11" t="s">
        <v>1014</v>
      </c>
      <c r="P265" s="11">
        <v>15</v>
      </c>
      <c r="Q265" s="11">
        <v>1139.25</v>
      </c>
      <c r="R265" s="11">
        <f t="shared" si="4"/>
        <v>17088.75</v>
      </c>
    </row>
    <row r="266" spans="13:18" x14ac:dyDescent="0.3">
      <c r="M266" s="11" t="s">
        <v>109</v>
      </c>
      <c r="N266" s="23">
        <v>45410</v>
      </c>
      <c r="O266" s="11" t="s">
        <v>1027</v>
      </c>
      <c r="P266" s="11">
        <v>13</v>
      </c>
      <c r="Q266" s="11">
        <v>322.47000000000003</v>
      </c>
      <c r="R266" s="11">
        <f t="shared" si="4"/>
        <v>4192.1100000000006</v>
      </c>
    </row>
    <row r="267" spans="13:18" x14ac:dyDescent="0.3">
      <c r="M267" s="11" t="s">
        <v>140</v>
      </c>
      <c r="N267" s="23">
        <v>45352</v>
      </c>
      <c r="O267" s="11" t="s">
        <v>1034</v>
      </c>
      <c r="P267" s="11">
        <v>15</v>
      </c>
      <c r="Q267" s="11">
        <v>624.79</v>
      </c>
      <c r="R267" s="11">
        <f t="shared" si="4"/>
        <v>9371.8499999999985</v>
      </c>
    </row>
    <row r="268" spans="13:18" x14ac:dyDescent="0.3">
      <c r="M268" s="11" t="s">
        <v>149</v>
      </c>
      <c r="N268" s="23">
        <v>45426</v>
      </c>
      <c r="O268" s="11" t="s">
        <v>1034</v>
      </c>
      <c r="P268" s="11">
        <v>4</v>
      </c>
      <c r="Q268" s="11">
        <v>616.42999999999995</v>
      </c>
      <c r="R268" s="11">
        <f t="shared" si="4"/>
        <v>2465.7199999999998</v>
      </c>
    </row>
    <row r="269" spans="13:18" x14ac:dyDescent="0.3">
      <c r="M269" s="11" t="s">
        <v>180</v>
      </c>
      <c r="N269" s="23">
        <v>45398</v>
      </c>
      <c r="O269" s="11" t="s">
        <v>1045</v>
      </c>
      <c r="P269" s="11">
        <v>16</v>
      </c>
      <c r="Q269" s="11">
        <v>2469.31</v>
      </c>
      <c r="R269" s="11">
        <f t="shared" si="4"/>
        <v>39508.959999999999</v>
      </c>
    </row>
    <row r="270" spans="13:18" x14ac:dyDescent="0.3">
      <c r="M270" s="11" t="s">
        <v>221</v>
      </c>
      <c r="N270" s="23">
        <v>45437</v>
      </c>
      <c r="O270" s="11" t="s">
        <v>1037</v>
      </c>
      <c r="P270" s="11">
        <v>5</v>
      </c>
      <c r="Q270" s="11">
        <v>1711.53</v>
      </c>
      <c r="R270" s="11">
        <f t="shared" si="4"/>
        <v>8557.65</v>
      </c>
    </row>
    <row r="271" spans="13:18" x14ac:dyDescent="0.3">
      <c r="M271" s="11" t="s">
        <v>222</v>
      </c>
      <c r="N271" s="23">
        <v>45415</v>
      </c>
      <c r="O271" s="11" t="s">
        <v>1024</v>
      </c>
      <c r="P271" s="11">
        <v>12</v>
      </c>
      <c r="Q271" s="11">
        <v>416.12</v>
      </c>
      <c r="R271" s="11">
        <f t="shared" si="4"/>
        <v>4993.4400000000005</v>
      </c>
    </row>
    <row r="272" spans="13:18" x14ac:dyDescent="0.3">
      <c r="M272" s="11" t="s">
        <v>225</v>
      </c>
      <c r="N272" s="23">
        <v>45324</v>
      </c>
      <c r="O272" s="11" t="s">
        <v>1028</v>
      </c>
      <c r="P272" s="11">
        <v>15</v>
      </c>
      <c r="Q272" s="11">
        <v>102.94</v>
      </c>
      <c r="R272" s="11">
        <f t="shared" si="4"/>
        <v>1544.1</v>
      </c>
    </row>
    <row r="273" spans="13:18" x14ac:dyDescent="0.3">
      <c r="M273" s="11" t="s">
        <v>247</v>
      </c>
      <c r="N273" s="23">
        <v>45423</v>
      </c>
      <c r="O273" s="11" t="s">
        <v>1015</v>
      </c>
      <c r="P273" s="11">
        <v>19</v>
      </c>
      <c r="Q273" s="11">
        <v>3111.98</v>
      </c>
      <c r="R273" s="11">
        <f t="shared" si="4"/>
        <v>59127.62</v>
      </c>
    </row>
    <row r="274" spans="13:18" x14ac:dyDescent="0.3">
      <c r="M274" s="11" t="s">
        <v>250</v>
      </c>
      <c r="N274" s="23">
        <v>45366</v>
      </c>
      <c r="O274" s="11" t="s">
        <v>1011</v>
      </c>
      <c r="P274" s="11">
        <v>17</v>
      </c>
      <c r="Q274" s="11">
        <v>17868.91</v>
      </c>
      <c r="R274" s="11">
        <f t="shared" si="4"/>
        <v>303771.46999999997</v>
      </c>
    </row>
    <row r="275" spans="13:18" x14ac:dyDescent="0.3">
      <c r="M275" s="11" t="s">
        <v>259</v>
      </c>
      <c r="N275" s="23">
        <v>45296</v>
      </c>
      <c r="O275" s="11" t="s">
        <v>1015</v>
      </c>
      <c r="P275" s="11">
        <v>16</v>
      </c>
      <c r="Q275" s="11">
        <v>4105.3599999999997</v>
      </c>
      <c r="R275" s="11">
        <f t="shared" si="4"/>
        <v>65685.759999999995</v>
      </c>
    </row>
    <row r="276" spans="13:18" x14ac:dyDescent="0.3">
      <c r="M276" s="11" t="s">
        <v>263</v>
      </c>
      <c r="N276" s="23">
        <v>45363</v>
      </c>
      <c r="O276" s="11" t="s">
        <v>1013</v>
      </c>
      <c r="P276" s="11">
        <v>19</v>
      </c>
      <c r="Q276" s="11">
        <v>31267.919999999998</v>
      </c>
      <c r="R276" s="11">
        <f t="shared" si="4"/>
        <v>594090.48</v>
      </c>
    </row>
    <row r="277" spans="13:18" x14ac:dyDescent="0.3">
      <c r="M277" s="11" t="s">
        <v>264</v>
      </c>
      <c r="N277" s="23">
        <v>45309</v>
      </c>
      <c r="O277" s="11" t="s">
        <v>1040</v>
      </c>
      <c r="P277" s="11">
        <v>4</v>
      </c>
      <c r="Q277" s="11">
        <v>1739.81</v>
      </c>
      <c r="R277" s="11">
        <f t="shared" si="4"/>
        <v>6959.24</v>
      </c>
    </row>
    <row r="278" spans="13:18" x14ac:dyDescent="0.3">
      <c r="M278" s="11" t="s">
        <v>284</v>
      </c>
      <c r="N278" s="23">
        <v>45300</v>
      </c>
      <c r="O278" s="11" t="s">
        <v>1037</v>
      </c>
      <c r="P278" s="11">
        <v>6</v>
      </c>
      <c r="Q278" s="11">
        <v>1528.72</v>
      </c>
      <c r="R278" s="11">
        <f t="shared" si="4"/>
        <v>9172.32</v>
      </c>
    </row>
    <row r="279" spans="13:18" x14ac:dyDescent="0.3">
      <c r="M279" s="11" t="s">
        <v>291</v>
      </c>
      <c r="N279" s="23">
        <v>45381</v>
      </c>
      <c r="O279" s="11" t="s">
        <v>1030</v>
      </c>
      <c r="P279" s="11">
        <v>2</v>
      </c>
      <c r="Q279" s="11">
        <v>73.5</v>
      </c>
      <c r="R279" s="11">
        <f t="shared" si="4"/>
        <v>147</v>
      </c>
    </row>
    <row r="280" spans="13:18" x14ac:dyDescent="0.3">
      <c r="M280" s="11" t="s">
        <v>301</v>
      </c>
      <c r="N280" s="23">
        <v>45368</v>
      </c>
      <c r="O280" s="11" t="s">
        <v>1027</v>
      </c>
      <c r="P280" s="11">
        <v>14</v>
      </c>
      <c r="Q280" s="11">
        <v>330.6</v>
      </c>
      <c r="R280" s="11">
        <f t="shared" si="4"/>
        <v>4628.4000000000005</v>
      </c>
    </row>
    <row r="281" spans="13:18" x14ac:dyDescent="0.3">
      <c r="M281" s="11" t="s">
        <v>309</v>
      </c>
      <c r="N281" s="23">
        <v>45403</v>
      </c>
      <c r="O281" s="11" t="s">
        <v>1039</v>
      </c>
      <c r="P281" s="11">
        <v>14</v>
      </c>
      <c r="Q281" s="11">
        <v>1050.28</v>
      </c>
      <c r="R281" s="11">
        <f t="shared" si="4"/>
        <v>14703.92</v>
      </c>
    </row>
    <row r="282" spans="13:18" x14ac:dyDescent="0.3">
      <c r="M282" s="11" t="s">
        <v>310</v>
      </c>
      <c r="N282" s="23">
        <v>45326</v>
      </c>
      <c r="O282" s="11" t="s">
        <v>1018</v>
      </c>
      <c r="P282" s="11">
        <v>1</v>
      </c>
      <c r="Q282" s="11">
        <v>3779.48</v>
      </c>
      <c r="R282" s="11">
        <f t="shared" si="4"/>
        <v>3779.48</v>
      </c>
    </row>
    <row r="283" spans="13:18" x14ac:dyDescent="0.3">
      <c r="M283" s="11" t="s">
        <v>314</v>
      </c>
      <c r="N283" s="23">
        <v>45426</v>
      </c>
      <c r="O283" s="11" t="s">
        <v>1041</v>
      </c>
      <c r="P283" s="11">
        <v>9</v>
      </c>
      <c r="Q283" s="11">
        <v>5134.68</v>
      </c>
      <c r="R283" s="11">
        <f t="shared" si="4"/>
        <v>46212.12</v>
      </c>
    </row>
    <row r="284" spans="13:18" x14ac:dyDescent="0.3">
      <c r="M284" s="11" t="s">
        <v>348</v>
      </c>
      <c r="N284" s="23">
        <v>45305</v>
      </c>
      <c r="O284" s="11" t="s">
        <v>1043</v>
      </c>
      <c r="P284" s="11">
        <v>7</v>
      </c>
      <c r="Q284" s="11">
        <v>461.32</v>
      </c>
      <c r="R284" s="11">
        <f t="shared" si="4"/>
        <v>3229.24</v>
      </c>
    </row>
    <row r="285" spans="13:18" x14ac:dyDescent="0.3">
      <c r="M285" s="11" t="s">
        <v>351</v>
      </c>
      <c r="N285" s="23">
        <v>45320</v>
      </c>
      <c r="O285" s="11" t="s">
        <v>1037</v>
      </c>
      <c r="P285" s="11">
        <v>5</v>
      </c>
      <c r="Q285" s="11">
        <v>1296.99</v>
      </c>
      <c r="R285" s="11">
        <f t="shared" si="4"/>
        <v>6484.95</v>
      </c>
    </row>
    <row r="286" spans="13:18" x14ac:dyDescent="0.3">
      <c r="M286" s="11" t="s">
        <v>353</v>
      </c>
      <c r="N286" s="23">
        <v>45426</v>
      </c>
      <c r="O286" s="11" t="s">
        <v>1045</v>
      </c>
      <c r="P286" s="11">
        <v>19</v>
      </c>
      <c r="Q286" s="11">
        <v>2046.98</v>
      </c>
      <c r="R286" s="11">
        <f t="shared" si="4"/>
        <v>38892.620000000003</v>
      </c>
    </row>
    <row r="287" spans="13:18" x14ac:dyDescent="0.3">
      <c r="M287" s="11" t="s">
        <v>357</v>
      </c>
      <c r="N287" s="23">
        <v>45459</v>
      </c>
      <c r="O287" s="11" t="s">
        <v>1029</v>
      </c>
      <c r="P287" s="11">
        <v>20</v>
      </c>
      <c r="Q287" s="11">
        <v>310.56</v>
      </c>
      <c r="R287" s="11">
        <f t="shared" si="4"/>
        <v>6211.2</v>
      </c>
    </row>
    <row r="288" spans="13:18" x14ac:dyDescent="0.3">
      <c r="M288" s="11" t="s">
        <v>359</v>
      </c>
      <c r="N288" s="23">
        <v>45389</v>
      </c>
      <c r="O288" s="11" t="s">
        <v>1043</v>
      </c>
      <c r="P288" s="11">
        <v>3</v>
      </c>
      <c r="Q288" s="11">
        <v>508.46</v>
      </c>
      <c r="R288" s="11">
        <f t="shared" si="4"/>
        <v>1525.3799999999999</v>
      </c>
    </row>
    <row r="289" spans="13:18" x14ac:dyDescent="0.3">
      <c r="M289" s="11" t="s">
        <v>394</v>
      </c>
      <c r="N289" s="23">
        <v>45402</v>
      </c>
      <c r="O289" s="11" t="s">
        <v>1012</v>
      </c>
      <c r="P289" s="11">
        <v>4</v>
      </c>
      <c r="Q289" s="11">
        <v>2533.2199999999998</v>
      </c>
      <c r="R289" s="11">
        <f t="shared" si="4"/>
        <v>10132.879999999999</v>
      </c>
    </row>
    <row r="290" spans="13:18" x14ac:dyDescent="0.3">
      <c r="M290" s="11" t="s">
        <v>398</v>
      </c>
      <c r="N290" s="23">
        <v>45334</v>
      </c>
      <c r="O290" s="11" t="s">
        <v>1040</v>
      </c>
      <c r="P290" s="11">
        <v>4</v>
      </c>
      <c r="Q290" s="11">
        <v>1768.41</v>
      </c>
      <c r="R290" s="11">
        <f t="shared" si="4"/>
        <v>7073.64</v>
      </c>
    </row>
    <row r="291" spans="13:18" x14ac:dyDescent="0.3">
      <c r="M291" s="11" t="s">
        <v>399</v>
      </c>
      <c r="N291" s="23">
        <v>45421</v>
      </c>
      <c r="O291" s="11" t="s">
        <v>1026</v>
      </c>
      <c r="P291" s="11">
        <v>16</v>
      </c>
      <c r="Q291" s="11">
        <v>196.54</v>
      </c>
      <c r="R291" s="11">
        <f t="shared" si="4"/>
        <v>3144.64</v>
      </c>
    </row>
    <row r="292" spans="13:18" x14ac:dyDescent="0.3">
      <c r="M292" s="11" t="s">
        <v>402</v>
      </c>
      <c r="N292" s="23">
        <v>45398</v>
      </c>
      <c r="O292" s="11" t="s">
        <v>1025</v>
      </c>
      <c r="P292" s="11">
        <v>12</v>
      </c>
      <c r="Q292" s="11">
        <v>283.35000000000002</v>
      </c>
      <c r="R292" s="11">
        <f t="shared" si="4"/>
        <v>3400.2000000000003</v>
      </c>
    </row>
    <row r="293" spans="13:18" x14ac:dyDescent="0.3">
      <c r="M293" s="11" t="s">
        <v>408</v>
      </c>
      <c r="N293" s="23">
        <v>45372</v>
      </c>
      <c r="O293" s="11" t="s">
        <v>1043</v>
      </c>
      <c r="P293" s="11">
        <v>12</v>
      </c>
      <c r="Q293" s="11">
        <v>434.81</v>
      </c>
      <c r="R293" s="11">
        <f t="shared" si="4"/>
        <v>5217.72</v>
      </c>
    </row>
    <row r="294" spans="13:18" x14ac:dyDescent="0.3">
      <c r="M294" s="11" t="s">
        <v>415</v>
      </c>
      <c r="N294" s="23">
        <v>45438</v>
      </c>
      <c r="O294" s="11" t="s">
        <v>1036</v>
      </c>
      <c r="P294" s="11">
        <v>1</v>
      </c>
      <c r="Q294" s="11">
        <v>2129.5500000000002</v>
      </c>
      <c r="R294" s="11">
        <f t="shared" si="4"/>
        <v>2129.5500000000002</v>
      </c>
    </row>
    <row r="295" spans="13:18" x14ac:dyDescent="0.3">
      <c r="M295" s="11" t="s">
        <v>448</v>
      </c>
      <c r="N295" s="23">
        <v>45344</v>
      </c>
      <c r="O295" s="11" t="s">
        <v>1013</v>
      </c>
      <c r="P295" s="11">
        <v>5</v>
      </c>
      <c r="Q295" s="11">
        <v>31568.67</v>
      </c>
      <c r="R295" s="11">
        <f t="shared" si="4"/>
        <v>157843.34999999998</v>
      </c>
    </row>
    <row r="296" spans="13:18" x14ac:dyDescent="0.3">
      <c r="M296" s="11" t="s">
        <v>484</v>
      </c>
      <c r="N296" s="23">
        <v>45415</v>
      </c>
      <c r="O296" s="11" t="s">
        <v>1030</v>
      </c>
      <c r="P296" s="11">
        <v>20</v>
      </c>
      <c r="Q296" s="11">
        <v>68.12</v>
      </c>
      <c r="R296" s="11">
        <f t="shared" si="4"/>
        <v>1362.4</v>
      </c>
    </row>
    <row r="297" spans="13:18" x14ac:dyDescent="0.3">
      <c r="M297" s="11" t="s">
        <v>489</v>
      </c>
      <c r="N297" s="23">
        <v>45455</v>
      </c>
      <c r="O297" s="11" t="s">
        <v>1020</v>
      </c>
      <c r="P297" s="11">
        <v>7</v>
      </c>
      <c r="Q297" s="11">
        <v>1374.61</v>
      </c>
      <c r="R297" s="11">
        <f t="shared" si="4"/>
        <v>9622.2699999999986</v>
      </c>
    </row>
    <row r="298" spans="13:18" x14ac:dyDescent="0.3">
      <c r="M298" s="11" t="s">
        <v>494</v>
      </c>
      <c r="N298" s="23">
        <v>45310</v>
      </c>
      <c r="O298" s="11" t="s">
        <v>1031</v>
      </c>
      <c r="P298" s="11">
        <v>12</v>
      </c>
      <c r="Q298" s="11">
        <v>37.94</v>
      </c>
      <c r="R298" s="11">
        <f t="shared" si="4"/>
        <v>455.28</v>
      </c>
    </row>
    <row r="299" spans="13:18" x14ac:dyDescent="0.3">
      <c r="M299" s="11" t="s">
        <v>496</v>
      </c>
      <c r="N299" s="23">
        <v>45342</v>
      </c>
      <c r="O299" s="11" t="s">
        <v>1009</v>
      </c>
      <c r="P299" s="11">
        <v>10</v>
      </c>
      <c r="Q299" s="11">
        <v>22201.87</v>
      </c>
      <c r="R299" s="11">
        <f t="shared" si="4"/>
        <v>222018.69999999998</v>
      </c>
    </row>
    <row r="300" spans="13:18" x14ac:dyDescent="0.3">
      <c r="M300" s="11" t="s">
        <v>499</v>
      </c>
      <c r="N300" s="23">
        <v>45408</v>
      </c>
      <c r="O300" s="11" t="s">
        <v>1021</v>
      </c>
      <c r="P300" s="11">
        <v>8</v>
      </c>
      <c r="Q300" s="11">
        <v>1546.34</v>
      </c>
      <c r="R300" s="11">
        <f t="shared" si="4"/>
        <v>12370.72</v>
      </c>
    </row>
    <row r="301" spans="13:18" x14ac:dyDescent="0.3">
      <c r="M301" s="11" t="s">
        <v>500</v>
      </c>
      <c r="N301" s="23">
        <v>45403</v>
      </c>
      <c r="O301" s="11" t="s">
        <v>1041</v>
      </c>
      <c r="P301" s="11">
        <v>3</v>
      </c>
      <c r="Q301" s="11">
        <v>4440.6899999999996</v>
      </c>
      <c r="R301" s="11">
        <f t="shared" si="4"/>
        <v>13322.07</v>
      </c>
    </row>
    <row r="302" spans="13:18" x14ac:dyDescent="0.3">
      <c r="M302" s="11" t="s">
        <v>502</v>
      </c>
      <c r="N302" s="23">
        <v>45442</v>
      </c>
      <c r="O302" s="11" t="s">
        <v>1010</v>
      </c>
      <c r="P302" s="11">
        <v>7</v>
      </c>
      <c r="Q302" s="11">
        <v>5567.44</v>
      </c>
      <c r="R302" s="11">
        <f t="shared" si="4"/>
        <v>38972.079999999994</v>
      </c>
    </row>
    <row r="303" spans="13:18" x14ac:dyDescent="0.3">
      <c r="M303" s="11" t="s">
        <v>514</v>
      </c>
      <c r="N303" s="23">
        <v>45317</v>
      </c>
      <c r="O303" s="11" t="s">
        <v>1025</v>
      </c>
      <c r="P303" s="11">
        <v>4</v>
      </c>
      <c r="Q303" s="11">
        <v>229.37</v>
      </c>
      <c r="R303" s="11">
        <f t="shared" si="4"/>
        <v>917.48</v>
      </c>
    </row>
    <row r="304" spans="13:18" x14ac:dyDescent="0.3">
      <c r="M304" s="11" t="s">
        <v>521</v>
      </c>
      <c r="N304" s="23">
        <v>45407</v>
      </c>
      <c r="O304" s="11" t="s">
        <v>1021</v>
      </c>
      <c r="P304" s="11">
        <v>18</v>
      </c>
      <c r="Q304" s="11">
        <v>1349.67</v>
      </c>
      <c r="R304" s="11">
        <f t="shared" si="4"/>
        <v>24294.06</v>
      </c>
    </row>
    <row r="305" spans="13:18" x14ac:dyDescent="0.3">
      <c r="M305" s="11" t="s">
        <v>553</v>
      </c>
      <c r="N305" s="23">
        <v>45378</v>
      </c>
      <c r="O305" s="11" t="s">
        <v>1009</v>
      </c>
      <c r="P305" s="11">
        <v>7</v>
      </c>
      <c r="Q305" s="11">
        <v>26740.799999999999</v>
      </c>
      <c r="R305" s="11">
        <f t="shared" si="4"/>
        <v>187185.6</v>
      </c>
    </row>
    <row r="306" spans="13:18" x14ac:dyDescent="0.3">
      <c r="M306" s="11" t="s">
        <v>556</v>
      </c>
      <c r="N306" s="23">
        <v>45351</v>
      </c>
      <c r="O306" s="11" t="s">
        <v>1035</v>
      </c>
      <c r="P306" s="11">
        <v>7</v>
      </c>
      <c r="Q306" s="11">
        <v>1052.6300000000001</v>
      </c>
      <c r="R306" s="11">
        <f t="shared" si="4"/>
        <v>7368.4100000000008</v>
      </c>
    </row>
    <row r="307" spans="13:18" x14ac:dyDescent="0.3">
      <c r="M307" s="11" t="s">
        <v>570</v>
      </c>
      <c r="N307" s="23">
        <v>45417</v>
      </c>
      <c r="O307" s="11" t="s">
        <v>1008</v>
      </c>
      <c r="P307" s="11">
        <v>3</v>
      </c>
      <c r="Q307" s="11">
        <v>76492.91</v>
      </c>
      <c r="R307" s="11">
        <f t="shared" si="4"/>
        <v>229478.73</v>
      </c>
    </row>
    <row r="308" spans="13:18" x14ac:dyDescent="0.3">
      <c r="M308" s="11" t="s">
        <v>571</v>
      </c>
      <c r="N308" s="23">
        <v>45315</v>
      </c>
      <c r="O308" s="11" t="s">
        <v>1021</v>
      </c>
      <c r="P308" s="11">
        <v>6</v>
      </c>
      <c r="Q308" s="11">
        <v>1675.5</v>
      </c>
      <c r="R308" s="11">
        <f t="shared" si="4"/>
        <v>10053</v>
      </c>
    </row>
    <row r="309" spans="13:18" x14ac:dyDescent="0.3">
      <c r="M309" s="11" t="s">
        <v>582</v>
      </c>
      <c r="N309" s="23">
        <v>45323</v>
      </c>
      <c r="O309" s="11" t="s">
        <v>1034</v>
      </c>
      <c r="P309" s="11">
        <v>13</v>
      </c>
      <c r="Q309" s="11">
        <v>667.35</v>
      </c>
      <c r="R309" s="11">
        <f t="shared" si="4"/>
        <v>8675.5500000000011</v>
      </c>
    </row>
    <row r="310" spans="13:18" x14ac:dyDescent="0.3">
      <c r="M310" s="11" t="s">
        <v>590</v>
      </c>
      <c r="N310" s="23">
        <v>45454</v>
      </c>
      <c r="O310" s="11" t="s">
        <v>1013</v>
      </c>
      <c r="P310" s="11">
        <v>19</v>
      </c>
      <c r="Q310" s="11">
        <v>36332.199999999997</v>
      </c>
      <c r="R310" s="11">
        <f t="shared" si="4"/>
        <v>690311.79999999993</v>
      </c>
    </row>
    <row r="311" spans="13:18" x14ac:dyDescent="0.3">
      <c r="M311" s="11" t="s">
        <v>593</v>
      </c>
      <c r="N311" s="23">
        <v>45337</v>
      </c>
      <c r="O311" s="11" t="s">
        <v>1035</v>
      </c>
      <c r="P311" s="11">
        <v>12</v>
      </c>
      <c r="Q311" s="11">
        <v>1087.8599999999999</v>
      </c>
      <c r="R311" s="11">
        <f t="shared" si="4"/>
        <v>13054.32</v>
      </c>
    </row>
    <row r="312" spans="13:18" x14ac:dyDescent="0.3">
      <c r="M312" s="11" t="s">
        <v>594</v>
      </c>
      <c r="N312" s="23">
        <v>45420</v>
      </c>
      <c r="O312" s="11" t="s">
        <v>1039</v>
      </c>
      <c r="P312" s="11">
        <v>4</v>
      </c>
      <c r="Q312" s="11">
        <v>980.34</v>
      </c>
      <c r="R312" s="11">
        <f t="shared" si="4"/>
        <v>3921.36</v>
      </c>
    </row>
    <row r="313" spans="13:18" x14ac:dyDescent="0.3">
      <c r="M313" s="11" t="s">
        <v>607</v>
      </c>
      <c r="N313" s="23">
        <v>45413</v>
      </c>
      <c r="O313" s="11" t="s">
        <v>1030</v>
      </c>
      <c r="P313" s="11">
        <v>4</v>
      </c>
      <c r="Q313" s="11">
        <v>75.31</v>
      </c>
      <c r="R313" s="11">
        <f t="shared" si="4"/>
        <v>301.24</v>
      </c>
    </row>
    <row r="314" spans="13:18" x14ac:dyDescent="0.3">
      <c r="M314" s="11" t="s">
        <v>620</v>
      </c>
      <c r="N314" s="23">
        <v>45294</v>
      </c>
      <c r="O314" s="11" t="s">
        <v>1014</v>
      </c>
      <c r="P314" s="11">
        <v>18</v>
      </c>
      <c r="Q314" s="11">
        <v>1296.25</v>
      </c>
      <c r="R314" s="11">
        <f t="shared" si="4"/>
        <v>23332.5</v>
      </c>
    </row>
    <row r="315" spans="13:18" x14ac:dyDescent="0.3">
      <c r="M315" s="11" t="s">
        <v>621</v>
      </c>
      <c r="N315" s="23">
        <v>45419</v>
      </c>
      <c r="O315" s="11" t="s">
        <v>1026</v>
      </c>
      <c r="P315" s="11">
        <v>15</v>
      </c>
      <c r="Q315" s="11">
        <v>158.62</v>
      </c>
      <c r="R315" s="11">
        <f t="shared" si="4"/>
        <v>2379.3000000000002</v>
      </c>
    </row>
    <row r="316" spans="13:18" x14ac:dyDescent="0.3">
      <c r="M316" s="11" t="s">
        <v>627</v>
      </c>
      <c r="N316" s="23">
        <v>45310</v>
      </c>
      <c r="O316" s="11" t="s">
        <v>1033</v>
      </c>
      <c r="P316" s="11">
        <v>17</v>
      </c>
      <c r="Q316" s="11">
        <v>1837.12</v>
      </c>
      <c r="R316" s="11">
        <f t="shared" si="4"/>
        <v>31231.039999999997</v>
      </c>
    </row>
    <row r="317" spans="13:18" x14ac:dyDescent="0.3">
      <c r="M317" s="11" t="s">
        <v>634</v>
      </c>
      <c r="N317" s="23">
        <v>45322</v>
      </c>
      <c r="O317" s="11" t="s">
        <v>1023</v>
      </c>
      <c r="P317" s="11">
        <v>8</v>
      </c>
      <c r="Q317" s="11">
        <v>559.47</v>
      </c>
      <c r="R317" s="11">
        <f t="shared" si="4"/>
        <v>4475.76</v>
      </c>
    </row>
    <row r="318" spans="13:18" x14ac:dyDescent="0.3">
      <c r="M318" s="11" t="s">
        <v>647</v>
      </c>
      <c r="N318" s="23">
        <v>45417</v>
      </c>
      <c r="O318" s="11" t="s">
        <v>1016</v>
      </c>
      <c r="P318" s="11">
        <v>11</v>
      </c>
      <c r="Q318" s="11">
        <v>489.44</v>
      </c>
      <c r="R318" s="11">
        <f t="shared" si="4"/>
        <v>5383.84</v>
      </c>
    </row>
    <row r="319" spans="13:18" x14ac:dyDescent="0.3">
      <c r="M319" s="11" t="s">
        <v>648</v>
      </c>
      <c r="N319" s="23">
        <v>45352</v>
      </c>
      <c r="O319" s="11" t="s">
        <v>1014</v>
      </c>
      <c r="P319" s="11">
        <v>2</v>
      </c>
      <c r="Q319" s="11">
        <v>1023.1</v>
      </c>
      <c r="R319" s="11">
        <f t="shared" si="4"/>
        <v>2046.2</v>
      </c>
    </row>
    <row r="320" spans="13:18" x14ac:dyDescent="0.3">
      <c r="M320" s="11" t="s">
        <v>649</v>
      </c>
      <c r="N320" s="23">
        <v>45433</v>
      </c>
      <c r="O320" s="11" t="s">
        <v>1016</v>
      </c>
      <c r="P320" s="11">
        <v>7</v>
      </c>
      <c r="Q320" s="11">
        <v>501.42</v>
      </c>
      <c r="R320" s="11">
        <f t="shared" si="4"/>
        <v>3509.94</v>
      </c>
    </row>
    <row r="321" spans="13:18" x14ac:dyDescent="0.3">
      <c r="M321" s="11" t="s">
        <v>656</v>
      </c>
      <c r="N321" s="23">
        <v>45384</v>
      </c>
      <c r="O321" s="11" t="s">
        <v>1029</v>
      </c>
      <c r="P321" s="11">
        <v>11</v>
      </c>
      <c r="Q321" s="11">
        <v>294.05</v>
      </c>
      <c r="R321" s="11">
        <f t="shared" si="4"/>
        <v>3234.55</v>
      </c>
    </row>
    <row r="322" spans="13:18" x14ac:dyDescent="0.3">
      <c r="M322" s="11" t="s">
        <v>689</v>
      </c>
      <c r="N322" s="23">
        <v>45416</v>
      </c>
      <c r="O322" s="11" t="s">
        <v>1026</v>
      </c>
      <c r="P322" s="11">
        <v>3</v>
      </c>
      <c r="Q322" s="11">
        <v>198.38</v>
      </c>
      <c r="R322" s="11">
        <f t="shared" si="4"/>
        <v>595.14</v>
      </c>
    </row>
    <row r="323" spans="13:18" x14ac:dyDescent="0.3">
      <c r="M323" s="11" t="s">
        <v>690</v>
      </c>
      <c r="N323" s="23">
        <v>45355</v>
      </c>
      <c r="O323" s="11" t="s">
        <v>1040</v>
      </c>
      <c r="P323" s="11">
        <v>9</v>
      </c>
      <c r="Q323" s="11">
        <v>1710.33</v>
      </c>
      <c r="R323" s="11">
        <f t="shared" ref="R323:R386" si="5">Q323*P323</f>
        <v>15392.97</v>
      </c>
    </row>
    <row r="324" spans="13:18" x14ac:dyDescent="0.3">
      <c r="M324" s="11" t="s">
        <v>701</v>
      </c>
      <c r="N324" s="23">
        <v>45345</v>
      </c>
      <c r="O324" s="11" t="s">
        <v>1023</v>
      </c>
      <c r="P324" s="11">
        <v>19</v>
      </c>
      <c r="Q324" s="11">
        <v>556.86</v>
      </c>
      <c r="R324" s="11">
        <f t="shared" si="5"/>
        <v>10580.34</v>
      </c>
    </row>
    <row r="325" spans="13:18" x14ac:dyDescent="0.3">
      <c r="M325" s="11" t="s">
        <v>704</v>
      </c>
      <c r="N325" s="23">
        <v>45343</v>
      </c>
      <c r="O325" s="11" t="s">
        <v>1027</v>
      </c>
      <c r="P325" s="11">
        <v>18</v>
      </c>
      <c r="Q325" s="11">
        <v>337</v>
      </c>
      <c r="R325" s="11">
        <f t="shared" si="5"/>
        <v>6066</v>
      </c>
    </row>
    <row r="326" spans="13:18" x14ac:dyDescent="0.3">
      <c r="M326" s="11" t="s">
        <v>707</v>
      </c>
      <c r="N326" s="23">
        <v>45420</v>
      </c>
      <c r="O326" s="11" t="s">
        <v>1034</v>
      </c>
      <c r="P326" s="11">
        <v>1</v>
      </c>
      <c r="Q326" s="11">
        <v>509.36</v>
      </c>
      <c r="R326" s="11">
        <f t="shared" si="5"/>
        <v>509.36</v>
      </c>
    </row>
    <row r="327" spans="13:18" x14ac:dyDescent="0.3">
      <c r="M327" s="11" t="s">
        <v>709</v>
      </c>
      <c r="N327" s="23">
        <v>45467</v>
      </c>
      <c r="O327" s="11" t="s">
        <v>1033</v>
      </c>
      <c r="P327" s="11">
        <v>18</v>
      </c>
      <c r="Q327" s="11">
        <v>1924.22</v>
      </c>
      <c r="R327" s="11">
        <f t="shared" si="5"/>
        <v>34635.96</v>
      </c>
    </row>
    <row r="328" spans="13:18" x14ac:dyDescent="0.3">
      <c r="M328" s="11" t="s">
        <v>714</v>
      </c>
      <c r="N328" s="23">
        <v>45455</v>
      </c>
      <c r="O328" s="11" t="s">
        <v>1026</v>
      </c>
      <c r="P328" s="11">
        <v>5</v>
      </c>
      <c r="Q328" s="11">
        <v>210.12</v>
      </c>
      <c r="R328" s="11">
        <f t="shared" si="5"/>
        <v>1050.5999999999999</v>
      </c>
    </row>
    <row r="329" spans="13:18" x14ac:dyDescent="0.3">
      <c r="M329" s="11" t="s">
        <v>718</v>
      </c>
      <c r="N329" s="23">
        <v>45383</v>
      </c>
      <c r="O329" s="11" t="s">
        <v>1011</v>
      </c>
      <c r="P329" s="11">
        <v>8</v>
      </c>
      <c r="Q329" s="11">
        <v>18425.419999999998</v>
      </c>
      <c r="R329" s="11">
        <f t="shared" si="5"/>
        <v>147403.35999999999</v>
      </c>
    </row>
    <row r="330" spans="13:18" x14ac:dyDescent="0.3">
      <c r="M330" s="11" t="s">
        <v>732</v>
      </c>
      <c r="N330" s="23">
        <v>45328</v>
      </c>
      <c r="O330" s="11" t="s">
        <v>1040</v>
      </c>
      <c r="P330" s="11">
        <v>1</v>
      </c>
      <c r="Q330" s="11">
        <v>1791.44</v>
      </c>
      <c r="R330" s="11">
        <f t="shared" si="5"/>
        <v>1791.44</v>
      </c>
    </row>
    <row r="331" spans="13:18" x14ac:dyDescent="0.3">
      <c r="M331" s="11" t="s">
        <v>748</v>
      </c>
      <c r="N331" s="23">
        <v>45349</v>
      </c>
      <c r="O331" s="11" t="s">
        <v>1023</v>
      </c>
      <c r="P331" s="11">
        <v>2</v>
      </c>
      <c r="Q331" s="11">
        <v>632.16</v>
      </c>
      <c r="R331" s="11">
        <f t="shared" si="5"/>
        <v>1264.32</v>
      </c>
    </row>
    <row r="332" spans="13:18" x14ac:dyDescent="0.3">
      <c r="M332" s="11" t="s">
        <v>750</v>
      </c>
      <c r="N332" s="23">
        <v>45414</v>
      </c>
      <c r="O332" s="11" t="s">
        <v>1045</v>
      </c>
      <c r="P332" s="11">
        <v>20</v>
      </c>
      <c r="Q332" s="11">
        <v>2616.29</v>
      </c>
      <c r="R332" s="11">
        <f t="shared" si="5"/>
        <v>52325.8</v>
      </c>
    </row>
    <row r="333" spans="13:18" x14ac:dyDescent="0.3">
      <c r="M333" s="11" t="s">
        <v>754</v>
      </c>
      <c r="N333" s="23">
        <v>45331</v>
      </c>
      <c r="O333" s="11" t="s">
        <v>1026</v>
      </c>
      <c r="P333" s="11">
        <v>2</v>
      </c>
      <c r="Q333" s="11">
        <v>206.17</v>
      </c>
      <c r="R333" s="11">
        <f t="shared" si="5"/>
        <v>412.34</v>
      </c>
    </row>
    <row r="334" spans="13:18" x14ac:dyDescent="0.3">
      <c r="M334" s="11" t="s">
        <v>757</v>
      </c>
      <c r="N334" s="23">
        <v>45315</v>
      </c>
      <c r="O334" s="11" t="s">
        <v>1018</v>
      </c>
      <c r="P334" s="11">
        <v>17</v>
      </c>
      <c r="Q334" s="11">
        <v>3955.52</v>
      </c>
      <c r="R334" s="11">
        <f t="shared" si="5"/>
        <v>67243.839999999997</v>
      </c>
    </row>
    <row r="335" spans="13:18" x14ac:dyDescent="0.3">
      <c r="M335" s="11" t="s">
        <v>762</v>
      </c>
      <c r="N335" s="23">
        <v>45444</v>
      </c>
      <c r="O335" s="11" t="s">
        <v>1012</v>
      </c>
      <c r="P335" s="11">
        <v>1</v>
      </c>
      <c r="Q335" s="11">
        <v>2653.87</v>
      </c>
      <c r="R335" s="11">
        <f t="shared" si="5"/>
        <v>2653.87</v>
      </c>
    </row>
    <row r="336" spans="13:18" x14ac:dyDescent="0.3">
      <c r="M336" s="11" t="s">
        <v>800</v>
      </c>
      <c r="N336" s="23">
        <v>45321</v>
      </c>
      <c r="O336" s="11" t="s">
        <v>1041</v>
      </c>
      <c r="P336" s="11">
        <v>6</v>
      </c>
      <c r="Q336" s="11">
        <v>5065.59</v>
      </c>
      <c r="R336" s="11">
        <f t="shared" si="5"/>
        <v>30393.54</v>
      </c>
    </row>
    <row r="337" spans="13:18" x14ac:dyDescent="0.3">
      <c r="M337" s="11" t="s">
        <v>806</v>
      </c>
      <c r="N337" s="23">
        <v>45397</v>
      </c>
      <c r="O337" s="11" t="s">
        <v>1030</v>
      </c>
      <c r="P337" s="11">
        <v>13</v>
      </c>
      <c r="Q337" s="11">
        <v>57.27</v>
      </c>
      <c r="R337" s="11">
        <f t="shared" si="5"/>
        <v>744.51</v>
      </c>
    </row>
    <row r="338" spans="13:18" x14ac:dyDescent="0.3">
      <c r="M338" s="11" t="s">
        <v>825</v>
      </c>
      <c r="N338" s="23">
        <v>45331</v>
      </c>
      <c r="O338" s="11" t="s">
        <v>1041</v>
      </c>
      <c r="P338" s="11">
        <v>7</v>
      </c>
      <c r="Q338" s="11">
        <v>5814.82</v>
      </c>
      <c r="R338" s="11">
        <f t="shared" si="5"/>
        <v>40703.74</v>
      </c>
    </row>
    <row r="339" spans="13:18" x14ac:dyDescent="0.3">
      <c r="M339" s="11" t="s">
        <v>835</v>
      </c>
      <c r="N339" s="23">
        <v>45310</v>
      </c>
      <c r="O339" s="11" t="s">
        <v>1030</v>
      </c>
      <c r="P339" s="11">
        <v>7</v>
      </c>
      <c r="Q339" s="11">
        <v>73.39</v>
      </c>
      <c r="R339" s="11">
        <f t="shared" si="5"/>
        <v>513.73</v>
      </c>
    </row>
    <row r="340" spans="13:18" x14ac:dyDescent="0.3">
      <c r="M340" s="11" t="s">
        <v>848</v>
      </c>
      <c r="N340" s="23">
        <v>45374</v>
      </c>
      <c r="O340" s="11" t="s">
        <v>1016</v>
      </c>
      <c r="P340" s="11">
        <v>14</v>
      </c>
      <c r="Q340" s="11">
        <v>438.05</v>
      </c>
      <c r="R340" s="11">
        <f t="shared" si="5"/>
        <v>6132.7</v>
      </c>
    </row>
    <row r="341" spans="13:18" x14ac:dyDescent="0.3">
      <c r="M341" s="11" t="s">
        <v>854</v>
      </c>
      <c r="N341" s="23">
        <v>45359</v>
      </c>
      <c r="O341" s="11" t="s">
        <v>1022</v>
      </c>
      <c r="P341" s="11">
        <v>10</v>
      </c>
      <c r="Q341" s="11">
        <v>4647.25</v>
      </c>
      <c r="R341" s="11">
        <f t="shared" si="5"/>
        <v>46472.5</v>
      </c>
    </row>
    <row r="342" spans="13:18" x14ac:dyDescent="0.3">
      <c r="M342" s="11" t="s">
        <v>855</v>
      </c>
      <c r="N342" s="23">
        <v>45311</v>
      </c>
      <c r="O342" s="11" t="s">
        <v>1021</v>
      </c>
      <c r="P342" s="11">
        <v>16</v>
      </c>
      <c r="Q342" s="11">
        <v>1367.14</v>
      </c>
      <c r="R342" s="11">
        <f t="shared" si="5"/>
        <v>21874.240000000002</v>
      </c>
    </row>
    <row r="343" spans="13:18" x14ac:dyDescent="0.3">
      <c r="M343" s="11" t="s">
        <v>857</v>
      </c>
      <c r="N343" s="23">
        <v>45459</v>
      </c>
      <c r="O343" s="11" t="s">
        <v>1027</v>
      </c>
      <c r="P343" s="11">
        <v>5</v>
      </c>
      <c r="Q343" s="11">
        <v>351.17</v>
      </c>
      <c r="R343" s="11">
        <f t="shared" si="5"/>
        <v>1755.8500000000001</v>
      </c>
    </row>
    <row r="344" spans="13:18" x14ac:dyDescent="0.3">
      <c r="M344" s="11" t="s">
        <v>866</v>
      </c>
      <c r="N344" s="23">
        <v>45319</v>
      </c>
      <c r="O344" s="11" t="s">
        <v>1041</v>
      </c>
      <c r="P344" s="11">
        <v>2</v>
      </c>
      <c r="Q344" s="11">
        <v>5409.9</v>
      </c>
      <c r="R344" s="11">
        <f t="shared" si="5"/>
        <v>10819.8</v>
      </c>
    </row>
    <row r="345" spans="13:18" x14ac:dyDescent="0.3">
      <c r="M345" s="11" t="s">
        <v>868</v>
      </c>
      <c r="N345" s="23">
        <v>45450</v>
      </c>
      <c r="O345" s="11" t="s">
        <v>1025</v>
      </c>
      <c r="P345" s="11">
        <v>13</v>
      </c>
      <c r="Q345" s="11">
        <v>260.37</v>
      </c>
      <c r="R345" s="11">
        <f t="shared" si="5"/>
        <v>3384.81</v>
      </c>
    </row>
    <row r="346" spans="13:18" x14ac:dyDescent="0.3">
      <c r="M346" s="11" t="s">
        <v>871</v>
      </c>
      <c r="N346" s="23">
        <v>45335</v>
      </c>
      <c r="O346" s="11" t="s">
        <v>1027</v>
      </c>
      <c r="P346" s="11">
        <v>11</v>
      </c>
      <c r="Q346" s="11">
        <v>332.61</v>
      </c>
      <c r="R346" s="11">
        <f t="shared" si="5"/>
        <v>3658.71</v>
      </c>
    </row>
    <row r="347" spans="13:18" x14ac:dyDescent="0.3">
      <c r="M347" s="11" t="s">
        <v>879</v>
      </c>
      <c r="N347" s="23">
        <v>45467</v>
      </c>
      <c r="O347" s="11" t="s">
        <v>1015</v>
      </c>
      <c r="P347" s="11">
        <v>17</v>
      </c>
      <c r="Q347" s="11">
        <v>4066.26</v>
      </c>
      <c r="R347" s="11">
        <f t="shared" si="5"/>
        <v>69126.42</v>
      </c>
    </row>
    <row r="348" spans="13:18" x14ac:dyDescent="0.3">
      <c r="M348" s="11" t="s">
        <v>880</v>
      </c>
      <c r="N348" s="23">
        <v>45460</v>
      </c>
      <c r="O348" s="11" t="s">
        <v>1034</v>
      </c>
      <c r="P348" s="11">
        <v>5</v>
      </c>
      <c r="Q348" s="11">
        <v>548.64</v>
      </c>
      <c r="R348" s="11">
        <f t="shared" si="5"/>
        <v>2743.2</v>
      </c>
    </row>
    <row r="349" spans="13:18" x14ac:dyDescent="0.3">
      <c r="M349" s="11" t="s">
        <v>886</v>
      </c>
      <c r="N349" s="23">
        <v>45466</v>
      </c>
      <c r="O349" s="11" t="s">
        <v>1017</v>
      </c>
      <c r="P349" s="11">
        <v>5</v>
      </c>
      <c r="Q349" s="11">
        <v>1773.07</v>
      </c>
      <c r="R349" s="11">
        <f t="shared" si="5"/>
        <v>8865.35</v>
      </c>
    </row>
    <row r="350" spans="13:18" x14ac:dyDescent="0.3">
      <c r="M350" s="11" t="s">
        <v>891</v>
      </c>
      <c r="N350" s="23">
        <v>45402</v>
      </c>
      <c r="O350" s="11" t="s">
        <v>1017</v>
      </c>
      <c r="P350" s="11">
        <v>19</v>
      </c>
      <c r="Q350" s="11">
        <v>2021.2</v>
      </c>
      <c r="R350" s="11">
        <f t="shared" si="5"/>
        <v>38402.800000000003</v>
      </c>
    </row>
    <row r="351" spans="13:18" x14ac:dyDescent="0.3">
      <c r="M351" s="11" t="s">
        <v>894</v>
      </c>
      <c r="N351" s="23">
        <v>45403</v>
      </c>
      <c r="O351" s="11" t="s">
        <v>1019</v>
      </c>
      <c r="P351" s="11">
        <v>11</v>
      </c>
      <c r="Q351" s="11">
        <v>2917.43</v>
      </c>
      <c r="R351" s="11">
        <f t="shared" si="5"/>
        <v>32091.73</v>
      </c>
    </row>
    <row r="352" spans="13:18" x14ac:dyDescent="0.3">
      <c r="M352" s="11" t="s">
        <v>904</v>
      </c>
      <c r="N352" s="23">
        <v>45441</v>
      </c>
      <c r="O352" s="11" t="s">
        <v>1011</v>
      </c>
      <c r="P352" s="11">
        <v>17</v>
      </c>
      <c r="Q352" s="11">
        <v>18479.45</v>
      </c>
      <c r="R352" s="11">
        <f t="shared" si="5"/>
        <v>314150.65000000002</v>
      </c>
    </row>
    <row r="353" spans="13:18" x14ac:dyDescent="0.3">
      <c r="M353" s="11" t="s">
        <v>909</v>
      </c>
      <c r="N353" s="23">
        <v>45323</v>
      </c>
      <c r="O353" s="11" t="s">
        <v>1033</v>
      </c>
      <c r="P353" s="11">
        <v>10</v>
      </c>
      <c r="Q353" s="11">
        <v>1641.56</v>
      </c>
      <c r="R353" s="11">
        <f t="shared" si="5"/>
        <v>16415.599999999999</v>
      </c>
    </row>
    <row r="354" spans="13:18" x14ac:dyDescent="0.3">
      <c r="M354" s="11" t="s">
        <v>916</v>
      </c>
      <c r="N354" s="23">
        <v>45405</v>
      </c>
      <c r="O354" s="11" t="s">
        <v>1010</v>
      </c>
      <c r="P354" s="11">
        <v>2</v>
      </c>
      <c r="Q354" s="11">
        <v>5662.17</v>
      </c>
      <c r="R354" s="11">
        <f t="shared" si="5"/>
        <v>11324.34</v>
      </c>
    </row>
    <row r="355" spans="13:18" x14ac:dyDescent="0.3">
      <c r="M355" s="11" t="s">
        <v>917</v>
      </c>
      <c r="N355" s="23">
        <v>45362</v>
      </c>
      <c r="O355" s="11" t="s">
        <v>1037</v>
      </c>
      <c r="P355" s="11">
        <v>1</v>
      </c>
      <c r="Q355" s="11">
        <v>1756.2</v>
      </c>
      <c r="R355" s="11">
        <f t="shared" si="5"/>
        <v>1756.2</v>
      </c>
    </row>
    <row r="356" spans="13:18" x14ac:dyDescent="0.3">
      <c r="M356" s="11" t="s">
        <v>936</v>
      </c>
      <c r="N356" s="23">
        <v>45309</v>
      </c>
      <c r="O356" s="11" t="s">
        <v>1032</v>
      </c>
      <c r="P356" s="11">
        <v>6</v>
      </c>
      <c r="Q356" s="11">
        <v>1126.08</v>
      </c>
      <c r="R356" s="11">
        <f t="shared" si="5"/>
        <v>6756.48</v>
      </c>
    </row>
    <row r="357" spans="13:18" x14ac:dyDescent="0.3">
      <c r="M357" s="11" t="s">
        <v>947</v>
      </c>
      <c r="N357" s="23">
        <v>45379</v>
      </c>
      <c r="O357" s="11" t="s">
        <v>1030</v>
      </c>
      <c r="P357" s="11">
        <v>14</v>
      </c>
      <c r="Q357" s="11">
        <v>79.87</v>
      </c>
      <c r="R357" s="11">
        <f t="shared" si="5"/>
        <v>1118.18</v>
      </c>
    </row>
    <row r="358" spans="13:18" x14ac:dyDescent="0.3">
      <c r="M358" s="11" t="s">
        <v>953</v>
      </c>
      <c r="N358" s="23">
        <v>45369</v>
      </c>
      <c r="O358" s="11" t="s">
        <v>1022</v>
      </c>
      <c r="P358" s="11">
        <v>12</v>
      </c>
      <c r="Q358" s="11">
        <v>4753.47</v>
      </c>
      <c r="R358" s="11">
        <f t="shared" si="5"/>
        <v>57041.64</v>
      </c>
    </row>
    <row r="359" spans="13:18" x14ac:dyDescent="0.3">
      <c r="M359" s="11" t="s">
        <v>955</v>
      </c>
      <c r="N359" s="23">
        <v>45416</v>
      </c>
      <c r="O359" s="11" t="s">
        <v>1034</v>
      </c>
      <c r="P359" s="11">
        <v>9</v>
      </c>
      <c r="Q359" s="11">
        <v>491.09</v>
      </c>
      <c r="R359" s="11">
        <f t="shared" si="5"/>
        <v>4419.8099999999995</v>
      </c>
    </row>
    <row r="360" spans="13:18" x14ac:dyDescent="0.3">
      <c r="M360" s="11" t="s">
        <v>975</v>
      </c>
      <c r="N360" s="23">
        <v>45465</v>
      </c>
      <c r="O360" s="11" t="s">
        <v>1024</v>
      </c>
      <c r="P360" s="11">
        <v>12</v>
      </c>
      <c r="Q360" s="11">
        <v>361.38</v>
      </c>
      <c r="R360" s="11">
        <f t="shared" si="5"/>
        <v>4336.5599999999995</v>
      </c>
    </row>
    <row r="361" spans="13:18" x14ac:dyDescent="0.3">
      <c r="M361" s="11" t="s">
        <v>986</v>
      </c>
      <c r="N361" s="23">
        <v>45351</v>
      </c>
      <c r="O361" s="11" t="s">
        <v>1023</v>
      </c>
      <c r="P361" s="11">
        <v>15</v>
      </c>
      <c r="Q361" s="11">
        <v>542.5</v>
      </c>
      <c r="R361" s="11">
        <f t="shared" si="5"/>
        <v>8137.5</v>
      </c>
    </row>
    <row r="362" spans="13:18" x14ac:dyDescent="0.3">
      <c r="M362" s="11" t="s">
        <v>991</v>
      </c>
      <c r="N362" s="23">
        <v>45329</v>
      </c>
      <c r="O362" s="11" t="s">
        <v>1034</v>
      </c>
      <c r="P362" s="11">
        <v>19</v>
      </c>
      <c r="Q362" s="11">
        <v>576.92999999999995</v>
      </c>
      <c r="R362" s="11">
        <f t="shared" si="5"/>
        <v>10961.669999999998</v>
      </c>
    </row>
    <row r="363" spans="13:18" x14ac:dyDescent="0.3">
      <c r="M363" s="11" t="s">
        <v>994</v>
      </c>
      <c r="N363" s="23">
        <v>45427</v>
      </c>
      <c r="O363" s="11" t="s">
        <v>1016</v>
      </c>
      <c r="P363" s="11">
        <v>13</v>
      </c>
      <c r="Q363" s="11">
        <v>555.6</v>
      </c>
      <c r="R363" s="11">
        <f t="shared" si="5"/>
        <v>7222.8</v>
      </c>
    </row>
    <row r="364" spans="13:18" x14ac:dyDescent="0.3">
      <c r="M364" s="11" t="s">
        <v>20</v>
      </c>
      <c r="N364" s="23">
        <v>45426</v>
      </c>
      <c r="O364" s="11" t="s">
        <v>1043</v>
      </c>
      <c r="P364" s="11">
        <v>8</v>
      </c>
      <c r="Q364" s="11">
        <v>478.97</v>
      </c>
      <c r="R364" s="11">
        <f t="shared" si="5"/>
        <v>3831.76</v>
      </c>
    </row>
    <row r="365" spans="13:18" x14ac:dyDescent="0.3">
      <c r="M365" s="11" t="s">
        <v>27</v>
      </c>
      <c r="N365" s="23">
        <v>45344</v>
      </c>
      <c r="O365" s="11" t="s">
        <v>1042</v>
      </c>
      <c r="P365" s="11">
        <v>18</v>
      </c>
      <c r="Q365" s="11">
        <v>2629.62</v>
      </c>
      <c r="R365" s="11">
        <f t="shared" si="5"/>
        <v>47333.159999999996</v>
      </c>
    </row>
    <row r="366" spans="13:18" x14ac:dyDescent="0.3">
      <c r="M366" s="11" t="s">
        <v>37</v>
      </c>
      <c r="N366" s="23">
        <v>45379</v>
      </c>
      <c r="O366" s="11" t="s">
        <v>1022</v>
      </c>
      <c r="P366" s="11">
        <v>13</v>
      </c>
      <c r="Q366" s="11">
        <v>4563.2299999999996</v>
      </c>
      <c r="R366" s="11">
        <f t="shared" si="5"/>
        <v>59321.989999999991</v>
      </c>
    </row>
    <row r="367" spans="13:18" x14ac:dyDescent="0.3">
      <c r="M367" s="11" t="s">
        <v>50</v>
      </c>
      <c r="N367" s="23">
        <v>45355</v>
      </c>
      <c r="O367" s="11" t="s">
        <v>1028</v>
      </c>
      <c r="P367" s="11">
        <v>14</v>
      </c>
      <c r="Q367" s="11">
        <v>108.75</v>
      </c>
      <c r="R367" s="11">
        <f t="shared" si="5"/>
        <v>1522.5</v>
      </c>
    </row>
    <row r="368" spans="13:18" x14ac:dyDescent="0.3">
      <c r="M368" s="11" t="s">
        <v>54</v>
      </c>
      <c r="N368" s="23">
        <v>45404</v>
      </c>
      <c r="O368" s="11" t="s">
        <v>1020</v>
      </c>
      <c r="P368" s="11">
        <v>13</v>
      </c>
      <c r="Q368" s="11">
        <v>1418.78</v>
      </c>
      <c r="R368" s="11">
        <f t="shared" si="5"/>
        <v>18444.14</v>
      </c>
    </row>
    <row r="369" spans="13:18" x14ac:dyDescent="0.3">
      <c r="M369" s="11" t="s">
        <v>59</v>
      </c>
      <c r="N369" s="23">
        <v>45321</v>
      </c>
      <c r="O369" s="11" t="s">
        <v>1015</v>
      </c>
      <c r="P369" s="11">
        <v>15</v>
      </c>
      <c r="Q369" s="11">
        <v>3939.84</v>
      </c>
      <c r="R369" s="11">
        <f t="shared" si="5"/>
        <v>59097.600000000006</v>
      </c>
    </row>
    <row r="370" spans="13:18" x14ac:dyDescent="0.3">
      <c r="M370" s="11" t="s">
        <v>92</v>
      </c>
      <c r="N370" s="23">
        <v>45465</v>
      </c>
      <c r="O370" s="11" t="s">
        <v>1014</v>
      </c>
      <c r="P370" s="11">
        <v>5</v>
      </c>
      <c r="Q370" s="11">
        <v>1030.1300000000001</v>
      </c>
      <c r="R370" s="11">
        <f t="shared" si="5"/>
        <v>5150.6500000000005</v>
      </c>
    </row>
    <row r="371" spans="13:18" x14ac:dyDescent="0.3">
      <c r="M371" s="11" t="s">
        <v>99</v>
      </c>
      <c r="N371" s="23">
        <v>45335</v>
      </c>
      <c r="O371" s="11" t="s">
        <v>1044</v>
      </c>
      <c r="P371" s="11">
        <v>3</v>
      </c>
      <c r="Q371" s="11">
        <v>553.87</v>
      </c>
      <c r="R371" s="11">
        <f t="shared" si="5"/>
        <v>1661.6100000000001</v>
      </c>
    </row>
    <row r="372" spans="13:18" x14ac:dyDescent="0.3">
      <c r="M372" s="11" t="s">
        <v>110</v>
      </c>
      <c r="N372" s="23">
        <v>45415</v>
      </c>
      <c r="O372" s="11" t="s">
        <v>1043</v>
      </c>
      <c r="P372" s="11">
        <v>13</v>
      </c>
      <c r="Q372" s="11">
        <v>445.77</v>
      </c>
      <c r="R372" s="11">
        <f t="shared" si="5"/>
        <v>5795.01</v>
      </c>
    </row>
    <row r="373" spans="13:18" x14ac:dyDescent="0.3">
      <c r="M373" s="11" t="s">
        <v>113</v>
      </c>
      <c r="N373" s="23">
        <v>45370</v>
      </c>
      <c r="O373" s="11" t="s">
        <v>1036</v>
      </c>
      <c r="P373" s="11">
        <v>13</v>
      </c>
      <c r="Q373" s="11">
        <v>1832.88</v>
      </c>
      <c r="R373" s="11">
        <f t="shared" si="5"/>
        <v>23827.440000000002</v>
      </c>
    </row>
    <row r="374" spans="13:18" x14ac:dyDescent="0.3">
      <c r="M374" s="11" t="s">
        <v>119</v>
      </c>
      <c r="N374" s="23">
        <v>45320</v>
      </c>
      <c r="O374" s="11" t="s">
        <v>1043</v>
      </c>
      <c r="P374" s="11">
        <v>10</v>
      </c>
      <c r="Q374" s="11">
        <v>596.41</v>
      </c>
      <c r="R374" s="11">
        <f t="shared" si="5"/>
        <v>5964.0999999999995</v>
      </c>
    </row>
    <row r="375" spans="13:18" x14ac:dyDescent="0.3">
      <c r="M375" s="11" t="s">
        <v>121</v>
      </c>
      <c r="N375" s="23">
        <v>45346</v>
      </c>
      <c r="O375" s="11" t="s">
        <v>1035</v>
      </c>
      <c r="P375" s="11">
        <v>6</v>
      </c>
      <c r="Q375" s="11">
        <v>1214.08</v>
      </c>
      <c r="R375" s="11">
        <f t="shared" si="5"/>
        <v>7284.48</v>
      </c>
    </row>
    <row r="376" spans="13:18" x14ac:dyDescent="0.3">
      <c r="M376" s="11" t="s">
        <v>128</v>
      </c>
      <c r="N376" s="23">
        <v>45437</v>
      </c>
      <c r="O376" s="11" t="s">
        <v>1010</v>
      </c>
      <c r="P376" s="11">
        <v>16</v>
      </c>
      <c r="Q376" s="11">
        <v>5303.48</v>
      </c>
      <c r="R376" s="11">
        <f t="shared" si="5"/>
        <v>84855.679999999993</v>
      </c>
    </row>
    <row r="377" spans="13:18" x14ac:dyDescent="0.3">
      <c r="M377" s="11" t="s">
        <v>139</v>
      </c>
      <c r="N377" s="23">
        <v>45329</v>
      </c>
      <c r="O377" s="11" t="s">
        <v>1029</v>
      </c>
      <c r="P377" s="11">
        <v>20</v>
      </c>
      <c r="Q377" s="11">
        <v>308.94</v>
      </c>
      <c r="R377" s="11">
        <f t="shared" si="5"/>
        <v>6178.8</v>
      </c>
    </row>
    <row r="378" spans="13:18" x14ac:dyDescent="0.3">
      <c r="M378" s="11" t="s">
        <v>153</v>
      </c>
      <c r="N378" s="23">
        <v>45367</v>
      </c>
      <c r="O378" s="11" t="s">
        <v>1019</v>
      </c>
      <c r="P378" s="11">
        <v>15</v>
      </c>
      <c r="Q378" s="11">
        <v>2782.2</v>
      </c>
      <c r="R378" s="11">
        <f t="shared" si="5"/>
        <v>41733</v>
      </c>
    </row>
    <row r="379" spans="13:18" x14ac:dyDescent="0.3">
      <c r="M379" s="11" t="s">
        <v>156</v>
      </c>
      <c r="N379" s="23">
        <v>45309</v>
      </c>
      <c r="O379" s="11" t="s">
        <v>1019</v>
      </c>
      <c r="P379" s="11">
        <v>16</v>
      </c>
      <c r="Q379" s="11">
        <v>3081.94</v>
      </c>
      <c r="R379" s="11">
        <f t="shared" si="5"/>
        <v>49311.040000000001</v>
      </c>
    </row>
    <row r="380" spans="13:18" x14ac:dyDescent="0.3">
      <c r="M380" s="11" t="s">
        <v>188</v>
      </c>
      <c r="N380" s="23">
        <v>45429</v>
      </c>
      <c r="O380" s="11" t="s">
        <v>1014</v>
      </c>
      <c r="P380" s="11">
        <v>6</v>
      </c>
      <c r="Q380" s="11">
        <v>1010.75</v>
      </c>
      <c r="R380" s="11">
        <f t="shared" si="5"/>
        <v>6064.5</v>
      </c>
    </row>
    <row r="381" spans="13:18" x14ac:dyDescent="0.3">
      <c r="M381" s="11" t="s">
        <v>193</v>
      </c>
      <c r="N381" s="23">
        <v>45408</v>
      </c>
      <c r="O381" s="11" t="s">
        <v>1021</v>
      </c>
      <c r="P381" s="11">
        <v>6</v>
      </c>
      <c r="Q381" s="11">
        <v>1556.58</v>
      </c>
      <c r="R381" s="11">
        <f t="shared" si="5"/>
        <v>9339.48</v>
      </c>
    </row>
    <row r="382" spans="13:18" x14ac:dyDescent="0.3">
      <c r="M382" s="11" t="s">
        <v>202</v>
      </c>
      <c r="N382" s="23">
        <v>45353</v>
      </c>
      <c r="O382" s="11" t="s">
        <v>1036</v>
      </c>
      <c r="P382" s="11">
        <v>3</v>
      </c>
      <c r="Q382" s="11">
        <v>2211.0300000000002</v>
      </c>
      <c r="R382" s="11">
        <f t="shared" si="5"/>
        <v>6633.09</v>
      </c>
    </row>
    <row r="383" spans="13:18" x14ac:dyDescent="0.3">
      <c r="M383" s="11" t="s">
        <v>205</v>
      </c>
      <c r="N383" s="23">
        <v>45327</v>
      </c>
      <c r="O383" s="11" t="s">
        <v>1037</v>
      </c>
      <c r="P383" s="11">
        <v>13</v>
      </c>
      <c r="Q383" s="11">
        <v>1329.79</v>
      </c>
      <c r="R383" s="11">
        <f t="shared" si="5"/>
        <v>17287.27</v>
      </c>
    </row>
    <row r="384" spans="13:18" x14ac:dyDescent="0.3">
      <c r="M384" s="11" t="s">
        <v>206</v>
      </c>
      <c r="N384" s="23">
        <v>45390</v>
      </c>
      <c r="O384" s="11" t="s">
        <v>1008</v>
      </c>
      <c r="P384" s="11">
        <v>11</v>
      </c>
      <c r="Q384" s="11">
        <v>66554.36</v>
      </c>
      <c r="R384" s="11">
        <f t="shared" si="5"/>
        <v>732097.96</v>
      </c>
    </row>
    <row r="385" spans="13:18" x14ac:dyDescent="0.3">
      <c r="M385" s="11" t="s">
        <v>216</v>
      </c>
      <c r="N385" s="23">
        <v>45334</v>
      </c>
      <c r="O385" s="11" t="s">
        <v>1012</v>
      </c>
      <c r="P385" s="11">
        <v>9</v>
      </c>
      <c r="Q385" s="11">
        <v>2094.2800000000002</v>
      </c>
      <c r="R385" s="11">
        <f t="shared" si="5"/>
        <v>18848.52</v>
      </c>
    </row>
    <row r="386" spans="13:18" x14ac:dyDescent="0.3">
      <c r="M386" s="11" t="s">
        <v>227</v>
      </c>
      <c r="N386" s="23">
        <v>45333</v>
      </c>
      <c r="O386" s="11" t="s">
        <v>1036</v>
      </c>
      <c r="P386" s="11">
        <v>18</v>
      </c>
      <c r="Q386" s="11">
        <v>2012.29</v>
      </c>
      <c r="R386" s="11">
        <f t="shared" si="5"/>
        <v>36221.22</v>
      </c>
    </row>
    <row r="387" spans="13:18" x14ac:dyDescent="0.3">
      <c r="M387" s="11" t="s">
        <v>241</v>
      </c>
      <c r="N387" s="23">
        <v>45343</v>
      </c>
      <c r="O387" s="11" t="s">
        <v>1044</v>
      </c>
      <c r="P387" s="11">
        <v>6</v>
      </c>
      <c r="Q387" s="11">
        <v>664.36</v>
      </c>
      <c r="R387" s="11">
        <f t="shared" ref="R387:R450" si="6">Q387*P387</f>
        <v>3986.16</v>
      </c>
    </row>
    <row r="388" spans="13:18" x14ac:dyDescent="0.3">
      <c r="M388" s="11" t="s">
        <v>255</v>
      </c>
      <c r="N388" s="23">
        <v>45311</v>
      </c>
      <c r="O388" s="11" t="s">
        <v>1034</v>
      </c>
      <c r="P388" s="11">
        <v>4</v>
      </c>
      <c r="Q388" s="11">
        <v>643.96</v>
      </c>
      <c r="R388" s="11">
        <f t="shared" si="6"/>
        <v>2575.84</v>
      </c>
    </row>
    <row r="389" spans="13:18" x14ac:dyDescent="0.3">
      <c r="M389" s="11" t="s">
        <v>258</v>
      </c>
      <c r="N389" s="23">
        <v>45324</v>
      </c>
      <c r="O389" s="11" t="s">
        <v>1022</v>
      </c>
      <c r="P389" s="11">
        <v>7</v>
      </c>
      <c r="Q389" s="11">
        <v>3750.39</v>
      </c>
      <c r="R389" s="11">
        <f t="shared" si="6"/>
        <v>26252.73</v>
      </c>
    </row>
    <row r="390" spans="13:18" x14ac:dyDescent="0.3">
      <c r="M390" s="11" t="s">
        <v>266</v>
      </c>
      <c r="N390" s="23">
        <v>45413</v>
      </c>
      <c r="O390" s="11" t="s">
        <v>1021</v>
      </c>
      <c r="P390" s="11">
        <v>12</v>
      </c>
      <c r="Q390" s="11">
        <v>1736.61</v>
      </c>
      <c r="R390" s="11">
        <f t="shared" si="6"/>
        <v>20839.32</v>
      </c>
    </row>
    <row r="391" spans="13:18" x14ac:dyDescent="0.3">
      <c r="M391" s="11" t="s">
        <v>287</v>
      </c>
      <c r="N391" s="23">
        <v>45332</v>
      </c>
      <c r="O391" s="11" t="s">
        <v>1038</v>
      </c>
      <c r="P391" s="11">
        <v>17</v>
      </c>
      <c r="Q391" s="11">
        <v>677</v>
      </c>
      <c r="R391" s="11">
        <f t="shared" si="6"/>
        <v>11509</v>
      </c>
    </row>
    <row r="392" spans="13:18" x14ac:dyDescent="0.3">
      <c r="M392" s="11" t="s">
        <v>295</v>
      </c>
      <c r="N392" s="23">
        <v>45438</v>
      </c>
      <c r="O392" s="11" t="s">
        <v>1028</v>
      </c>
      <c r="P392" s="11">
        <v>13</v>
      </c>
      <c r="Q392" s="11">
        <v>105.43</v>
      </c>
      <c r="R392" s="11">
        <f t="shared" si="6"/>
        <v>1370.5900000000001</v>
      </c>
    </row>
    <row r="393" spans="13:18" x14ac:dyDescent="0.3">
      <c r="M393" s="11" t="s">
        <v>297</v>
      </c>
      <c r="N393" s="23">
        <v>45368</v>
      </c>
      <c r="O393" s="11" t="s">
        <v>1018</v>
      </c>
      <c r="P393" s="11">
        <v>12</v>
      </c>
      <c r="Q393" s="11">
        <v>4829.88</v>
      </c>
      <c r="R393" s="11">
        <f t="shared" si="6"/>
        <v>57958.559999999998</v>
      </c>
    </row>
    <row r="394" spans="13:18" x14ac:dyDescent="0.3">
      <c r="M394" s="11" t="s">
        <v>298</v>
      </c>
      <c r="N394" s="23">
        <v>45346</v>
      </c>
      <c r="O394" s="11" t="s">
        <v>1012</v>
      </c>
      <c r="P394" s="11">
        <v>10</v>
      </c>
      <c r="Q394" s="11">
        <v>2227.23</v>
      </c>
      <c r="R394" s="11">
        <f t="shared" si="6"/>
        <v>22272.3</v>
      </c>
    </row>
    <row r="395" spans="13:18" x14ac:dyDescent="0.3">
      <c r="M395" s="11" t="s">
        <v>308</v>
      </c>
      <c r="N395" s="23">
        <v>45299</v>
      </c>
      <c r="O395" s="11" t="s">
        <v>1017</v>
      </c>
      <c r="P395" s="11">
        <v>8</v>
      </c>
      <c r="Q395" s="11">
        <v>1945.07</v>
      </c>
      <c r="R395" s="11">
        <f t="shared" si="6"/>
        <v>15560.56</v>
      </c>
    </row>
    <row r="396" spans="13:18" x14ac:dyDescent="0.3">
      <c r="M396" s="11" t="s">
        <v>322</v>
      </c>
      <c r="N396" s="23">
        <v>45352</v>
      </c>
      <c r="O396" s="11" t="s">
        <v>1027</v>
      </c>
      <c r="P396" s="11">
        <v>10</v>
      </c>
      <c r="Q396" s="11">
        <v>280.06</v>
      </c>
      <c r="R396" s="11">
        <f t="shared" si="6"/>
        <v>2800.6</v>
      </c>
    </row>
    <row r="397" spans="13:18" x14ac:dyDescent="0.3">
      <c r="M397" s="11" t="s">
        <v>339</v>
      </c>
      <c r="N397" s="23">
        <v>45313</v>
      </c>
      <c r="O397" s="11" t="s">
        <v>1045</v>
      </c>
      <c r="P397" s="11">
        <v>1</v>
      </c>
      <c r="Q397" s="11">
        <v>2284.89</v>
      </c>
      <c r="R397" s="11">
        <f t="shared" si="6"/>
        <v>2284.89</v>
      </c>
    </row>
    <row r="398" spans="13:18" x14ac:dyDescent="0.3">
      <c r="M398" s="11" t="s">
        <v>343</v>
      </c>
      <c r="N398" s="23">
        <v>45302</v>
      </c>
      <c r="O398" s="11" t="s">
        <v>1016</v>
      </c>
      <c r="P398" s="11">
        <v>19</v>
      </c>
      <c r="Q398" s="11">
        <v>429.91</v>
      </c>
      <c r="R398" s="11">
        <f t="shared" si="6"/>
        <v>8168.2900000000009</v>
      </c>
    </row>
    <row r="399" spans="13:18" x14ac:dyDescent="0.3">
      <c r="M399" s="11" t="s">
        <v>345</v>
      </c>
      <c r="N399" s="23">
        <v>45321</v>
      </c>
      <c r="O399" s="11" t="s">
        <v>1017</v>
      </c>
      <c r="P399" s="11">
        <v>11</v>
      </c>
      <c r="Q399" s="11">
        <v>1472.23</v>
      </c>
      <c r="R399" s="11">
        <f t="shared" si="6"/>
        <v>16194.53</v>
      </c>
    </row>
    <row r="400" spans="13:18" x14ac:dyDescent="0.3">
      <c r="M400" s="11" t="s">
        <v>369</v>
      </c>
      <c r="N400" s="23">
        <v>45319</v>
      </c>
      <c r="O400" s="11" t="s">
        <v>1010</v>
      </c>
      <c r="P400" s="11">
        <v>17</v>
      </c>
      <c r="Q400" s="11">
        <v>4809.3500000000004</v>
      </c>
      <c r="R400" s="11">
        <f t="shared" si="6"/>
        <v>81758.950000000012</v>
      </c>
    </row>
    <row r="401" spans="13:18" x14ac:dyDescent="0.3">
      <c r="M401" s="11" t="s">
        <v>380</v>
      </c>
      <c r="N401" s="23">
        <v>45297</v>
      </c>
      <c r="O401" s="11" t="s">
        <v>1038</v>
      </c>
      <c r="P401" s="11">
        <v>4</v>
      </c>
      <c r="Q401" s="11">
        <v>708.72</v>
      </c>
      <c r="R401" s="11">
        <f t="shared" si="6"/>
        <v>2834.88</v>
      </c>
    </row>
    <row r="402" spans="13:18" x14ac:dyDescent="0.3">
      <c r="M402" s="11" t="s">
        <v>387</v>
      </c>
      <c r="N402" s="23">
        <v>45297</v>
      </c>
      <c r="O402" s="11" t="s">
        <v>1036</v>
      </c>
      <c r="P402" s="11">
        <v>6</v>
      </c>
      <c r="Q402" s="11">
        <v>2001.81</v>
      </c>
      <c r="R402" s="11">
        <f t="shared" si="6"/>
        <v>12010.86</v>
      </c>
    </row>
    <row r="403" spans="13:18" x14ac:dyDescent="0.3">
      <c r="M403" s="11" t="s">
        <v>424</v>
      </c>
      <c r="N403" s="23">
        <v>45435</v>
      </c>
      <c r="O403" s="11" t="s">
        <v>1010</v>
      </c>
      <c r="P403" s="11">
        <v>12</v>
      </c>
      <c r="Q403" s="11">
        <v>5686.15</v>
      </c>
      <c r="R403" s="11">
        <f t="shared" si="6"/>
        <v>68233.799999999988</v>
      </c>
    </row>
    <row r="404" spans="13:18" x14ac:dyDescent="0.3">
      <c r="M404" s="11" t="s">
        <v>436</v>
      </c>
      <c r="N404" s="23">
        <v>45296</v>
      </c>
      <c r="O404" s="11" t="s">
        <v>1042</v>
      </c>
      <c r="P404" s="11">
        <v>9</v>
      </c>
      <c r="Q404" s="11">
        <v>2875.04</v>
      </c>
      <c r="R404" s="11">
        <f t="shared" si="6"/>
        <v>25875.360000000001</v>
      </c>
    </row>
    <row r="405" spans="13:18" x14ac:dyDescent="0.3">
      <c r="M405" s="11" t="s">
        <v>437</v>
      </c>
      <c r="N405" s="23">
        <v>45447</v>
      </c>
      <c r="O405" s="11" t="s">
        <v>1013</v>
      </c>
      <c r="P405" s="11">
        <v>11</v>
      </c>
      <c r="Q405" s="11">
        <v>31905.14</v>
      </c>
      <c r="R405" s="11">
        <f t="shared" si="6"/>
        <v>350956.54</v>
      </c>
    </row>
    <row r="406" spans="13:18" x14ac:dyDescent="0.3">
      <c r="M406" s="11" t="s">
        <v>445</v>
      </c>
      <c r="N406" s="23">
        <v>45433</v>
      </c>
      <c r="O406" s="11" t="s">
        <v>1028</v>
      </c>
      <c r="P406" s="11">
        <v>14</v>
      </c>
      <c r="Q406" s="11">
        <v>95.1</v>
      </c>
      <c r="R406" s="11">
        <f t="shared" si="6"/>
        <v>1331.3999999999999</v>
      </c>
    </row>
    <row r="407" spans="13:18" x14ac:dyDescent="0.3">
      <c r="M407" s="11" t="s">
        <v>450</v>
      </c>
      <c r="N407" s="23">
        <v>45307</v>
      </c>
      <c r="O407" s="11" t="s">
        <v>1018</v>
      </c>
      <c r="P407" s="11">
        <v>16</v>
      </c>
      <c r="Q407" s="11">
        <v>3801.5</v>
      </c>
      <c r="R407" s="11">
        <f t="shared" si="6"/>
        <v>60824</v>
      </c>
    </row>
    <row r="408" spans="13:18" x14ac:dyDescent="0.3">
      <c r="M408" s="11" t="s">
        <v>458</v>
      </c>
      <c r="N408" s="23">
        <v>45299</v>
      </c>
      <c r="O408" s="11" t="s">
        <v>1012</v>
      </c>
      <c r="P408" s="11">
        <v>15</v>
      </c>
      <c r="Q408" s="11">
        <v>2580.6999999999998</v>
      </c>
      <c r="R408" s="11">
        <f t="shared" si="6"/>
        <v>38710.5</v>
      </c>
    </row>
    <row r="409" spans="13:18" x14ac:dyDescent="0.3">
      <c r="M409" s="11" t="s">
        <v>463</v>
      </c>
      <c r="N409" s="23">
        <v>45455</v>
      </c>
      <c r="O409" s="11" t="s">
        <v>1008</v>
      </c>
      <c r="P409" s="11">
        <v>13</v>
      </c>
      <c r="Q409" s="11">
        <v>56680.86</v>
      </c>
      <c r="R409" s="11">
        <f t="shared" si="6"/>
        <v>736851.18</v>
      </c>
    </row>
    <row r="410" spans="13:18" x14ac:dyDescent="0.3">
      <c r="M410" s="11" t="s">
        <v>471</v>
      </c>
      <c r="N410" s="23">
        <v>45438</v>
      </c>
      <c r="O410" s="11" t="s">
        <v>1029</v>
      </c>
      <c r="P410" s="11">
        <v>1</v>
      </c>
      <c r="Q410" s="11">
        <v>314.32</v>
      </c>
      <c r="R410" s="11">
        <f t="shared" si="6"/>
        <v>314.32</v>
      </c>
    </row>
    <row r="411" spans="13:18" x14ac:dyDescent="0.3">
      <c r="M411" s="11" t="s">
        <v>477</v>
      </c>
      <c r="N411" s="23">
        <v>45469</v>
      </c>
      <c r="O411" s="11" t="s">
        <v>1032</v>
      </c>
      <c r="P411" s="11">
        <v>3</v>
      </c>
      <c r="Q411" s="11">
        <v>1062.17</v>
      </c>
      <c r="R411" s="11">
        <f t="shared" si="6"/>
        <v>3186.51</v>
      </c>
    </row>
    <row r="412" spans="13:18" x14ac:dyDescent="0.3">
      <c r="M412" s="11" t="s">
        <v>510</v>
      </c>
      <c r="N412" s="23">
        <v>45302</v>
      </c>
      <c r="O412" s="11" t="s">
        <v>1022</v>
      </c>
      <c r="P412" s="11">
        <v>15</v>
      </c>
      <c r="Q412" s="11">
        <v>4339.97</v>
      </c>
      <c r="R412" s="11">
        <f t="shared" si="6"/>
        <v>65099.55</v>
      </c>
    </row>
    <row r="413" spans="13:18" x14ac:dyDescent="0.3">
      <c r="M413" s="11" t="s">
        <v>525</v>
      </c>
      <c r="N413" s="23">
        <v>45392</v>
      </c>
      <c r="O413" s="11" t="s">
        <v>1032</v>
      </c>
      <c r="P413" s="11">
        <v>3</v>
      </c>
      <c r="Q413" s="11">
        <v>976.67</v>
      </c>
      <c r="R413" s="11">
        <f t="shared" si="6"/>
        <v>2930.0099999999998</v>
      </c>
    </row>
    <row r="414" spans="13:18" x14ac:dyDescent="0.3">
      <c r="M414" s="11" t="s">
        <v>538</v>
      </c>
      <c r="N414" s="23">
        <v>45460</v>
      </c>
      <c r="O414" s="11" t="s">
        <v>1037</v>
      </c>
      <c r="P414" s="11">
        <v>6</v>
      </c>
      <c r="Q414" s="11">
        <v>1604.63</v>
      </c>
      <c r="R414" s="11">
        <f t="shared" si="6"/>
        <v>9627.7800000000007</v>
      </c>
    </row>
    <row r="415" spans="13:18" x14ac:dyDescent="0.3">
      <c r="M415" s="11" t="s">
        <v>541</v>
      </c>
      <c r="N415" s="23">
        <v>45318</v>
      </c>
      <c r="O415" s="11" t="s">
        <v>1031</v>
      </c>
      <c r="P415" s="11">
        <v>17</v>
      </c>
      <c r="Q415" s="11">
        <v>49.94</v>
      </c>
      <c r="R415" s="11">
        <f t="shared" si="6"/>
        <v>848.98</v>
      </c>
    </row>
    <row r="416" spans="13:18" x14ac:dyDescent="0.3">
      <c r="M416" s="11" t="s">
        <v>543</v>
      </c>
      <c r="N416" s="23">
        <v>45389</v>
      </c>
      <c r="O416" s="11" t="s">
        <v>1012</v>
      </c>
      <c r="P416" s="11">
        <v>11</v>
      </c>
      <c r="Q416" s="11">
        <v>2644.7</v>
      </c>
      <c r="R416" s="11">
        <f t="shared" si="6"/>
        <v>29091.699999999997</v>
      </c>
    </row>
    <row r="417" spans="13:18" x14ac:dyDescent="0.3">
      <c r="M417" s="11" t="s">
        <v>548</v>
      </c>
      <c r="N417" s="23">
        <v>45463</v>
      </c>
      <c r="O417" s="11" t="s">
        <v>1018</v>
      </c>
      <c r="P417" s="11">
        <v>1</v>
      </c>
      <c r="Q417" s="11">
        <v>4398.4399999999996</v>
      </c>
      <c r="R417" s="11">
        <f t="shared" si="6"/>
        <v>4398.4399999999996</v>
      </c>
    </row>
    <row r="418" spans="13:18" x14ac:dyDescent="0.3">
      <c r="M418" s="11" t="s">
        <v>551</v>
      </c>
      <c r="N418" s="23">
        <v>45405</v>
      </c>
      <c r="O418" s="11" t="s">
        <v>1032</v>
      </c>
      <c r="P418" s="11">
        <v>2</v>
      </c>
      <c r="Q418" s="11">
        <v>998.62</v>
      </c>
      <c r="R418" s="11">
        <f t="shared" si="6"/>
        <v>1997.24</v>
      </c>
    </row>
    <row r="419" spans="13:18" x14ac:dyDescent="0.3">
      <c r="M419" s="11" t="s">
        <v>552</v>
      </c>
      <c r="N419" s="23">
        <v>45387</v>
      </c>
      <c r="O419" s="11" t="s">
        <v>1020</v>
      </c>
      <c r="P419" s="11">
        <v>8</v>
      </c>
      <c r="Q419" s="11">
        <v>1113.8399999999999</v>
      </c>
      <c r="R419" s="11">
        <f t="shared" si="6"/>
        <v>8910.7199999999993</v>
      </c>
    </row>
    <row r="420" spans="13:18" x14ac:dyDescent="0.3">
      <c r="M420" s="11" t="s">
        <v>557</v>
      </c>
      <c r="N420" s="23">
        <v>45459</v>
      </c>
      <c r="O420" s="11" t="s">
        <v>1008</v>
      </c>
      <c r="P420" s="11">
        <v>11</v>
      </c>
      <c r="Q420" s="11">
        <v>54354.21</v>
      </c>
      <c r="R420" s="11">
        <f t="shared" si="6"/>
        <v>597896.30999999994</v>
      </c>
    </row>
    <row r="421" spans="13:18" x14ac:dyDescent="0.3">
      <c r="M421" s="11" t="s">
        <v>566</v>
      </c>
      <c r="N421" s="23">
        <v>45388</v>
      </c>
      <c r="O421" s="11" t="s">
        <v>1020</v>
      </c>
      <c r="P421" s="11">
        <v>7</v>
      </c>
      <c r="Q421" s="11">
        <v>1310.8</v>
      </c>
      <c r="R421" s="11">
        <f t="shared" si="6"/>
        <v>9175.6</v>
      </c>
    </row>
    <row r="422" spans="13:18" x14ac:dyDescent="0.3">
      <c r="M422" s="11" t="s">
        <v>567</v>
      </c>
      <c r="N422" s="23">
        <v>45363</v>
      </c>
      <c r="O422" s="11" t="s">
        <v>1029</v>
      </c>
      <c r="P422" s="11">
        <v>11</v>
      </c>
      <c r="Q422" s="11">
        <v>281.2</v>
      </c>
      <c r="R422" s="11">
        <f t="shared" si="6"/>
        <v>3093.2</v>
      </c>
    </row>
    <row r="423" spans="13:18" x14ac:dyDescent="0.3">
      <c r="M423" s="11" t="s">
        <v>569</v>
      </c>
      <c r="N423" s="23">
        <v>45447</v>
      </c>
      <c r="O423" s="11" t="s">
        <v>1023</v>
      </c>
      <c r="P423" s="11">
        <v>13</v>
      </c>
      <c r="Q423" s="11">
        <v>585.37</v>
      </c>
      <c r="R423" s="11">
        <f t="shared" si="6"/>
        <v>7609.81</v>
      </c>
    </row>
    <row r="424" spans="13:18" x14ac:dyDescent="0.3">
      <c r="M424" s="11" t="s">
        <v>573</v>
      </c>
      <c r="N424" s="23">
        <v>45337</v>
      </c>
      <c r="O424" s="11" t="s">
        <v>1023</v>
      </c>
      <c r="P424" s="11">
        <v>20</v>
      </c>
      <c r="Q424" s="11">
        <v>528.83000000000004</v>
      </c>
      <c r="R424" s="11">
        <f t="shared" si="6"/>
        <v>10576.6</v>
      </c>
    </row>
    <row r="425" spans="13:18" x14ac:dyDescent="0.3">
      <c r="M425" s="11" t="s">
        <v>574</v>
      </c>
      <c r="N425" s="23">
        <v>45415</v>
      </c>
      <c r="O425" s="11" t="s">
        <v>1020</v>
      </c>
      <c r="P425" s="11">
        <v>3</v>
      </c>
      <c r="Q425" s="11">
        <v>1448.46</v>
      </c>
      <c r="R425" s="11">
        <f t="shared" si="6"/>
        <v>4345.38</v>
      </c>
    </row>
    <row r="426" spans="13:18" x14ac:dyDescent="0.3">
      <c r="M426" s="11" t="s">
        <v>577</v>
      </c>
      <c r="N426" s="23">
        <v>45331</v>
      </c>
      <c r="O426" s="11" t="s">
        <v>1046</v>
      </c>
      <c r="P426" s="11">
        <v>18</v>
      </c>
      <c r="Q426" s="11">
        <v>789.38</v>
      </c>
      <c r="R426" s="11">
        <f t="shared" si="6"/>
        <v>14208.84</v>
      </c>
    </row>
    <row r="427" spans="13:18" x14ac:dyDescent="0.3">
      <c r="M427" s="11" t="s">
        <v>591</v>
      </c>
      <c r="N427" s="23">
        <v>45393</v>
      </c>
      <c r="O427" s="11" t="s">
        <v>1025</v>
      </c>
      <c r="P427" s="11">
        <v>10</v>
      </c>
      <c r="Q427" s="11">
        <v>223.09</v>
      </c>
      <c r="R427" s="11">
        <f t="shared" si="6"/>
        <v>2230.9</v>
      </c>
    </row>
    <row r="428" spans="13:18" x14ac:dyDescent="0.3">
      <c r="M428" s="11" t="s">
        <v>596</v>
      </c>
      <c r="N428" s="23">
        <v>45454</v>
      </c>
      <c r="O428" s="11" t="s">
        <v>1047</v>
      </c>
      <c r="P428" s="11">
        <v>6</v>
      </c>
      <c r="Q428" s="11">
        <v>826.78</v>
      </c>
      <c r="R428" s="11">
        <f t="shared" si="6"/>
        <v>4960.68</v>
      </c>
    </row>
    <row r="429" spans="13:18" x14ac:dyDescent="0.3">
      <c r="M429" s="11" t="s">
        <v>597</v>
      </c>
      <c r="N429" s="23">
        <v>45308</v>
      </c>
      <c r="O429" s="11" t="s">
        <v>1015</v>
      </c>
      <c r="P429" s="11">
        <v>11</v>
      </c>
      <c r="Q429" s="11">
        <v>3128.25</v>
      </c>
      <c r="R429" s="11">
        <f t="shared" si="6"/>
        <v>34410.75</v>
      </c>
    </row>
    <row r="430" spans="13:18" x14ac:dyDescent="0.3">
      <c r="M430" s="11" t="s">
        <v>609</v>
      </c>
      <c r="N430" s="23">
        <v>45411</v>
      </c>
      <c r="O430" s="11" t="s">
        <v>1027</v>
      </c>
      <c r="P430" s="11">
        <v>6</v>
      </c>
      <c r="Q430" s="11">
        <v>356.59</v>
      </c>
      <c r="R430" s="11">
        <f t="shared" si="6"/>
        <v>2139.54</v>
      </c>
    </row>
    <row r="431" spans="13:18" x14ac:dyDescent="0.3">
      <c r="M431" s="11" t="s">
        <v>611</v>
      </c>
      <c r="N431" s="23">
        <v>45299</v>
      </c>
      <c r="O431" s="11" t="s">
        <v>1014</v>
      </c>
      <c r="P431" s="11">
        <v>6</v>
      </c>
      <c r="Q431" s="11">
        <v>1327.77</v>
      </c>
      <c r="R431" s="11">
        <f t="shared" si="6"/>
        <v>7966.62</v>
      </c>
    </row>
    <row r="432" spans="13:18" x14ac:dyDescent="0.3">
      <c r="M432" s="11" t="s">
        <v>642</v>
      </c>
      <c r="N432" s="23">
        <v>45338</v>
      </c>
      <c r="O432" s="11" t="s">
        <v>1021</v>
      </c>
      <c r="P432" s="11">
        <v>20</v>
      </c>
      <c r="Q432" s="11">
        <v>1734.92</v>
      </c>
      <c r="R432" s="11">
        <f t="shared" si="6"/>
        <v>34698.400000000001</v>
      </c>
    </row>
    <row r="433" spans="13:18" x14ac:dyDescent="0.3">
      <c r="M433" s="11" t="s">
        <v>646</v>
      </c>
      <c r="N433" s="23">
        <v>45303</v>
      </c>
      <c r="O433" s="11" t="s">
        <v>1023</v>
      </c>
      <c r="P433" s="11">
        <v>17</v>
      </c>
      <c r="Q433" s="11">
        <v>664.86</v>
      </c>
      <c r="R433" s="11">
        <f t="shared" si="6"/>
        <v>11302.62</v>
      </c>
    </row>
    <row r="434" spans="13:18" x14ac:dyDescent="0.3">
      <c r="M434" s="11" t="s">
        <v>657</v>
      </c>
      <c r="N434" s="23">
        <v>45317</v>
      </c>
      <c r="O434" s="11" t="s">
        <v>1025</v>
      </c>
      <c r="P434" s="11">
        <v>13</v>
      </c>
      <c r="Q434" s="11">
        <v>317.20999999999998</v>
      </c>
      <c r="R434" s="11">
        <f t="shared" si="6"/>
        <v>4123.7299999999996</v>
      </c>
    </row>
    <row r="435" spans="13:18" x14ac:dyDescent="0.3">
      <c r="M435" s="11" t="s">
        <v>658</v>
      </c>
      <c r="N435" s="23">
        <v>45336</v>
      </c>
      <c r="O435" s="11" t="s">
        <v>1014</v>
      </c>
      <c r="P435" s="11">
        <v>17</v>
      </c>
      <c r="Q435" s="11">
        <v>1245.25</v>
      </c>
      <c r="R435" s="11">
        <f t="shared" si="6"/>
        <v>21169.25</v>
      </c>
    </row>
    <row r="436" spans="13:18" x14ac:dyDescent="0.3">
      <c r="M436" s="11" t="s">
        <v>664</v>
      </c>
      <c r="N436" s="23">
        <v>45399</v>
      </c>
      <c r="O436" s="11" t="s">
        <v>1023</v>
      </c>
      <c r="P436" s="11">
        <v>15</v>
      </c>
      <c r="Q436" s="11">
        <v>515.16999999999996</v>
      </c>
      <c r="R436" s="11">
        <f t="shared" si="6"/>
        <v>7727.5499999999993</v>
      </c>
    </row>
    <row r="437" spans="13:18" x14ac:dyDescent="0.3">
      <c r="M437" s="11" t="s">
        <v>692</v>
      </c>
      <c r="N437" s="23">
        <v>45453</v>
      </c>
      <c r="O437" s="11" t="s">
        <v>1020</v>
      </c>
      <c r="P437" s="11">
        <v>5</v>
      </c>
      <c r="Q437" s="11">
        <v>1126.94</v>
      </c>
      <c r="R437" s="11">
        <f t="shared" si="6"/>
        <v>5634.7000000000007</v>
      </c>
    </row>
    <row r="438" spans="13:18" x14ac:dyDescent="0.3">
      <c r="M438" s="11" t="s">
        <v>696</v>
      </c>
      <c r="N438" s="23">
        <v>45360</v>
      </c>
      <c r="O438" s="11" t="s">
        <v>1027</v>
      </c>
      <c r="P438" s="11">
        <v>12</v>
      </c>
      <c r="Q438" s="11">
        <v>287.89</v>
      </c>
      <c r="R438" s="11">
        <f t="shared" si="6"/>
        <v>3454.68</v>
      </c>
    </row>
    <row r="439" spans="13:18" x14ac:dyDescent="0.3">
      <c r="M439" s="11" t="s">
        <v>698</v>
      </c>
      <c r="N439" s="23">
        <v>45412</v>
      </c>
      <c r="O439" s="11" t="s">
        <v>1021</v>
      </c>
      <c r="P439" s="11">
        <v>9</v>
      </c>
      <c r="Q439" s="11">
        <v>1858.45</v>
      </c>
      <c r="R439" s="11">
        <f t="shared" si="6"/>
        <v>16726.05</v>
      </c>
    </row>
    <row r="440" spans="13:18" x14ac:dyDescent="0.3">
      <c r="M440" s="11" t="s">
        <v>706</v>
      </c>
      <c r="N440" s="23">
        <v>45453</v>
      </c>
      <c r="O440" s="11" t="s">
        <v>1031</v>
      </c>
      <c r="P440" s="11">
        <v>4</v>
      </c>
      <c r="Q440" s="11">
        <v>52.29</v>
      </c>
      <c r="R440" s="11">
        <f t="shared" si="6"/>
        <v>209.16</v>
      </c>
    </row>
    <row r="441" spans="13:18" x14ac:dyDescent="0.3">
      <c r="M441" s="11" t="s">
        <v>721</v>
      </c>
      <c r="N441" s="23">
        <v>45440</v>
      </c>
      <c r="O441" s="11" t="s">
        <v>1025</v>
      </c>
      <c r="P441" s="11">
        <v>13</v>
      </c>
      <c r="Q441" s="11">
        <v>237.52</v>
      </c>
      <c r="R441" s="11">
        <f t="shared" si="6"/>
        <v>3087.76</v>
      </c>
    </row>
    <row r="442" spans="13:18" x14ac:dyDescent="0.3">
      <c r="M442" s="11" t="s">
        <v>733</v>
      </c>
      <c r="N442" s="23">
        <v>45329</v>
      </c>
      <c r="O442" s="11" t="s">
        <v>1035</v>
      </c>
      <c r="P442" s="11">
        <v>12</v>
      </c>
      <c r="Q442" s="11">
        <v>1293.05</v>
      </c>
      <c r="R442" s="11">
        <f t="shared" si="6"/>
        <v>15516.599999999999</v>
      </c>
    </row>
    <row r="443" spans="13:18" x14ac:dyDescent="0.3">
      <c r="M443" s="11" t="s">
        <v>747</v>
      </c>
      <c r="N443" s="23">
        <v>45384</v>
      </c>
      <c r="O443" s="11" t="s">
        <v>1011</v>
      </c>
      <c r="P443" s="11">
        <v>5</v>
      </c>
      <c r="Q443" s="11">
        <v>15775.86</v>
      </c>
      <c r="R443" s="11">
        <f t="shared" si="6"/>
        <v>78879.3</v>
      </c>
    </row>
    <row r="444" spans="13:18" x14ac:dyDescent="0.3">
      <c r="M444" s="11" t="s">
        <v>756</v>
      </c>
      <c r="N444" s="23">
        <v>45438</v>
      </c>
      <c r="O444" s="11" t="s">
        <v>1043</v>
      </c>
      <c r="P444" s="11">
        <v>17</v>
      </c>
      <c r="Q444" s="11">
        <v>490.98</v>
      </c>
      <c r="R444" s="11">
        <f t="shared" si="6"/>
        <v>8346.66</v>
      </c>
    </row>
    <row r="445" spans="13:18" x14ac:dyDescent="0.3">
      <c r="M445" s="11" t="s">
        <v>771</v>
      </c>
      <c r="N445" s="23">
        <v>45345</v>
      </c>
      <c r="O445" s="11" t="s">
        <v>1032</v>
      </c>
      <c r="P445" s="11">
        <v>20</v>
      </c>
      <c r="Q445" s="11">
        <v>1001.61</v>
      </c>
      <c r="R445" s="11">
        <f t="shared" si="6"/>
        <v>20032.2</v>
      </c>
    </row>
    <row r="446" spans="13:18" x14ac:dyDescent="0.3">
      <c r="M446" s="11" t="s">
        <v>772</v>
      </c>
      <c r="N446" s="23">
        <v>45328</v>
      </c>
      <c r="O446" s="11" t="s">
        <v>1014</v>
      </c>
      <c r="P446" s="11">
        <v>10</v>
      </c>
      <c r="Q446" s="11">
        <v>1170.74</v>
      </c>
      <c r="R446" s="11">
        <f t="shared" si="6"/>
        <v>11707.4</v>
      </c>
    </row>
    <row r="447" spans="13:18" x14ac:dyDescent="0.3">
      <c r="M447" s="11" t="s">
        <v>774</v>
      </c>
      <c r="N447" s="23">
        <v>45385</v>
      </c>
      <c r="O447" s="11" t="s">
        <v>1025</v>
      </c>
      <c r="P447" s="11">
        <v>12</v>
      </c>
      <c r="Q447" s="11">
        <v>231.1</v>
      </c>
      <c r="R447" s="11">
        <f t="shared" si="6"/>
        <v>2773.2</v>
      </c>
    </row>
    <row r="448" spans="13:18" x14ac:dyDescent="0.3">
      <c r="M448" s="11" t="s">
        <v>780</v>
      </c>
      <c r="N448" s="23">
        <v>45437</v>
      </c>
      <c r="O448" s="11" t="s">
        <v>1032</v>
      </c>
      <c r="P448" s="11">
        <v>13</v>
      </c>
      <c r="Q448" s="11">
        <v>1086.7</v>
      </c>
      <c r="R448" s="11">
        <f t="shared" si="6"/>
        <v>14127.1</v>
      </c>
    </row>
    <row r="449" spans="13:18" x14ac:dyDescent="0.3">
      <c r="M449" s="11" t="s">
        <v>785</v>
      </c>
      <c r="N449" s="23">
        <v>45455</v>
      </c>
      <c r="O449" s="11" t="s">
        <v>1038</v>
      </c>
      <c r="P449" s="11">
        <v>7</v>
      </c>
      <c r="Q449" s="11">
        <v>753</v>
      </c>
      <c r="R449" s="11">
        <f t="shared" si="6"/>
        <v>5271</v>
      </c>
    </row>
    <row r="450" spans="13:18" x14ac:dyDescent="0.3">
      <c r="M450" s="11" t="s">
        <v>793</v>
      </c>
      <c r="N450" s="23">
        <v>45295</v>
      </c>
      <c r="O450" s="11" t="s">
        <v>1028</v>
      </c>
      <c r="P450" s="11">
        <v>5</v>
      </c>
      <c r="Q450" s="11">
        <v>128.52000000000001</v>
      </c>
      <c r="R450" s="11">
        <f t="shared" si="6"/>
        <v>642.6</v>
      </c>
    </row>
    <row r="451" spans="13:18" x14ac:dyDescent="0.3">
      <c r="M451" s="11" t="s">
        <v>796</v>
      </c>
      <c r="N451" s="23">
        <v>45340</v>
      </c>
      <c r="O451" s="11" t="s">
        <v>1010</v>
      </c>
      <c r="P451" s="11">
        <v>14</v>
      </c>
      <c r="Q451" s="11">
        <v>5288.59</v>
      </c>
      <c r="R451" s="11">
        <f t="shared" ref="R451:R514" si="7">Q451*P451</f>
        <v>74040.260000000009</v>
      </c>
    </row>
    <row r="452" spans="13:18" x14ac:dyDescent="0.3">
      <c r="M452" s="11" t="s">
        <v>801</v>
      </c>
      <c r="N452" s="23">
        <v>45333</v>
      </c>
      <c r="O452" s="11" t="s">
        <v>1043</v>
      </c>
      <c r="P452" s="11">
        <v>18</v>
      </c>
      <c r="Q452" s="11">
        <v>515.44000000000005</v>
      </c>
      <c r="R452" s="11">
        <f t="shared" si="7"/>
        <v>9277.9200000000019</v>
      </c>
    </row>
    <row r="453" spans="13:18" x14ac:dyDescent="0.3">
      <c r="M453" s="11" t="s">
        <v>813</v>
      </c>
      <c r="N453" s="23">
        <v>45374</v>
      </c>
      <c r="O453" s="11" t="s">
        <v>1043</v>
      </c>
      <c r="P453" s="11">
        <v>7</v>
      </c>
      <c r="Q453" s="11">
        <v>450.89</v>
      </c>
      <c r="R453" s="11">
        <f t="shared" si="7"/>
        <v>3156.23</v>
      </c>
    </row>
    <row r="454" spans="13:18" x14ac:dyDescent="0.3">
      <c r="M454" s="11" t="s">
        <v>821</v>
      </c>
      <c r="N454" s="23">
        <v>45345</v>
      </c>
      <c r="O454" s="11" t="s">
        <v>1039</v>
      </c>
      <c r="P454" s="11">
        <v>14</v>
      </c>
      <c r="Q454" s="11">
        <v>953.46</v>
      </c>
      <c r="R454" s="11">
        <f t="shared" si="7"/>
        <v>13348.44</v>
      </c>
    </row>
    <row r="455" spans="13:18" x14ac:dyDescent="0.3">
      <c r="M455" s="11" t="s">
        <v>845</v>
      </c>
      <c r="N455" s="23">
        <v>45380</v>
      </c>
      <c r="O455" s="11" t="s">
        <v>1025</v>
      </c>
      <c r="P455" s="11">
        <v>13</v>
      </c>
      <c r="Q455" s="11">
        <v>230.18</v>
      </c>
      <c r="R455" s="11">
        <f t="shared" si="7"/>
        <v>2992.34</v>
      </c>
    </row>
    <row r="456" spans="13:18" x14ac:dyDescent="0.3">
      <c r="M456" s="11" t="s">
        <v>853</v>
      </c>
      <c r="N456" s="23">
        <v>45461</v>
      </c>
      <c r="O456" s="11" t="s">
        <v>1044</v>
      </c>
      <c r="P456" s="11">
        <v>16</v>
      </c>
      <c r="Q456" s="11">
        <v>694.91</v>
      </c>
      <c r="R456" s="11">
        <f t="shared" si="7"/>
        <v>11118.56</v>
      </c>
    </row>
    <row r="457" spans="13:18" x14ac:dyDescent="0.3">
      <c r="M457" s="11" t="s">
        <v>863</v>
      </c>
      <c r="N457" s="23">
        <v>45420</v>
      </c>
      <c r="O457" s="11" t="s">
        <v>1017</v>
      </c>
      <c r="P457" s="11">
        <v>14</v>
      </c>
      <c r="Q457" s="11">
        <v>1763.49</v>
      </c>
      <c r="R457" s="11">
        <f t="shared" si="7"/>
        <v>24688.86</v>
      </c>
    </row>
    <row r="458" spans="13:18" x14ac:dyDescent="0.3">
      <c r="M458" s="11" t="s">
        <v>865</v>
      </c>
      <c r="N458" s="23">
        <v>45340</v>
      </c>
      <c r="O458" s="11" t="s">
        <v>1020</v>
      </c>
      <c r="P458" s="11">
        <v>13</v>
      </c>
      <c r="Q458" s="11">
        <v>1103.44</v>
      </c>
      <c r="R458" s="11">
        <f t="shared" si="7"/>
        <v>14344.720000000001</v>
      </c>
    </row>
    <row r="459" spans="13:18" x14ac:dyDescent="0.3">
      <c r="M459" s="11" t="s">
        <v>876</v>
      </c>
      <c r="N459" s="23">
        <v>45317</v>
      </c>
      <c r="O459" s="11" t="s">
        <v>1017</v>
      </c>
      <c r="P459" s="11">
        <v>10</v>
      </c>
      <c r="Q459" s="11">
        <v>1949.37</v>
      </c>
      <c r="R459" s="11">
        <f t="shared" si="7"/>
        <v>19493.699999999997</v>
      </c>
    </row>
    <row r="460" spans="13:18" x14ac:dyDescent="0.3">
      <c r="M460" s="11" t="s">
        <v>881</v>
      </c>
      <c r="N460" s="23">
        <v>45384</v>
      </c>
      <c r="O460" s="11" t="s">
        <v>1044</v>
      </c>
      <c r="P460" s="11">
        <v>7</v>
      </c>
      <c r="Q460" s="11">
        <v>645.71</v>
      </c>
      <c r="R460" s="11">
        <f t="shared" si="7"/>
        <v>4519.97</v>
      </c>
    </row>
    <row r="461" spans="13:18" x14ac:dyDescent="0.3">
      <c r="M461" s="11" t="s">
        <v>885</v>
      </c>
      <c r="N461" s="23">
        <v>45437</v>
      </c>
      <c r="O461" s="11" t="s">
        <v>1035</v>
      </c>
      <c r="P461" s="11">
        <v>12</v>
      </c>
      <c r="Q461" s="11">
        <v>1132.49</v>
      </c>
      <c r="R461" s="11">
        <f t="shared" si="7"/>
        <v>13589.880000000001</v>
      </c>
    </row>
    <row r="462" spans="13:18" x14ac:dyDescent="0.3">
      <c r="M462" s="11" t="s">
        <v>887</v>
      </c>
      <c r="N462" s="23">
        <v>45365</v>
      </c>
      <c r="O462" s="11" t="s">
        <v>1027</v>
      </c>
      <c r="P462" s="11">
        <v>3</v>
      </c>
      <c r="Q462" s="11">
        <v>345.81</v>
      </c>
      <c r="R462" s="11">
        <f t="shared" si="7"/>
        <v>1037.43</v>
      </c>
    </row>
    <row r="463" spans="13:18" x14ac:dyDescent="0.3">
      <c r="M463" s="11" t="s">
        <v>913</v>
      </c>
      <c r="N463" s="23">
        <v>45442</v>
      </c>
      <c r="O463" s="11" t="s">
        <v>1026</v>
      </c>
      <c r="P463" s="11">
        <v>16</v>
      </c>
      <c r="Q463" s="11">
        <v>172.87</v>
      </c>
      <c r="R463" s="11">
        <f t="shared" si="7"/>
        <v>2765.92</v>
      </c>
    </row>
    <row r="464" spans="13:18" x14ac:dyDescent="0.3">
      <c r="M464" s="11" t="s">
        <v>923</v>
      </c>
      <c r="N464" s="23">
        <v>45332</v>
      </c>
      <c r="O464" s="11" t="s">
        <v>1010</v>
      </c>
      <c r="P464" s="11">
        <v>8</v>
      </c>
      <c r="Q464" s="11">
        <v>4229.79</v>
      </c>
      <c r="R464" s="11">
        <f t="shared" si="7"/>
        <v>33838.32</v>
      </c>
    </row>
    <row r="465" spans="13:18" x14ac:dyDescent="0.3">
      <c r="M465" s="11" t="s">
        <v>924</v>
      </c>
      <c r="N465" s="23">
        <v>45351</v>
      </c>
      <c r="O465" s="11" t="s">
        <v>1038</v>
      </c>
      <c r="P465" s="11">
        <v>8</v>
      </c>
      <c r="Q465" s="11">
        <v>691.29</v>
      </c>
      <c r="R465" s="11">
        <f t="shared" si="7"/>
        <v>5530.32</v>
      </c>
    </row>
    <row r="466" spans="13:18" x14ac:dyDescent="0.3">
      <c r="M466" s="11" t="s">
        <v>931</v>
      </c>
      <c r="N466" s="23">
        <v>45466</v>
      </c>
      <c r="O466" s="11" t="s">
        <v>1029</v>
      </c>
      <c r="P466" s="11">
        <v>17</v>
      </c>
      <c r="Q466" s="11">
        <v>267.12</v>
      </c>
      <c r="R466" s="11">
        <f t="shared" si="7"/>
        <v>4541.04</v>
      </c>
    </row>
    <row r="467" spans="13:18" x14ac:dyDescent="0.3">
      <c r="M467" s="11" t="s">
        <v>941</v>
      </c>
      <c r="N467" s="23">
        <v>45398</v>
      </c>
      <c r="O467" s="11" t="s">
        <v>1030</v>
      </c>
      <c r="P467" s="11">
        <v>20</v>
      </c>
      <c r="Q467" s="11">
        <v>75.44</v>
      </c>
      <c r="R467" s="11">
        <f t="shared" si="7"/>
        <v>1508.8</v>
      </c>
    </row>
    <row r="468" spans="13:18" x14ac:dyDescent="0.3">
      <c r="M468" s="11" t="s">
        <v>957</v>
      </c>
      <c r="N468" s="23">
        <v>45458</v>
      </c>
      <c r="O468" s="11" t="s">
        <v>1023</v>
      </c>
      <c r="P468" s="11">
        <v>15</v>
      </c>
      <c r="Q468" s="11">
        <v>674.91</v>
      </c>
      <c r="R468" s="11">
        <f t="shared" si="7"/>
        <v>10123.65</v>
      </c>
    </row>
    <row r="469" spans="13:18" x14ac:dyDescent="0.3">
      <c r="M469" s="11" t="s">
        <v>968</v>
      </c>
      <c r="N469" s="23">
        <v>45437</v>
      </c>
      <c r="O469" s="11" t="s">
        <v>1015</v>
      </c>
      <c r="P469" s="11">
        <v>11</v>
      </c>
      <c r="Q469" s="11">
        <v>4210.99</v>
      </c>
      <c r="R469" s="11">
        <f t="shared" si="7"/>
        <v>46320.89</v>
      </c>
    </row>
    <row r="470" spans="13:18" x14ac:dyDescent="0.3">
      <c r="M470" s="11" t="s">
        <v>969</v>
      </c>
      <c r="N470" s="23">
        <v>45404</v>
      </c>
      <c r="O470" s="11" t="s">
        <v>1037</v>
      </c>
      <c r="P470" s="11">
        <v>1</v>
      </c>
      <c r="Q470" s="11">
        <v>1480.43</v>
      </c>
      <c r="R470" s="11">
        <f t="shared" si="7"/>
        <v>1480.43</v>
      </c>
    </row>
    <row r="471" spans="13:18" x14ac:dyDescent="0.3">
      <c r="M471" s="11" t="s">
        <v>982</v>
      </c>
      <c r="N471" s="23">
        <v>45441</v>
      </c>
      <c r="O471" s="11" t="s">
        <v>1021</v>
      </c>
      <c r="P471" s="11">
        <v>2</v>
      </c>
      <c r="Q471" s="11">
        <v>1712.82</v>
      </c>
      <c r="R471" s="11">
        <f t="shared" si="7"/>
        <v>3425.64</v>
      </c>
    </row>
    <row r="472" spans="13:18" x14ac:dyDescent="0.3">
      <c r="M472" s="11" t="s">
        <v>990</v>
      </c>
      <c r="N472" s="23">
        <v>45365</v>
      </c>
      <c r="O472" s="11" t="s">
        <v>1046</v>
      </c>
      <c r="P472" s="11">
        <v>11</v>
      </c>
      <c r="Q472" s="11">
        <v>681.72</v>
      </c>
      <c r="R472" s="11">
        <f t="shared" si="7"/>
        <v>7498.92</v>
      </c>
    </row>
    <row r="473" spans="13:18" x14ac:dyDescent="0.3">
      <c r="M473" s="11" t="s">
        <v>1003</v>
      </c>
      <c r="N473" s="23">
        <v>45364</v>
      </c>
      <c r="O473" s="11" t="s">
        <v>1014</v>
      </c>
      <c r="P473" s="11">
        <v>6</v>
      </c>
      <c r="Q473" s="11">
        <v>994.51</v>
      </c>
      <c r="R473" s="11">
        <f t="shared" si="7"/>
        <v>5967.0599999999995</v>
      </c>
    </row>
    <row r="474" spans="13:18" x14ac:dyDescent="0.3">
      <c r="M474" s="11" t="s">
        <v>7</v>
      </c>
      <c r="N474" s="23">
        <v>45346</v>
      </c>
      <c r="O474" s="11" t="s">
        <v>1027</v>
      </c>
      <c r="P474" s="11">
        <v>11</v>
      </c>
      <c r="Q474" s="11">
        <v>259.01</v>
      </c>
      <c r="R474" s="11">
        <f t="shared" si="7"/>
        <v>2849.1099999999997</v>
      </c>
    </row>
    <row r="475" spans="13:18" x14ac:dyDescent="0.3">
      <c r="M475" s="11" t="s">
        <v>11</v>
      </c>
      <c r="N475" s="23">
        <v>45415</v>
      </c>
      <c r="O475" s="11" t="s">
        <v>1012</v>
      </c>
      <c r="P475" s="11">
        <v>6</v>
      </c>
      <c r="Q475" s="11">
        <v>2420.96</v>
      </c>
      <c r="R475" s="11">
        <f t="shared" si="7"/>
        <v>14525.76</v>
      </c>
    </row>
    <row r="476" spans="13:18" x14ac:dyDescent="0.3">
      <c r="M476" s="11" t="s">
        <v>15</v>
      </c>
      <c r="N476" s="23">
        <v>45470</v>
      </c>
      <c r="O476" s="11" t="s">
        <v>1028</v>
      </c>
      <c r="P476" s="11">
        <v>8</v>
      </c>
      <c r="Q476" s="11">
        <v>98.63</v>
      </c>
      <c r="R476" s="11">
        <f t="shared" si="7"/>
        <v>789.04</v>
      </c>
    </row>
    <row r="477" spans="13:18" x14ac:dyDescent="0.3">
      <c r="M477" s="11" t="s">
        <v>19</v>
      </c>
      <c r="N477" s="23">
        <v>45435</v>
      </c>
      <c r="O477" s="11" t="s">
        <v>1016</v>
      </c>
      <c r="P477" s="11">
        <v>7</v>
      </c>
      <c r="Q477" s="11">
        <v>483.4</v>
      </c>
      <c r="R477" s="11">
        <f t="shared" si="7"/>
        <v>3383.7999999999997</v>
      </c>
    </row>
    <row r="478" spans="13:18" x14ac:dyDescent="0.3">
      <c r="M478" s="11" t="s">
        <v>24</v>
      </c>
      <c r="N478" s="23">
        <v>45467</v>
      </c>
      <c r="O478" s="11" t="s">
        <v>1022</v>
      </c>
      <c r="P478" s="11">
        <v>12</v>
      </c>
      <c r="Q478" s="11">
        <v>3790.16</v>
      </c>
      <c r="R478" s="11">
        <f t="shared" si="7"/>
        <v>45481.919999999998</v>
      </c>
    </row>
    <row r="479" spans="13:18" x14ac:dyDescent="0.3">
      <c r="M479" s="11" t="s">
        <v>28</v>
      </c>
      <c r="N479" s="23">
        <v>45469</v>
      </c>
      <c r="O479" s="11" t="s">
        <v>1047</v>
      </c>
      <c r="P479" s="11">
        <v>1</v>
      </c>
      <c r="Q479" s="11">
        <v>929.89</v>
      </c>
      <c r="R479" s="11">
        <f t="shared" si="7"/>
        <v>929.89</v>
      </c>
    </row>
    <row r="480" spans="13:18" x14ac:dyDescent="0.3">
      <c r="M480" s="11" t="s">
        <v>29</v>
      </c>
      <c r="N480" s="23">
        <v>45307</v>
      </c>
      <c r="O480" s="11" t="s">
        <v>1024</v>
      </c>
      <c r="P480" s="11">
        <v>10</v>
      </c>
      <c r="Q480" s="11">
        <v>318.14999999999998</v>
      </c>
      <c r="R480" s="11">
        <f t="shared" si="7"/>
        <v>3181.5</v>
      </c>
    </row>
    <row r="481" spans="13:18" x14ac:dyDescent="0.3">
      <c r="M481" s="11" t="s">
        <v>30</v>
      </c>
      <c r="N481" s="23">
        <v>45459</v>
      </c>
      <c r="O481" s="11" t="s">
        <v>1011</v>
      </c>
      <c r="P481" s="11">
        <v>1</v>
      </c>
      <c r="Q481" s="11">
        <v>14389.01</v>
      </c>
      <c r="R481" s="11">
        <f t="shared" si="7"/>
        <v>14389.01</v>
      </c>
    </row>
    <row r="482" spans="13:18" x14ac:dyDescent="0.3">
      <c r="M482" s="11" t="s">
        <v>31</v>
      </c>
      <c r="N482" s="23">
        <v>45296</v>
      </c>
      <c r="O482" s="11" t="s">
        <v>1031</v>
      </c>
      <c r="P482" s="11">
        <v>10</v>
      </c>
      <c r="Q482" s="11">
        <v>51.58</v>
      </c>
      <c r="R482" s="11">
        <f t="shared" si="7"/>
        <v>515.79999999999995</v>
      </c>
    </row>
    <row r="483" spans="13:18" x14ac:dyDescent="0.3">
      <c r="M483" s="11" t="s">
        <v>33</v>
      </c>
      <c r="N483" s="23">
        <v>45420</v>
      </c>
      <c r="O483" s="11" t="s">
        <v>1019</v>
      </c>
      <c r="P483" s="11">
        <v>15</v>
      </c>
      <c r="Q483" s="11">
        <v>2688.42</v>
      </c>
      <c r="R483" s="11">
        <f t="shared" si="7"/>
        <v>40326.300000000003</v>
      </c>
    </row>
    <row r="484" spans="13:18" x14ac:dyDescent="0.3">
      <c r="M484" s="11" t="s">
        <v>43</v>
      </c>
      <c r="N484" s="23">
        <v>45397</v>
      </c>
      <c r="O484" s="11" t="s">
        <v>1028</v>
      </c>
      <c r="P484" s="11">
        <v>10</v>
      </c>
      <c r="Q484" s="11">
        <v>110.28</v>
      </c>
      <c r="R484" s="11">
        <f t="shared" si="7"/>
        <v>1102.8</v>
      </c>
    </row>
    <row r="485" spans="13:18" x14ac:dyDescent="0.3">
      <c r="M485" s="11" t="s">
        <v>55</v>
      </c>
      <c r="N485" s="23">
        <v>45367</v>
      </c>
      <c r="O485" s="11" t="s">
        <v>1018</v>
      </c>
      <c r="P485" s="11">
        <v>20</v>
      </c>
      <c r="Q485" s="11">
        <v>4755.43</v>
      </c>
      <c r="R485" s="11">
        <f t="shared" si="7"/>
        <v>95108.6</v>
      </c>
    </row>
    <row r="486" spans="13:18" x14ac:dyDescent="0.3">
      <c r="M486" s="11" t="s">
        <v>58</v>
      </c>
      <c r="N486" s="23">
        <v>45356</v>
      </c>
      <c r="O486" s="11" t="s">
        <v>1037</v>
      </c>
      <c r="P486" s="11">
        <v>11</v>
      </c>
      <c r="Q486" s="11">
        <v>1600.99</v>
      </c>
      <c r="R486" s="11">
        <f t="shared" si="7"/>
        <v>17610.89</v>
      </c>
    </row>
    <row r="487" spans="13:18" x14ac:dyDescent="0.3">
      <c r="M487" s="11" t="s">
        <v>73</v>
      </c>
      <c r="N487" s="23">
        <v>45306</v>
      </c>
      <c r="O487" s="11" t="s">
        <v>1021</v>
      </c>
      <c r="P487" s="11">
        <v>4</v>
      </c>
      <c r="Q487" s="11">
        <v>1663.18</v>
      </c>
      <c r="R487" s="11">
        <f t="shared" si="7"/>
        <v>6652.72</v>
      </c>
    </row>
    <row r="488" spans="13:18" x14ac:dyDescent="0.3">
      <c r="M488" s="11" t="s">
        <v>84</v>
      </c>
      <c r="N488" s="23">
        <v>45306</v>
      </c>
      <c r="O488" s="11" t="s">
        <v>1037</v>
      </c>
      <c r="P488" s="11">
        <v>17</v>
      </c>
      <c r="Q488" s="11">
        <v>1391.01</v>
      </c>
      <c r="R488" s="11">
        <f t="shared" si="7"/>
        <v>23647.17</v>
      </c>
    </row>
    <row r="489" spans="13:18" x14ac:dyDescent="0.3">
      <c r="M489" s="11" t="s">
        <v>94</v>
      </c>
      <c r="N489" s="23">
        <v>45303</v>
      </c>
      <c r="O489" s="11" t="s">
        <v>1029</v>
      </c>
      <c r="P489" s="11">
        <v>4</v>
      </c>
      <c r="Q489" s="11">
        <v>269.45</v>
      </c>
      <c r="R489" s="11">
        <f t="shared" si="7"/>
        <v>1077.8</v>
      </c>
    </row>
    <row r="490" spans="13:18" x14ac:dyDescent="0.3">
      <c r="M490" s="11" t="s">
        <v>101</v>
      </c>
      <c r="N490" s="23">
        <v>45314</v>
      </c>
      <c r="O490" s="11" t="s">
        <v>1032</v>
      </c>
      <c r="P490" s="11">
        <v>14</v>
      </c>
      <c r="Q490" s="11">
        <v>927.54</v>
      </c>
      <c r="R490" s="11">
        <f t="shared" si="7"/>
        <v>12985.56</v>
      </c>
    </row>
    <row r="491" spans="13:18" x14ac:dyDescent="0.3">
      <c r="M491" s="11" t="s">
        <v>102</v>
      </c>
      <c r="N491" s="23">
        <v>45371</v>
      </c>
      <c r="O491" s="11" t="s">
        <v>1047</v>
      </c>
      <c r="P491" s="11">
        <v>11</v>
      </c>
      <c r="Q491" s="11">
        <v>1083.05</v>
      </c>
      <c r="R491" s="11">
        <f t="shared" si="7"/>
        <v>11913.55</v>
      </c>
    </row>
    <row r="492" spans="13:18" x14ac:dyDescent="0.3">
      <c r="M492" s="11" t="s">
        <v>103</v>
      </c>
      <c r="N492" s="23">
        <v>45325</v>
      </c>
      <c r="O492" s="11" t="s">
        <v>1037</v>
      </c>
      <c r="P492" s="11">
        <v>3</v>
      </c>
      <c r="Q492" s="11">
        <v>1665.81</v>
      </c>
      <c r="R492" s="11">
        <f t="shared" si="7"/>
        <v>4997.43</v>
      </c>
    </row>
    <row r="493" spans="13:18" x14ac:dyDescent="0.3">
      <c r="M493" s="11" t="s">
        <v>105</v>
      </c>
      <c r="N493" s="23">
        <v>45385</v>
      </c>
      <c r="O493" s="11" t="s">
        <v>1047</v>
      </c>
      <c r="P493" s="11">
        <v>13</v>
      </c>
      <c r="Q493" s="11">
        <v>862.75</v>
      </c>
      <c r="R493" s="11">
        <f t="shared" si="7"/>
        <v>11215.75</v>
      </c>
    </row>
    <row r="494" spans="13:18" x14ac:dyDescent="0.3">
      <c r="M494" s="11" t="s">
        <v>108</v>
      </c>
      <c r="N494" s="23">
        <v>45395</v>
      </c>
      <c r="O494" s="11" t="s">
        <v>1040</v>
      </c>
      <c r="P494" s="11">
        <v>4</v>
      </c>
      <c r="Q494" s="11">
        <v>1464.46</v>
      </c>
      <c r="R494" s="11">
        <f t="shared" si="7"/>
        <v>5857.84</v>
      </c>
    </row>
    <row r="495" spans="13:18" x14ac:dyDescent="0.3">
      <c r="M495" s="11" t="s">
        <v>116</v>
      </c>
      <c r="N495" s="23">
        <v>45466</v>
      </c>
      <c r="O495" s="11" t="s">
        <v>1020</v>
      </c>
      <c r="P495" s="11">
        <v>11</v>
      </c>
      <c r="Q495" s="11">
        <v>1158.29</v>
      </c>
      <c r="R495" s="11">
        <f t="shared" si="7"/>
        <v>12741.189999999999</v>
      </c>
    </row>
    <row r="496" spans="13:18" x14ac:dyDescent="0.3">
      <c r="M496" s="11" t="s">
        <v>122</v>
      </c>
      <c r="N496" s="23">
        <v>45331</v>
      </c>
      <c r="O496" s="11" t="s">
        <v>1031</v>
      </c>
      <c r="P496" s="11">
        <v>10</v>
      </c>
      <c r="Q496" s="11">
        <v>53.7</v>
      </c>
      <c r="R496" s="11">
        <f t="shared" si="7"/>
        <v>537</v>
      </c>
    </row>
    <row r="497" spans="13:18" x14ac:dyDescent="0.3">
      <c r="M497" s="11" t="s">
        <v>124</v>
      </c>
      <c r="N497" s="23">
        <v>45327</v>
      </c>
      <c r="O497" s="11" t="s">
        <v>1016</v>
      </c>
      <c r="P497" s="11">
        <v>14</v>
      </c>
      <c r="Q497" s="11">
        <v>547.95000000000005</v>
      </c>
      <c r="R497" s="11">
        <f t="shared" si="7"/>
        <v>7671.3000000000011</v>
      </c>
    </row>
    <row r="498" spans="13:18" x14ac:dyDescent="0.3">
      <c r="M498" s="11" t="s">
        <v>133</v>
      </c>
      <c r="N498" s="23">
        <v>45469</v>
      </c>
      <c r="O498" s="11" t="s">
        <v>1018</v>
      </c>
      <c r="P498" s="11">
        <v>20</v>
      </c>
      <c r="Q498" s="11">
        <v>4504.87</v>
      </c>
      <c r="R498" s="11">
        <f t="shared" si="7"/>
        <v>90097.4</v>
      </c>
    </row>
    <row r="499" spans="13:18" x14ac:dyDescent="0.3">
      <c r="M499" s="11" t="s">
        <v>134</v>
      </c>
      <c r="N499" s="23">
        <v>45440</v>
      </c>
      <c r="O499" s="11" t="s">
        <v>1011</v>
      </c>
      <c r="P499" s="11">
        <v>6</v>
      </c>
      <c r="Q499" s="11">
        <v>17467.099999999999</v>
      </c>
      <c r="R499" s="11">
        <f t="shared" si="7"/>
        <v>104802.59999999999</v>
      </c>
    </row>
    <row r="500" spans="13:18" x14ac:dyDescent="0.3">
      <c r="M500" s="11" t="s">
        <v>137</v>
      </c>
      <c r="N500" s="23">
        <v>45336</v>
      </c>
      <c r="O500" s="11" t="s">
        <v>1015</v>
      </c>
      <c r="P500" s="11">
        <v>19</v>
      </c>
      <c r="Q500" s="11">
        <v>4080.69</v>
      </c>
      <c r="R500" s="11">
        <f t="shared" si="7"/>
        <v>77533.11</v>
      </c>
    </row>
    <row r="501" spans="13:18" x14ac:dyDescent="0.3">
      <c r="M501" s="11" t="s">
        <v>142</v>
      </c>
      <c r="N501" s="23">
        <v>45394</v>
      </c>
      <c r="O501" s="11" t="s">
        <v>1018</v>
      </c>
      <c r="P501" s="11">
        <v>16</v>
      </c>
      <c r="Q501" s="11">
        <v>3842.96</v>
      </c>
      <c r="R501" s="11">
        <f t="shared" si="7"/>
        <v>61487.360000000001</v>
      </c>
    </row>
    <row r="502" spans="13:18" x14ac:dyDescent="0.3">
      <c r="M502" s="11" t="s">
        <v>144</v>
      </c>
      <c r="N502" s="23">
        <v>45389</v>
      </c>
      <c r="O502" s="11" t="s">
        <v>1026</v>
      </c>
      <c r="P502" s="11">
        <v>11</v>
      </c>
      <c r="Q502" s="11">
        <v>211.39</v>
      </c>
      <c r="R502" s="11">
        <f t="shared" si="7"/>
        <v>2325.29</v>
      </c>
    </row>
    <row r="503" spans="13:18" x14ac:dyDescent="0.3">
      <c r="M503" s="11" t="s">
        <v>161</v>
      </c>
      <c r="N503" s="23">
        <v>45414</v>
      </c>
      <c r="O503" s="11" t="s">
        <v>1040</v>
      </c>
      <c r="P503" s="11">
        <v>14</v>
      </c>
      <c r="Q503" s="11">
        <v>1507.99</v>
      </c>
      <c r="R503" s="11">
        <f t="shared" si="7"/>
        <v>21111.86</v>
      </c>
    </row>
    <row r="504" spans="13:18" x14ac:dyDescent="0.3">
      <c r="M504" s="11" t="s">
        <v>165</v>
      </c>
      <c r="N504" s="23">
        <v>45433</v>
      </c>
      <c r="O504" s="11" t="s">
        <v>1020</v>
      </c>
      <c r="P504" s="11">
        <v>2</v>
      </c>
      <c r="Q504" s="11">
        <v>1455.81</v>
      </c>
      <c r="R504" s="11">
        <f t="shared" si="7"/>
        <v>2911.62</v>
      </c>
    </row>
    <row r="505" spans="13:18" x14ac:dyDescent="0.3">
      <c r="M505" s="11" t="s">
        <v>166</v>
      </c>
      <c r="N505" s="23">
        <v>45319</v>
      </c>
      <c r="O505" s="11" t="s">
        <v>1027</v>
      </c>
      <c r="P505" s="11">
        <v>12</v>
      </c>
      <c r="Q505" s="11">
        <v>310.86</v>
      </c>
      <c r="R505" s="11">
        <f t="shared" si="7"/>
        <v>3730.32</v>
      </c>
    </row>
    <row r="506" spans="13:18" x14ac:dyDescent="0.3">
      <c r="M506" s="11" t="s">
        <v>169</v>
      </c>
      <c r="N506" s="23">
        <v>45378</v>
      </c>
      <c r="O506" s="11" t="s">
        <v>1009</v>
      </c>
      <c r="P506" s="11">
        <v>2</v>
      </c>
      <c r="Q506" s="11">
        <v>23669.69</v>
      </c>
      <c r="R506" s="11">
        <f t="shared" si="7"/>
        <v>47339.38</v>
      </c>
    </row>
    <row r="507" spans="13:18" x14ac:dyDescent="0.3">
      <c r="M507" s="11" t="s">
        <v>170</v>
      </c>
      <c r="N507" s="23">
        <v>45346</v>
      </c>
      <c r="O507" s="11" t="s">
        <v>1033</v>
      </c>
      <c r="P507" s="11">
        <v>17</v>
      </c>
      <c r="Q507" s="11">
        <v>1674.22</v>
      </c>
      <c r="R507" s="11">
        <f t="shared" si="7"/>
        <v>28461.74</v>
      </c>
    </row>
    <row r="508" spans="13:18" x14ac:dyDescent="0.3">
      <c r="M508" s="11" t="s">
        <v>175</v>
      </c>
      <c r="N508" s="23">
        <v>45378</v>
      </c>
      <c r="O508" s="11" t="s">
        <v>1020</v>
      </c>
      <c r="P508" s="11">
        <v>13</v>
      </c>
      <c r="Q508" s="11">
        <v>1169.2</v>
      </c>
      <c r="R508" s="11">
        <f t="shared" si="7"/>
        <v>15199.6</v>
      </c>
    </row>
    <row r="509" spans="13:18" x14ac:dyDescent="0.3">
      <c r="M509" s="11" t="s">
        <v>178</v>
      </c>
      <c r="N509" s="23">
        <v>45440</v>
      </c>
      <c r="O509" s="11" t="s">
        <v>1036</v>
      </c>
      <c r="P509" s="11">
        <v>2</v>
      </c>
      <c r="Q509" s="11">
        <v>1882.2</v>
      </c>
      <c r="R509" s="11">
        <f t="shared" si="7"/>
        <v>3764.4</v>
      </c>
    </row>
    <row r="510" spans="13:18" x14ac:dyDescent="0.3">
      <c r="M510" s="11" t="s">
        <v>182</v>
      </c>
      <c r="N510" s="23">
        <v>45419</v>
      </c>
      <c r="O510" s="11" t="s">
        <v>1046</v>
      </c>
      <c r="P510" s="11">
        <v>20</v>
      </c>
      <c r="Q510" s="11">
        <v>847.71</v>
      </c>
      <c r="R510" s="11">
        <f t="shared" si="7"/>
        <v>16954.2</v>
      </c>
    </row>
    <row r="511" spans="13:18" x14ac:dyDescent="0.3">
      <c r="M511" s="11" t="s">
        <v>184</v>
      </c>
      <c r="N511" s="23">
        <v>45430</v>
      </c>
      <c r="O511" s="11" t="s">
        <v>1047</v>
      </c>
      <c r="P511" s="11">
        <v>17</v>
      </c>
      <c r="Q511" s="11">
        <v>875.23</v>
      </c>
      <c r="R511" s="11">
        <f t="shared" si="7"/>
        <v>14878.91</v>
      </c>
    </row>
    <row r="512" spans="13:18" x14ac:dyDescent="0.3">
      <c r="M512" s="11" t="s">
        <v>185</v>
      </c>
      <c r="N512" s="23">
        <v>45341</v>
      </c>
      <c r="O512" s="11" t="s">
        <v>1025</v>
      </c>
      <c r="P512" s="11">
        <v>4</v>
      </c>
      <c r="Q512" s="11">
        <v>299.52</v>
      </c>
      <c r="R512" s="11">
        <f t="shared" si="7"/>
        <v>1198.08</v>
      </c>
    </row>
    <row r="513" spans="13:18" x14ac:dyDescent="0.3">
      <c r="M513" s="11" t="s">
        <v>196</v>
      </c>
      <c r="N513" s="23">
        <v>45446</v>
      </c>
      <c r="O513" s="11" t="s">
        <v>1022</v>
      </c>
      <c r="P513" s="11">
        <v>6</v>
      </c>
      <c r="Q513" s="11">
        <v>4767.88</v>
      </c>
      <c r="R513" s="11">
        <f t="shared" si="7"/>
        <v>28607.279999999999</v>
      </c>
    </row>
    <row r="514" spans="13:18" x14ac:dyDescent="0.3">
      <c r="M514" s="11" t="s">
        <v>198</v>
      </c>
      <c r="N514" s="23">
        <v>45413</v>
      </c>
      <c r="O514" s="11" t="s">
        <v>1021</v>
      </c>
      <c r="P514" s="11">
        <v>15</v>
      </c>
      <c r="Q514" s="11">
        <v>1493.93</v>
      </c>
      <c r="R514" s="11">
        <f t="shared" si="7"/>
        <v>22408.95</v>
      </c>
    </row>
    <row r="515" spans="13:18" x14ac:dyDescent="0.3">
      <c r="M515" s="11" t="s">
        <v>201</v>
      </c>
      <c r="N515" s="23">
        <v>45392</v>
      </c>
      <c r="O515" s="11" t="s">
        <v>1035</v>
      </c>
      <c r="P515" s="11">
        <v>16</v>
      </c>
      <c r="Q515" s="11">
        <v>1360.58</v>
      </c>
      <c r="R515" s="11">
        <f t="shared" ref="R515:R578" si="8">Q515*P515</f>
        <v>21769.279999999999</v>
      </c>
    </row>
    <row r="516" spans="13:18" x14ac:dyDescent="0.3">
      <c r="M516" s="11" t="s">
        <v>204</v>
      </c>
      <c r="N516" s="23">
        <v>45333</v>
      </c>
      <c r="O516" s="11" t="s">
        <v>1038</v>
      </c>
      <c r="P516" s="11">
        <v>15</v>
      </c>
      <c r="Q516" s="11">
        <v>907.54</v>
      </c>
      <c r="R516" s="11">
        <f t="shared" si="8"/>
        <v>13613.099999999999</v>
      </c>
    </row>
    <row r="517" spans="13:18" x14ac:dyDescent="0.3">
      <c r="M517" s="11" t="s">
        <v>207</v>
      </c>
      <c r="N517" s="23">
        <v>45430</v>
      </c>
      <c r="O517" s="11" t="s">
        <v>1025</v>
      </c>
      <c r="P517" s="11">
        <v>19</v>
      </c>
      <c r="Q517" s="11">
        <v>299.31</v>
      </c>
      <c r="R517" s="11">
        <f t="shared" si="8"/>
        <v>5686.89</v>
      </c>
    </row>
    <row r="518" spans="13:18" x14ac:dyDescent="0.3">
      <c r="M518" s="11" t="s">
        <v>208</v>
      </c>
      <c r="N518" s="23">
        <v>45306</v>
      </c>
      <c r="O518" s="11" t="s">
        <v>1047</v>
      </c>
      <c r="P518" s="11">
        <v>17</v>
      </c>
      <c r="Q518" s="11">
        <v>1127.47</v>
      </c>
      <c r="R518" s="11">
        <f t="shared" si="8"/>
        <v>19166.990000000002</v>
      </c>
    </row>
    <row r="519" spans="13:18" x14ac:dyDescent="0.3">
      <c r="M519" s="11" t="s">
        <v>217</v>
      </c>
      <c r="N519" s="23">
        <v>45425</v>
      </c>
      <c r="O519" s="11" t="s">
        <v>1017</v>
      </c>
      <c r="P519" s="11">
        <v>1</v>
      </c>
      <c r="Q519" s="11">
        <v>1628.61</v>
      </c>
      <c r="R519" s="11">
        <f t="shared" si="8"/>
        <v>1628.61</v>
      </c>
    </row>
    <row r="520" spans="13:18" x14ac:dyDescent="0.3">
      <c r="M520" s="11" t="s">
        <v>220</v>
      </c>
      <c r="N520" s="23">
        <v>45379</v>
      </c>
      <c r="O520" s="11" t="s">
        <v>1034</v>
      </c>
      <c r="P520" s="11">
        <v>11</v>
      </c>
      <c r="Q520" s="11">
        <v>575.27</v>
      </c>
      <c r="R520" s="11">
        <f t="shared" si="8"/>
        <v>6327.9699999999993</v>
      </c>
    </row>
    <row r="521" spans="13:18" x14ac:dyDescent="0.3">
      <c r="M521" s="11" t="s">
        <v>228</v>
      </c>
      <c r="N521" s="23">
        <v>45409</v>
      </c>
      <c r="O521" s="11" t="s">
        <v>1039</v>
      </c>
      <c r="P521" s="11">
        <v>11</v>
      </c>
      <c r="Q521" s="11">
        <v>875.34</v>
      </c>
      <c r="R521" s="11">
        <f t="shared" si="8"/>
        <v>9628.74</v>
      </c>
    </row>
    <row r="522" spans="13:18" x14ac:dyDescent="0.3">
      <c r="M522" s="11" t="s">
        <v>237</v>
      </c>
      <c r="N522" s="23">
        <v>45398</v>
      </c>
      <c r="O522" s="11" t="s">
        <v>1021</v>
      </c>
      <c r="P522" s="11">
        <v>15</v>
      </c>
      <c r="Q522" s="11">
        <v>1499.41</v>
      </c>
      <c r="R522" s="11">
        <f t="shared" si="8"/>
        <v>22491.15</v>
      </c>
    </row>
    <row r="523" spans="13:18" x14ac:dyDescent="0.3">
      <c r="M523" s="11" t="s">
        <v>242</v>
      </c>
      <c r="N523" s="23">
        <v>45441</v>
      </c>
      <c r="O523" s="11" t="s">
        <v>1010</v>
      </c>
      <c r="P523" s="11">
        <v>10</v>
      </c>
      <c r="Q523" s="11">
        <v>4931.46</v>
      </c>
      <c r="R523" s="11">
        <f t="shared" si="8"/>
        <v>49314.6</v>
      </c>
    </row>
    <row r="524" spans="13:18" x14ac:dyDescent="0.3">
      <c r="M524" s="11" t="s">
        <v>243</v>
      </c>
      <c r="N524" s="23">
        <v>45292</v>
      </c>
      <c r="O524" s="11" t="s">
        <v>1022</v>
      </c>
      <c r="P524" s="11">
        <v>5</v>
      </c>
      <c r="Q524" s="11">
        <v>3954.8</v>
      </c>
      <c r="R524" s="11">
        <f t="shared" si="8"/>
        <v>19774</v>
      </c>
    </row>
    <row r="525" spans="13:18" x14ac:dyDescent="0.3">
      <c r="M525" s="11" t="s">
        <v>244</v>
      </c>
      <c r="N525" s="23">
        <v>45398</v>
      </c>
      <c r="O525" s="11" t="s">
        <v>1015</v>
      </c>
      <c r="P525" s="11">
        <v>6</v>
      </c>
      <c r="Q525" s="11">
        <v>3748.92</v>
      </c>
      <c r="R525" s="11">
        <f t="shared" si="8"/>
        <v>22493.52</v>
      </c>
    </row>
    <row r="526" spans="13:18" x14ac:dyDescent="0.3">
      <c r="M526" s="11" t="s">
        <v>246</v>
      </c>
      <c r="N526" s="23">
        <v>45436</v>
      </c>
      <c r="O526" s="11" t="s">
        <v>1045</v>
      </c>
      <c r="P526" s="11">
        <v>14</v>
      </c>
      <c r="Q526" s="11">
        <v>2614.5300000000002</v>
      </c>
      <c r="R526" s="11">
        <f t="shared" si="8"/>
        <v>36603.420000000006</v>
      </c>
    </row>
    <row r="527" spans="13:18" x14ac:dyDescent="0.3">
      <c r="M527" s="11" t="s">
        <v>248</v>
      </c>
      <c r="N527" s="23">
        <v>45329</v>
      </c>
      <c r="O527" s="11" t="s">
        <v>1045</v>
      </c>
      <c r="P527" s="11">
        <v>11</v>
      </c>
      <c r="Q527" s="11">
        <v>2278.4299999999998</v>
      </c>
      <c r="R527" s="11">
        <f t="shared" si="8"/>
        <v>25062.73</v>
      </c>
    </row>
    <row r="528" spans="13:18" x14ac:dyDescent="0.3">
      <c r="M528" s="11" t="s">
        <v>249</v>
      </c>
      <c r="N528" s="23">
        <v>45305</v>
      </c>
      <c r="O528" s="11" t="s">
        <v>1030</v>
      </c>
      <c r="P528" s="11">
        <v>9</v>
      </c>
      <c r="Q528" s="11">
        <v>66.05</v>
      </c>
      <c r="R528" s="11">
        <f t="shared" si="8"/>
        <v>594.44999999999993</v>
      </c>
    </row>
    <row r="529" spans="13:18" x14ac:dyDescent="0.3">
      <c r="M529" s="11" t="s">
        <v>257</v>
      </c>
      <c r="N529" s="23">
        <v>45299</v>
      </c>
      <c r="O529" s="11" t="s">
        <v>1019</v>
      </c>
      <c r="P529" s="11">
        <v>4</v>
      </c>
      <c r="Q529" s="11">
        <v>2370.46</v>
      </c>
      <c r="R529" s="11">
        <f t="shared" si="8"/>
        <v>9481.84</v>
      </c>
    </row>
    <row r="530" spans="13:18" x14ac:dyDescent="0.3">
      <c r="M530" s="11" t="s">
        <v>265</v>
      </c>
      <c r="N530" s="23">
        <v>45335</v>
      </c>
      <c r="O530" s="11" t="s">
        <v>1020</v>
      </c>
      <c r="P530" s="11">
        <v>18</v>
      </c>
      <c r="Q530" s="11">
        <v>1026.67</v>
      </c>
      <c r="R530" s="11">
        <f t="shared" si="8"/>
        <v>18480.060000000001</v>
      </c>
    </row>
    <row r="531" spans="13:18" x14ac:dyDescent="0.3">
      <c r="M531" s="11" t="s">
        <v>270</v>
      </c>
      <c r="N531" s="23">
        <v>45390</v>
      </c>
      <c r="O531" s="11" t="s">
        <v>1039</v>
      </c>
      <c r="P531" s="11">
        <v>10</v>
      </c>
      <c r="Q531" s="11">
        <v>982.58</v>
      </c>
      <c r="R531" s="11">
        <f t="shared" si="8"/>
        <v>9825.8000000000011</v>
      </c>
    </row>
    <row r="532" spans="13:18" x14ac:dyDescent="0.3">
      <c r="M532" s="11" t="s">
        <v>272</v>
      </c>
      <c r="N532" s="23">
        <v>45465</v>
      </c>
      <c r="O532" s="11" t="s">
        <v>1012</v>
      </c>
      <c r="P532" s="11">
        <v>12</v>
      </c>
      <c r="Q532" s="11">
        <v>2152.69</v>
      </c>
      <c r="R532" s="11">
        <f t="shared" si="8"/>
        <v>25832.28</v>
      </c>
    </row>
    <row r="533" spans="13:18" x14ac:dyDescent="0.3">
      <c r="M533" s="11" t="s">
        <v>274</v>
      </c>
      <c r="N533" s="23">
        <v>45394</v>
      </c>
      <c r="O533" s="11" t="s">
        <v>1017</v>
      </c>
      <c r="P533" s="11">
        <v>19</v>
      </c>
      <c r="Q533" s="11">
        <v>2058.4499999999998</v>
      </c>
      <c r="R533" s="11">
        <f t="shared" si="8"/>
        <v>39110.549999999996</v>
      </c>
    </row>
    <row r="534" spans="13:18" x14ac:dyDescent="0.3">
      <c r="M534" s="11" t="s">
        <v>281</v>
      </c>
      <c r="N534" s="23">
        <v>45418</v>
      </c>
      <c r="O534" s="11" t="s">
        <v>1012</v>
      </c>
      <c r="P534" s="11">
        <v>15</v>
      </c>
      <c r="Q534" s="11">
        <v>2172.34</v>
      </c>
      <c r="R534" s="11">
        <f t="shared" si="8"/>
        <v>32585.100000000002</v>
      </c>
    </row>
    <row r="535" spans="13:18" x14ac:dyDescent="0.3">
      <c r="M535" s="11" t="s">
        <v>293</v>
      </c>
      <c r="N535" s="23">
        <v>45429</v>
      </c>
      <c r="O535" s="11" t="s">
        <v>1018</v>
      </c>
      <c r="P535" s="11">
        <v>11</v>
      </c>
      <c r="Q535" s="11">
        <v>3452.97</v>
      </c>
      <c r="R535" s="11">
        <f t="shared" si="8"/>
        <v>37982.67</v>
      </c>
    </row>
    <row r="536" spans="13:18" x14ac:dyDescent="0.3">
      <c r="M536" s="11" t="s">
        <v>296</v>
      </c>
      <c r="N536" s="23">
        <v>45378</v>
      </c>
      <c r="O536" s="11" t="s">
        <v>1014</v>
      </c>
      <c r="P536" s="11">
        <v>16</v>
      </c>
      <c r="Q536" s="11">
        <v>1152.5</v>
      </c>
      <c r="R536" s="11">
        <f t="shared" si="8"/>
        <v>18440</v>
      </c>
    </row>
    <row r="537" spans="13:18" x14ac:dyDescent="0.3">
      <c r="M537" s="11" t="s">
        <v>302</v>
      </c>
      <c r="N537" s="23">
        <v>45356</v>
      </c>
      <c r="O537" s="11" t="s">
        <v>1034</v>
      </c>
      <c r="P537" s="11">
        <v>20</v>
      </c>
      <c r="Q537" s="11">
        <v>581.29999999999995</v>
      </c>
      <c r="R537" s="11">
        <f t="shared" si="8"/>
        <v>11626</v>
      </c>
    </row>
    <row r="538" spans="13:18" x14ac:dyDescent="0.3">
      <c r="M538" s="11" t="s">
        <v>303</v>
      </c>
      <c r="N538" s="23">
        <v>45339</v>
      </c>
      <c r="O538" s="11" t="s">
        <v>1009</v>
      </c>
      <c r="P538" s="11">
        <v>19</v>
      </c>
      <c r="Q538" s="11">
        <v>25118.78</v>
      </c>
      <c r="R538" s="11">
        <f t="shared" si="8"/>
        <v>477256.81999999995</v>
      </c>
    </row>
    <row r="539" spans="13:18" x14ac:dyDescent="0.3">
      <c r="M539" s="11" t="s">
        <v>304</v>
      </c>
      <c r="N539" s="23">
        <v>45449</v>
      </c>
      <c r="O539" s="11" t="s">
        <v>1025</v>
      </c>
      <c r="P539" s="11">
        <v>14</v>
      </c>
      <c r="Q539" s="11">
        <v>312.87</v>
      </c>
      <c r="R539" s="11">
        <f t="shared" si="8"/>
        <v>4380.18</v>
      </c>
    </row>
    <row r="540" spans="13:18" x14ac:dyDescent="0.3">
      <c r="M540" s="11" t="s">
        <v>312</v>
      </c>
      <c r="N540" s="23">
        <v>45308</v>
      </c>
      <c r="O540" s="11" t="s">
        <v>1046</v>
      </c>
      <c r="P540" s="11">
        <v>14</v>
      </c>
      <c r="Q540" s="11">
        <v>833.75</v>
      </c>
      <c r="R540" s="11">
        <f t="shared" si="8"/>
        <v>11672.5</v>
      </c>
    </row>
    <row r="541" spans="13:18" x14ac:dyDescent="0.3">
      <c r="M541" s="11" t="s">
        <v>315</v>
      </c>
      <c r="N541" s="23">
        <v>45372</v>
      </c>
      <c r="O541" s="11" t="s">
        <v>1046</v>
      </c>
      <c r="P541" s="11">
        <v>11</v>
      </c>
      <c r="Q541" s="11">
        <v>816.94</v>
      </c>
      <c r="R541" s="11">
        <f t="shared" si="8"/>
        <v>8986.34</v>
      </c>
    </row>
    <row r="542" spans="13:18" x14ac:dyDescent="0.3">
      <c r="M542" s="11" t="s">
        <v>320</v>
      </c>
      <c r="N542" s="23">
        <v>45356</v>
      </c>
      <c r="O542" s="11" t="s">
        <v>1011</v>
      </c>
      <c r="P542" s="11">
        <v>18</v>
      </c>
      <c r="Q542" s="11">
        <v>16323.02</v>
      </c>
      <c r="R542" s="11">
        <f t="shared" si="8"/>
        <v>293814.36</v>
      </c>
    </row>
    <row r="543" spans="13:18" x14ac:dyDescent="0.3">
      <c r="M543" s="11" t="s">
        <v>324</v>
      </c>
      <c r="N543" s="23">
        <v>45400</v>
      </c>
      <c r="O543" s="11" t="s">
        <v>1034</v>
      </c>
      <c r="P543" s="11">
        <v>4</v>
      </c>
      <c r="Q543" s="11">
        <v>645.11</v>
      </c>
      <c r="R543" s="11">
        <f t="shared" si="8"/>
        <v>2580.44</v>
      </c>
    </row>
    <row r="544" spans="13:18" x14ac:dyDescent="0.3">
      <c r="M544" s="11" t="s">
        <v>326</v>
      </c>
      <c r="N544" s="23">
        <v>45305</v>
      </c>
      <c r="O544" s="11" t="s">
        <v>1037</v>
      </c>
      <c r="P544" s="11">
        <v>6</v>
      </c>
      <c r="Q544" s="11">
        <v>1568.04</v>
      </c>
      <c r="R544" s="11">
        <f t="shared" si="8"/>
        <v>9408.24</v>
      </c>
    </row>
    <row r="545" spans="13:18" x14ac:dyDescent="0.3">
      <c r="M545" s="11" t="s">
        <v>328</v>
      </c>
      <c r="N545" s="23">
        <v>45424</v>
      </c>
      <c r="O545" s="11" t="s">
        <v>1018</v>
      </c>
      <c r="P545" s="11">
        <v>5</v>
      </c>
      <c r="Q545" s="11">
        <v>4648.96</v>
      </c>
      <c r="R545" s="11">
        <f t="shared" si="8"/>
        <v>23244.799999999999</v>
      </c>
    </row>
    <row r="546" spans="13:18" x14ac:dyDescent="0.3">
      <c r="M546" s="11" t="s">
        <v>329</v>
      </c>
      <c r="N546" s="23">
        <v>45414</v>
      </c>
      <c r="O546" s="11" t="s">
        <v>1028</v>
      </c>
      <c r="P546" s="11">
        <v>5</v>
      </c>
      <c r="Q546" s="11">
        <v>102.95</v>
      </c>
      <c r="R546" s="11">
        <f t="shared" si="8"/>
        <v>514.75</v>
      </c>
    </row>
    <row r="547" spans="13:18" x14ac:dyDescent="0.3">
      <c r="M547" s="11" t="s">
        <v>331</v>
      </c>
      <c r="N547" s="23">
        <v>45297</v>
      </c>
      <c r="O547" s="11" t="s">
        <v>1044</v>
      </c>
      <c r="P547" s="11">
        <v>1</v>
      </c>
      <c r="Q547" s="11">
        <v>683.62</v>
      </c>
      <c r="R547" s="11">
        <f t="shared" si="8"/>
        <v>683.62</v>
      </c>
    </row>
    <row r="548" spans="13:18" x14ac:dyDescent="0.3">
      <c r="M548" s="11" t="s">
        <v>354</v>
      </c>
      <c r="N548" s="23">
        <v>45376</v>
      </c>
      <c r="O548" s="11" t="s">
        <v>1039</v>
      </c>
      <c r="P548" s="11">
        <v>1</v>
      </c>
      <c r="Q548" s="11">
        <v>921.04</v>
      </c>
      <c r="R548" s="11">
        <f t="shared" si="8"/>
        <v>921.04</v>
      </c>
    </row>
    <row r="549" spans="13:18" x14ac:dyDescent="0.3">
      <c r="M549" s="11" t="s">
        <v>361</v>
      </c>
      <c r="N549" s="23">
        <v>45368</v>
      </c>
      <c r="O549" s="11" t="s">
        <v>1017</v>
      </c>
      <c r="P549" s="11">
        <v>16</v>
      </c>
      <c r="Q549" s="11">
        <v>1947.62</v>
      </c>
      <c r="R549" s="11">
        <f t="shared" si="8"/>
        <v>31161.919999999998</v>
      </c>
    </row>
    <row r="550" spans="13:18" x14ac:dyDescent="0.3">
      <c r="M550" s="11" t="s">
        <v>364</v>
      </c>
      <c r="N550" s="23">
        <v>45386</v>
      </c>
      <c r="O550" s="11" t="s">
        <v>1013</v>
      </c>
      <c r="P550" s="11">
        <v>20</v>
      </c>
      <c r="Q550" s="11">
        <v>29361.02</v>
      </c>
      <c r="R550" s="11">
        <f t="shared" si="8"/>
        <v>587220.4</v>
      </c>
    </row>
    <row r="551" spans="13:18" x14ac:dyDescent="0.3">
      <c r="M551" s="11" t="s">
        <v>365</v>
      </c>
      <c r="N551" s="23">
        <v>45423</v>
      </c>
      <c r="O551" s="11" t="s">
        <v>1013</v>
      </c>
      <c r="P551" s="11">
        <v>11</v>
      </c>
      <c r="Q551" s="11">
        <v>38653.589999999997</v>
      </c>
      <c r="R551" s="11">
        <f t="shared" si="8"/>
        <v>425189.49</v>
      </c>
    </row>
    <row r="552" spans="13:18" x14ac:dyDescent="0.3">
      <c r="M552" s="11" t="s">
        <v>367</v>
      </c>
      <c r="N552" s="23">
        <v>45368</v>
      </c>
      <c r="O552" s="11" t="s">
        <v>1013</v>
      </c>
      <c r="P552" s="11">
        <v>5</v>
      </c>
      <c r="Q552" s="11">
        <v>38782.480000000003</v>
      </c>
      <c r="R552" s="11">
        <f t="shared" si="8"/>
        <v>193912.40000000002</v>
      </c>
    </row>
    <row r="553" spans="13:18" x14ac:dyDescent="0.3">
      <c r="M553" s="11" t="s">
        <v>372</v>
      </c>
      <c r="N553" s="23">
        <v>45372</v>
      </c>
      <c r="O553" s="11" t="s">
        <v>1034</v>
      </c>
      <c r="P553" s="11">
        <v>19</v>
      </c>
      <c r="Q553" s="11">
        <v>624.4</v>
      </c>
      <c r="R553" s="11">
        <f t="shared" si="8"/>
        <v>11863.6</v>
      </c>
    </row>
    <row r="554" spans="13:18" x14ac:dyDescent="0.3">
      <c r="M554" s="11" t="s">
        <v>375</v>
      </c>
      <c r="N554" s="23">
        <v>45409</v>
      </c>
      <c r="O554" s="11" t="s">
        <v>1018</v>
      </c>
      <c r="P554" s="11">
        <v>13</v>
      </c>
      <c r="Q554" s="11">
        <v>4681.1899999999996</v>
      </c>
      <c r="R554" s="11">
        <f t="shared" si="8"/>
        <v>60855.469999999994</v>
      </c>
    </row>
    <row r="555" spans="13:18" x14ac:dyDescent="0.3">
      <c r="M555" s="11" t="s">
        <v>376</v>
      </c>
      <c r="N555" s="23">
        <v>45449</v>
      </c>
      <c r="O555" s="11" t="s">
        <v>1027</v>
      </c>
      <c r="P555" s="11">
        <v>12</v>
      </c>
      <c r="Q555" s="11">
        <v>333.64</v>
      </c>
      <c r="R555" s="11">
        <f t="shared" si="8"/>
        <v>4003.68</v>
      </c>
    </row>
    <row r="556" spans="13:18" x14ac:dyDescent="0.3">
      <c r="M556" s="11" t="s">
        <v>378</v>
      </c>
      <c r="N556" s="23">
        <v>45345</v>
      </c>
      <c r="O556" s="11" t="s">
        <v>1020</v>
      </c>
      <c r="P556" s="11">
        <v>16</v>
      </c>
      <c r="Q556" s="11">
        <v>1313.73</v>
      </c>
      <c r="R556" s="11">
        <f t="shared" si="8"/>
        <v>21019.68</v>
      </c>
    </row>
    <row r="557" spans="13:18" x14ac:dyDescent="0.3">
      <c r="M557" s="11" t="s">
        <v>382</v>
      </c>
      <c r="N557" s="23">
        <v>45305</v>
      </c>
      <c r="O557" s="11" t="s">
        <v>1044</v>
      </c>
      <c r="P557" s="11">
        <v>11</v>
      </c>
      <c r="Q557" s="11">
        <v>489.5</v>
      </c>
      <c r="R557" s="11">
        <f t="shared" si="8"/>
        <v>5384.5</v>
      </c>
    </row>
    <row r="558" spans="13:18" x14ac:dyDescent="0.3">
      <c r="M558" s="11" t="s">
        <v>386</v>
      </c>
      <c r="N558" s="23">
        <v>45413</v>
      </c>
      <c r="O558" s="11" t="s">
        <v>1025</v>
      </c>
      <c r="P558" s="11">
        <v>4</v>
      </c>
      <c r="Q558" s="11">
        <v>270.33</v>
      </c>
      <c r="R558" s="11">
        <f t="shared" si="8"/>
        <v>1081.32</v>
      </c>
    </row>
    <row r="559" spans="13:18" x14ac:dyDescent="0.3">
      <c r="M559" s="11" t="s">
        <v>388</v>
      </c>
      <c r="N559" s="23">
        <v>45351</v>
      </c>
      <c r="O559" s="11" t="s">
        <v>1030</v>
      </c>
      <c r="P559" s="11">
        <v>17</v>
      </c>
      <c r="Q559" s="11">
        <v>62.54</v>
      </c>
      <c r="R559" s="11">
        <f t="shared" si="8"/>
        <v>1063.18</v>
      </c>
    </row>
    <row r="560" spans="13:18" x14ac:dyDescent="0.3">
      <c r="M560" s="11" t="s">
        <v>390</v>
      </c>
      <c r="N560" s="23">
        <v>45333</v>
      </c>
      <c r="O560" s="11" t="s">
        <v>1031</v>
      </c>
      <c r="P560" s="11">
        <v>20</v>
      </c>
      <c r="Q560" s="11">
        <v>40.83</v>
      </c>
      <c r="R560" s="11">
        <f t="shared" si="8"/>
        <v>816.59999999999991</v>
      </c>
    </row>
    <row r="561" spans="13:18" x14ac:dyDescent="0.3">
      <c r="M561" s="11" t="s">
        <v>406</v>
      </c>
      <c r="N561" s="23">
        <v>45392</v>
      </c>
      <c r="O561" s="11" t="s">
        <v>1035</v>
      </c>
      <c r="P561" s="11">
        <v>2</v>
      </c>
      <c r="Q561" s="11">
        <v>1295.1500000000001</v>
      </c>
      <c r="R561" s="11">
        <f t="shared" si="8"/>
        <v>2590.3000000000002</v>
      </c>
    </row>
    <row r="562" spans="13:18" x14ac:dyDescent="0.3">
      <c r="M562" s="11" t="s">
        <v>414</v>
      </c>
      <c r="N562" s="23">
        <v>45382</v>
      </c>
      <c r="O562" s="11" t="s">
        <v>1024</v>
      </c>
      <c r="P562" s="11">
        <v>4</v>
      </c>
      <c r="Q562" s="11">
        <v>298.69</v>
      </c>
      <c r="R562" s="11">
        <f t="shared" si="8"/>
        <v>1194.76</v>
      </c>
    </row>
    <row r="563" spans="13:18" x14ac:dyDescent="0.3">
      <c r="M563" s="11" t="s">
        <v>416</v>
      </c>
      <c r="N563" s="23">
        <v>45364</v>
      </c>
      <c r="O563" s="11" t="s">
        <v>1030</v>
      </c>
      <c r="P563" s="11">
        <v>19</v>
      </c>
      <c r="Q563" s="11">
        <v>73.78</v>
      </c>
      <c r="R563" s="11">
        <f t="shared" si="8"/>
        <v>1401.82</v>
      </c>
    </row>
    <row r="564" spans="13:18" x14ac:dyDescent="0.3">
      <c r="M564" s="11" t="s">
        <v>421</v>
      </c>
      <c r="N564" s="23">
        <v>45454</v>
      </c>
      <c r="O564" s="11" t="s">
        <v>1045</v>
      </c>
      <c r="P564" s="11">
        <v>14</v>
      </c>
      <c r="Q564" s="11">
        <v>2720.3</v>
      </c>
      <c r="R564" s="11">
        <f t="shared" si="8"/>
        <v>38084.200000000004</v>
      </c>
    </row>
    <row r="565" spans="13:18" x14ac:dyDescent="0.3">
      <c r="M565" s="11" t="s">
        <v>422</v>
      </c>
      <c r="N565" s="23">
        <v>45328</v>
      </c>
      <c r="O565" s="11" t="s">
        <v>1034</v>
      </c>
      <c r="P565" s="11">
        <v>17</v>
      </c>
      <c r="Q565" s="11">
        <v>501.14</v>
      </c>
      <c r="R565" s="11">
        <f t="shared" si="8"/>
        <v>8519.3799999999992</v>
      </c>
    </row>
    <row r="566" spans="13:18" x14ac:dyDescent="0.3">
      <c r="M566" s="11" t="s">
        <v>432</v>
      </c>
      <c r="N566" s="23">
        <v>45393</v>
      </c>
      <c r="O566" s="11" t="s">
        <v>1032</v>
      </c>
      <c r="P566" s="11">
        <v>11</v>
      </c>
      <c r="Q566" s="11">
        <v>978.91</v>
      </c>
      <c r="R566" s="11">
        <f t="shared" si="8"/>
        <v>10768.01</v>
      </c>
    </row>
    <row r="567" spans="13:18" x14ac:dyDescent="0.3">
      <c r="M567" s="11" t="s">
        <v>433</v>
      </c>
      <c r="N567" s="23">
        <v>45334</v>
      </c>
      <c r="O567" s="11" t="s">
        <v>1025</v>
      </c>
      <c r="P567" s="11">
        <v>1</v>
      </c>
      <c r="Q567" s="11">
        <v>277.79000000000002</v>
      </c>
      <c r="R567" s="11">
        <f t="shared" si="8"/>
        <v>277.79000000000002</v>
      </c>
    </row>
    <row r="568" spans="13:18" x14ac:dyDescent="0.3">
      <c r="M568" s="11" t="s">
        <v>446</v>
      </c>
      <c r="N568" s="23">
        <v>45360</v>
      </c>
      <c r="O568" s="11" t="s">
        <v>1022</v>
      </c>
      <c r="P568" s="11">
        <v>18</v>
      </c>
      <c r="Q568" s="11">
        <v>5036.29</v>
      </c>
      <c r="R568" s="11">
        <f t="shared" si="8"/>
        <v>90653.22</v>
      </c>
    </row>
    <row r="569" spans="13:18" x14ac:dyDescent="0.3">
      <c r="M569" s="11" t="s">
        <v>452</v>
      </c>
      <c r="N569" s="23">
        <v>45393</v>
      </c>
      <c r="O569" s="11" t="s">
        <v>1027</v>
      </c>
      <c r="P569" s="11">
        <v>4</v>
      </c>
      <c r="Q569" s="11">
        <v>349.24</v>
      </c>
      <c r="R569" s="11">
        <f t="shared" si="8"/>
        <v>1396.96</v>
      </c>
    </row>
    <row r="570" spans="13:18" x14ac:dyDescent="0.3">
      <c r="M570" s="11" t="s">
        <v>455</v>
      </c>
      <c r="N570" s="23">
        <v>45445</v>
      </c>
      <c r="O570" s="11" t="s">
        <v>1021</v>
      </c>
      <c r="P570" s="11">
        <v>11</v>
      </c>
      <c r="Q570" s="11">
        <v>1341.42</v>
      </c>
      <c r="R570" s="11">
        <f t="shared" si="8"/>
        <v>14755.62</v>
      </c>
    </row>
    <row r="571" spans="13:18" x14ac:dyDescent="0.3">
      <c r="M571" s="11" t="s">
        <v>456</v>
      </c>
      <c r="N571" s="23">
        <v>45413</v>
      </c>
      <c r="O571" s="11" t="s">
        <v>1008</v>
      </c>
      <c r="P571" s="11">
        <v>1</v>
      </c>
      <c r="Q571" s="11">
        <v>75265.320000000007</v>
      </c>
      <c r="R571" s="11">
        <f t="shared" si="8"/>
        <v>75265.320000000007</v>
      </c>
    </row>
    <row r="572" spans="13:18" x14ac:dyDescent="0.3">
      <c r="M572" s="11" t="s">
        <v>459</v>
      </c>
      <c r="N572" s="23">
        <v>45391</v>
      </c>
      <c r="O572" s="11" t="s">
        <v>1046</v>
      </c>
      <c r="P572" s="11">
        <v>6</v>
      </c>
      <c r="Q572" s="11">
        <v>818.72</v>
      </c>
      <c r="R572" s="11">
        <f t="shared" si="8"/>
        <v>4912.32</v>
      </c>
    </row>
    <row r="573" spans="13:18" x14ac:dyDescent="0.3">
      <c r="M573" s="11" t="s">
        <v>461</v>
      </c>
      <c r="N573" s="23">
        <v>45341</v>
      </c>
      <c r="O573" s="11" t="s">
        <v>1025</v>
      </c>
      <c r="P573" s="11">
        <v>3</v>
      </c>
      <c r="Q573" s="11">
        <v>301.42</v>
      </c>
      <c r="R573" s="11">
        <f t="shared" si="8"/>
        <v>904.26</v>
      </c>
    </row>
    <row r="574" spans="13:18" x14ac:dyDescent="0.3">
      <c r="M574" s="11" t="s">
        <v>466</v>
      </c>
      <c r="N574" s="23">
        <v>45341</v>
      </c>
      <c r="O574" s="11" t="s">
        <v>1041</v>
      </c>
      <c r="P574" s="11">
        <v>1</v>
      </c>
      <c r="Q574" s="11">
        <v>6044.48</v>
      </c>
      <c r="R574" s="11">
        <f t="shared" si="8"/>
        <v>6044.48</v>
      </c>
    </row>
    <row r="575" spans="13:18" x14ac:dyDescent="0.3">
      <c r="M575" s="11" t="s">
        <v>467</v>
      </c>
      <c r="N575" s="23">
        <v>45292</v>
      </c>
      <c r="O575" s="11" t="s">
        <v>1043</v>
      </c>
      <c r="P575" s="11">
        <v>14</v>
      </c>
      <c r="Q575" s="11">
        <v>554.08000000000004</v>
      </c>
      <c r="R575" s="11">
        <f t="shared" si="8"/>
        <v>7757.1200000000008</v>
      </c>
    </row>
    <row r="576" spans="13:18" x14ac:dyDescent="0.3">
      <c r="M576" s="11" t="s">
        <v>473</v>
      </c>
      <c r="N576" s="23">
        <v>45402</v>
      </c>
      <c r="O576" s="11" t="s">
        <v>1009</v>
      </c>
      <c r="P576" s="11">
        <v>1</v>
      </c>
      <c r="Q576" s="11">
        <v>25956.26</v>
      </c>
      <c r="R576" s="11">
        <f t="shared" si="8"/>
        <v>25956.26</v>
      </c>
    </row>
    <row r="577" spans="13:18" x14ac:dyDescent="0.3">
      <c r="M577" s="11" t="s">
        <v>478</v>
      </c>
      <c r="N577" s="23">
        <v>45448</v>
      </c>
      <c r="O577" s="11" t="s">
        <v>1011</v>
      </c>
      <c r="P577" s="11">
        <v>14</v>
      </c>
      <c r="Q577" s="11">
        <v>14384.1</v>
      </c>
      <c r="R577" s="11">
        <f t="shared" si="8"/>
        <v>201377.4</v>
      </c>
    </row>
    <row r="578" spans="13:18" x14ac:dyDescent="0.3">
      <c r="M578" s="11" t="s">
        <v>481</v>
      </c>
      <c r="N578" s="23">
        <v>45450</v>
      </c>
      <c r="O578" s="11" t="s">
        <v>1035</v>
      </c>
      <c r="P578" s="11">
        <v>4</v>
      </c>
      <c r="Q578" s="11">
        <v>1154.9000000000001</v>
      </c>
      <c r="R578" s="11">
        <f t="shared" si="8"/>
        <v>4619.6000000000004</v>
      </c>
    </row>
    <row r="579" spans="13:18" x14ac:dyDescent="0.3">
      <c r="M579" s="11" t="s">
        <v>487</v>
      </c>
      <c r="N579" s="23">
        <v>45294</v>
      </c>
      <c r="O579" s="11" t="s">
        <v>1026</v>
      </c>
      <c r="P579" s="11">
        <v>17</v>
      </c>
      <c r="Q579" s="11">
        <v>187.07</v>
      </c>
      <c r="R579" s="11">
        <f t="shared" ref="R579:R642" si="9">Q579*P579</f>
        <v>3180.19</v>
      </c>
    </row>
    <row r="580" spans="13:18" x14ac:dyDescent="0.3">
      <c r="M580" s="11" t="s">
        <v>513</v>
      </c>
      <c r="N580" s="23">
        <v>45367</v>
      </c>
      <c r="O580" s="11" t="s">
        <v>1030</v>
      </c>
      <c r="P580" s="11">
        <v>17</v>
      </c>
      <c r="Q580" s="11">
        <v>69.81</v>
      </c>
      <c r="R580" s="11">
        <f t="shared" si="9"/>
        <v>1186.77</v>
      </c>
    </row>
    <row r="581" spans="13:18" x14ac:dyDescent="0.3">
      <c r="M581" s="11" t="s">
        <v>515</v>
      </c>
      <c r="N581" s="23">
        <v>45464</v>
      </c>
      <c r="O581" s="11" t="s">
        <v>1029</v>
      </c>
      <c r="P581" s="11">
        <v>11</v>
      </c>
      <c r="Q581" s="11">
        <v>243.6</v>
      </c>
      <c r="R581" s="11">
        <f t="shared" si="9"/>
        <v>2679.6</v>
      </c>
    </row>
    <row r="582" spans="13:18" x14ac:dyDescent="0.3">
      <c r="M582" s="11" t="s">
        <v>517</v>
      </c>
      <c r="N582" s="23">
        <v>45395</v>
      </c>
      <c r="O582" s="11" t="s">
        <v>1026</v>
      </c>
      <c r="P582" s="11">
        <v>13</v>
      </c>
      <c r="Q582" s="11">
        <v>202.33</v>
      </c>
      <c r="R582" s="11">
        <f t="shared" si="9"/>
        <v>2630.29</v>
      </c>
    </row>
    <row r="583" spans="13:18" x14ac:dyDescent="0.3">
      <c r="M583" s="11" t="s">
        <v>518</v>
      </c>
      <c r="N583" s="23">
        <v>45330</v>
      </c>
      <c r="O583" s="11" t="s">
        <v>1038</v>
      </c>
      <c r="P583" s="11">
        <v>13</v>
      </c>
      <c r="Q583" s="11">
        <v>726.39</v>
      </c>
      <c r="R583" s="11">
        <f t="shared" si="9"/>
        <v>9443.07</v>
      </c>
    </row>
    <row r="584" spans="13:18" x14ac:dyDescent="0.3">
      <c r="M584" s="11" t="s">
        <v>520</v>
      </c>
      <c r="N584" s="23">
        <v>45372</v>
      </c>
      <c r="O584" s="11" t="s">
        <v>1029</v>
      </c>
      <c r="P584" s="11">
        <v>7</v>
      </c>
      <c r="Q584" s="11">
        <v>260.68</v>
      </c>
      <c r="R584" s="11">
        <f t="shared" si="9"/>
        <v>1824.76</v>
      </c>
    </row>
    <row r="585" spans="13:18" x14ac:dyDescent="0.3">
      <c r="M585" s="11" t="s">
        <v>527</v>
      </c>
      <c r="N585" s="23">
        <v>45464</v>
      </c>
      <c r="O585" s="11" t="s">
        <v>1018</v>
      </c>
      <c r="P585" s="11">
        <v>18</v>
      </c>
      <c r="Q585" s="11">
        <v>3660.17</v>
      </c>
      <c r="R585" s="11">
        <f t="shared" si="9"/>
        <v>65883.06</v>
      </c>
    </row>
    <row r="586" spans="13:18" x14ac:dyDescent="0.3">
      <c r="M586" s="11" t="s">
        <v>531</v>
      </c>
      <c r="N586" s="23">
        <v>45325</v>
      </c>
      <c r="O586" s="11" t="s">
        <v>1018</v>
      </c>
      <c r="P586" s="11">
        <v>18</v>
      </c>
      <c r="Q586" s="11">
        <v>4015.87</v>
      </c>
      <c r="R586" s="11">
        <f t="shared" si="9"/>
        <v>72285.66</v>
      </c>
    </row>
    <row r="587" spans="13:18" x14ac:dyDescent="0.3">
      <c r="M587" s="11" t="s">
        <v>532</v>
      </c>
      <c r="N587" s="23">
        <v>45325</v>
      </c>
      <c r="O587" s="11" t="s">
        <v>1032</v>
      </c>
      <c r="P587" s="11">
        <v>7</v>
      </c>
      <c r="Q587" s="11">
        <v>899.23</v>
      </c>
      <c r="R587" s="11">
        <f t="shared" si="9"/>
        <v>6294.6100000000006</v>
      </c>
    </row>
    <row r="588" spans="13:18" x14ac:dyDescent="0.3">
      <c r="M588" s="11" t="s">
        <v>536</v>
      </c>
      <c r="N588" s="23">
        <v>45457</v>
      </c>
      <c r="O588" s="11" t="s">
        <v>1013</v>
      </c>
      <c r="P588" s="11">
        <v>15</v>
      </c>
      <c r="Q588" s="11">
        <v>31255.46</v>
      </c>
      <c r="R588" s="11">
        <f t="shared" si="9"/>
        <v>468831.89999999997</v>
      </c>
    </row>
    <row r="589" spans="13:18" x14ac:dyDescent="0.3">
      <c r="M589" s="11" t="s">
        <v>545</v>
      </c>
      <c r="N589" s="23">
        <v>45410</v>
      </c>
      <c r="O589" s="11" t="s">
        <v>1037</v>
      </c>
      <c r="P589" s="11">
        <v>3</v>
      </c>
      <c r="Q589" s="11">
        <v>1275</v>
      </c>
      <c r="R589" s="11">
        <f t="shared" si="9"/>
        <v>3825</v>
      </c>
    </row>
    <row r="590" spans="13:18" x14ac:dyDescent="0.3">
      <c r="M590" s="11" t="s">
        <v>547</v>
      </c>
      <c r="N590" s="23">
        <v>45337</v>
      </c>
      <c r="O590" s="11" t="s">
        <v>1046</v>
      </c>
      <c r="P590" s="11">
        <v>10</v>
      </c>
      <c r="Q590" s="11">
        <v>632.24</v>
      </c>
      <c r="R590" s="11">
        <f t="shared" si="9"/>
        <v>6322.4</v>
      </c>
    </row>
    <row r="591" spans="13:18" x14ac:dyDescent="0.3">
      <c r="M591" s="11" t="s">
        <v>550</v>
      </c>
      <c r="N591" s="23">
        <v>45454</v>
      </c>
      <c r="O591" s="11" t="s">
        <v>1036</v>
      </c>
      <c r="P591" s="11">
        <v>17</v>
      </c>
      <c r="Q591" s="11">
        <v>2274.86</v>
      </c>
      <c r="R591" s="11">
        <f t="shared" si="9"/>
        <v>38672.620000000003</v>
      </c>
    </row>
    <row r="592" spans="13:18" x14ac:dyDescent="0.3">
      <c r="M592" s="11" t="s">
        <v>561</v>
      </c>
      <c r="N592" s="23">
        <v>45377</v>
      </c>
      <c r="O592" s="11" t="s">
        <v>1032</v>
      </c>
      <c r="P592" s="11">
        <v>6</v>
      </c>
      <c r="Q592" s="11">
        <v>1011.42</v>
      </c>
      <c r="R592" s="11">
        <f t="shared" si="9"/>
        <v>6068.5199999999995</v>
      </c>
    </row>
    <row r="593" spans="13:18" x14ac:dyDescent="0.3">
      <c r="M593" s="11" t="s">
        <v>563</v>
      </c>
      <c r="N593" s="23">
        <v>45455</v>
      </c>
      <c r="O593" s="11" t="s">
        <v>1032</v>
      </c>
      <c r="P593" s="11">
        <v>8</v>
      </c>
      <c r="Q593" s="11">
        <v>965.96</v>
      </c>
      <c r="R593" s="11">
        <f t="shared" si="9"/>
        <v>7727.68</v>
      </c>
    </row>
    <row r="594" spans="13:18" x14ac:dyDescent="0.3">
      <c r="M594" s="11" t="s">
        <v>564</v>
      </c>
      <c r="N594" s="23">
        <v>45449</v>
      </c>
      <c r="O594" s="11" t="s">
        <v>1022</v>
      </c>
      <c r="P594" s="11">
        <v>4</v>
      </c>
      <c r="Q594" s="11">
        <v>4026.05</v>
      </c>
      <c r="R594" s="11">
        <f t="shared" si="9"/>
        <v>16104.2</v>
      </c>
    </row>
    <row r="595" spans="13:18" x14ac:dyDescent="0.3">
      <c r="M595" s="11" t="s">
        <v>572</v>
      </c>
      <c r="N595" s="23">
        <v>45401</v>
      </c>
      <c r="O595" s="11" t="s">
        <v>1040</v>
      </c>
      <c r="P595" s="11">
        <v>15</v>
      </c>
      <c r="Q595" s="11">
        <v>1456.43</v>
      </c>
      <c r="R595" s="11">
        <f t="shared" si="9"/>
        <v>21846.45</v>
      </c>
    </row>
    <row r="596" spans="13:18" x14ac:dyDescent="0.3">
      <c r="M596" s="11" t="s">
        <v>583</v>
      </c>
      <c r="N596" s="23">
        <v>45381</v>
      </c>
      <c r="O596" s="11" t="s">
        <v>1035</v>
      </c>
      <c r="P596" s="11">
        <v>17</v>
      </c>
      <c r="Q596" s="11">
        <v>1316.57</v>
      </c>
      <c r="R596" s="11">
        <f t="shared" si="9"/>
        <v>22381.69</v>
      </c>
    </row>
    <row r="597" spans="13:18" x14ac:dyDescent="0.3">
      <c r="M597" s="11" t="s">
        <v>585</v>
      </c>
      <c r="N597" s="23">
        <v>45358</v>
      </c>
      <c r="O597" s="11" t="s">
        <v>1009</v>
      </c>
      <c r="P597" s="11">
        <v>20</v>
      </c>
      <c r="Q597" s="11">
        <v>24726.34</v>
      </c>
      <c r="R597" s="11">
        <f t="shared" si="9"/>
        <v>494526.8</v>
      </c>
    </row>
    <row r="598" spans="13:18" x14ac:dyDescent="0.3">
      <c r="M598" s="11" t="s">
        <v>589</v>
      </c>
      <c r="N598" s="23">
        <v>45460</v>
      </c>
      <c r="O598" s="11" t="s">
        <v>1040</v>
      </c>
      <c r="P598" s="11">
        <v>13</v>
      </c>
      <c r="Q598" s="11">
        <v>1609.58</v>
      </c>
      <c r="R598" s="11">
        <f t="shared" si="9"/>
        <v>20924.54</v>
      </c>
    </row>
    <row r="599" spans="13:18" x14ac:dyDescent="0.3">
      <c r="M599" s="11" t="s">
        <v>592</v>
      </c>
      <c r="N599" s="23">
        <v>45309</v>
      </c>
      <c r="O599" s="11" t="s">
        <v>1008</v>
      </c>
      <c r="P599" s="11">
        <v>14</v>
      </c>
      <c r="Q599" s="11">
        <v>66414.28</v>
      </c>
      <c r="R599" s="11">
        <f t="shared" si="9"/>
        <v>929799.91999999993</v>
      </c>
    </row>
    <row r="600" spans="13:18" x14ac:dyDescent="0.3">
      <c r="M600" s="11" t="s">
        <v>603</v>
      </c>
      <c r="N600" s="23">
        <v>45323</v>
      </c>
      <c r="O600" s="11" t="s">
        <v>1009</v>
      </c>
      <c r="P600" s="11">
        <v>17</v>
      </c>
      <c r="Q600" s="11">
        <v>23146.97</v>
      </c>
      <c r="R600" s="11">
        <f t="shared" si="9"/>
        <v>393498.49</v>
      </c>
    </row>
    <row r="601" spans="13:18" x14ac:dyDescent="0.3">
      <c r="M601" s="11" t="s">
        <v>604</v>
      </c>
      <c r="N601" s="23">
        <v>45450</v>
      </c>
      <c r="O601" s="11" t="s">
        <v>1031</v>
      </c>
      <c r="P601" s="11">
        <v>16</v>
      </c>
      <c r="Q601" s="11">
        <v>45.84</v>
      </c>
      <c r="R601" s="11">
        <f t="shared" si="9"/>
        <v>733.44</v>
      </c>
    </row>
    <row r="602" spans="13:18" x14ac:dyDescent="0.3">
      <c r="M602" s="11" t="s">
        <v>605</v>
      </c>
      <c r="N602" s="23">
        <v>45296</v>
      </c>
      <c r="O602" s="11" t="s">
        <v>1008</v>
      </c>
      <c r="P602" s="11">
        <v>12</v>
      </c>
      <c r="Q602" s="11">
        <v>74606.789999999994</v>
      </c>
      <c r="R602" s="11">
        <f t="shared" si="9"/>
        <v>895281.48</v>
      </c>
    </row>
    <row r="603" spans="13:18" x14ac:dyDescent="0.3">
      <c r="M603" s="11" t="s">
        <v>610</v>
      </c>
      <c r="N603" s="23">
        <v>45354</v>
      </c>
      <c r="O603" s="11" t="s">
        <v>1042</v>
      </c>
      <c r="P603" s="11">
        <v>7</v>
      </c>
      <c r="Q603" s="11">
        <v>2300.9899999999998</v>
      </c>
      <c r="R603" s="11">
        <f t="shared" si="9"/>
        <v>16106.929999999998</v>
      </c>
    </row>
    <row r="604" spans="13:18" x14ac:dyDescent="0.3">
      <c r="M604" s="11" t="s">
        <v>612</v>
      </c>
      <c r="N604" s="23">
        <v>45357</v>
      </c>
      <c r="O604" s="11" t="s">
        <v>1025</v>
      </c>
      <c r="P604" s="11">
        <v>16</v>
      </c>
      <c r="Q604" s="11">
        <v>314.5</v>
      </c>
      <c r="R604" s="11">
        <f t="shared" si="9"/>
        <v>5032</v>
      </c>
    </row>
    <row r="605" spans="13:18" x14ac:dyDescent="0.3">
      <c r="M605" s="11" t="s">
        <v>613</v>
      </c>
      <c r="N605" s="23">
        <v>45454</v>
      </c>
      <c r="O605" s="11" t="s">
        <v>1016</v>
      </c>
      <c r="P605" s="11">
        <v>16</v>
      </c>
      <c r="Q605" s="11">
        <v>414.49</v>
      </c>
      <c r="R605" s="11">
        <f t="shared" si="9"/>
        <v>6631.84</v>
      </c>
    </row>
    <row r="606" spans="13:18" x14ac:dyDescent="0.3">
      <c r="M606" s="11" t="s">
        <v>616</v>
      </c>
      <c r="N606" s="23">
        <v>45379</v>
      </c>
      <c r="O606" s="11" t="s">
        <v>1015</v>
      </c>
      <c r="P606" s="11">
        <v>19</v>
      </c>
      <c r="Q606" s="11">
        <v>4346.8900000000003</v>
      </c>
      <c r="R606" s="11">
        <f t="shared" si="9"/>
        <v>82590.91</v>
      </c>
    </row>
    <row r="607" spans="13:18" x14ac:dyDescent="0.3">
      <c r="M607" s="11" t="s">
        <v>622</v>
      </c>
      <c r="N607" s="23">
        <v>45373</v>
      </c>
      <c r="O607" s="11" t="s">
        <v>1010</v>
      </c>
      <c r="P607" s="11">
        <v>10</v>
      </c>
      <c r="Q607" s="11">
        <v>4946.07</v>
      </c>
      <c r="R607" s="11">
        <f t="shared" si="9"/>
        <v>49460.7</v>
      </c>
    </row>
    <row r="608" spans="13:18" x14ac:dyDescent="0.3">
      <c r="M608" s="11" t="s">
        <v>623</v>
      </c>
      <c r="N608" s="23">
        <v>45414</v>
      </c>
      <c r="O608" s="11" t="s">
        <v>1025</v>
      </c>
      <c r="P608" s="11">
        <v>7</v>
      </c>
      <c r="Q608" s="11">
        <v>270.35000000000002</v>
      </c>
      <c r="R608" s="11">
        <f t="shared" si="9"/>
        <v>1892.4500000000003</v>
      </c>
    </row>
    <row r="609" spans="13:18" x14ac:dyDescent="0.3">
      <c r="M609" s="11" t="s">
        <v>625</v>
      </c>
      <c r="N609" s="23">
        <v>45392</v>
      </c>
      <c r="O609" s="11" t="s">
        <v>1019</v>
      </c>
      <c r="P609" s="11">
        <v>10</v>
      </c>
      <c r="Q609" s="11">
        <v>3086.6</v>
      </c>
      <c r="R609" s="11">
        <f t="shared" si="9"/>
        <v>30866</v>
      </c>
    </row>
    <row r="610" spans="13:18" x14ac:dyDescent="0.3">
      <c r="M610" s="11" t="s">
        <v>633</v>
      </c>
      <c r="N610" s="23">
        <v>45443</v>
      </c>
      <c r="O610" s="11" t="s">
        <v>1040</v>
      </c>
      <c r="P610" s="11">
        <v>14</v>
      </c>
      <c r="Q610" s="11">
        <v>1823.54</v>
      </c>
      <c r="R610" s="11">
        <f t="shared" si="9"/>
        <v>25529.559999999998</v>
      </c>
    </row>
    <row r="611" spans="13:18" x14ac:dyDescent="0.3">
      <c r="M611" s="11" t="s">
        <v>635</v>
      </c>
      <c r="N611" s="23">
        <v>45410</v>
      </c>
      <c r="O611" s="11" t="s">
        <v>1032</v>
      </c>
      <c r="P611" s="11">
        <v>13</v>
      </c>
      <c r="Q611" s="11">
        <v>887.33</v>
      </c>
      <c r="R611" s="11">
        <f t="shared" si="9"/>
        <v>11535.29</v>
      </c>
    </row>
    <row r="612" spans="13:18" x14ac:dyDescent="0.3">
      <c r="M612" s="11" t="s">
        <v>637</v>
      </c>
      <c r="N612" s="23">
        <v>45438</v>
      </c>
      <c r="O612" s="11" t="s">
        <v>1009</v>
      </c>
      <c r="P612" s="11">
        <v>19</v>
      </c>
      <c r="Q612" s="11">
        <v>24941.95</v>
      </c>
      <c r="R612" s="11">
        <f t="shared" si="9"/>
        <v>473897.05</v>
      </c>
    </row>
    <row r="613" spans="13:18" x14ac:dyDescent="0.3">
      <c r="M613" s="11" t="s">
        <v>638</v>
      </c>
      <c r="N613" s="23">
        <v>45390</v>
      </c>
      <c r="O613" s="11" t="s">
        <v>1045</v>
      </c>
      <c r="P613" s="11">
        <v>16</v>
      </c>
      <c r="Q613" s="11">
        <v>2723.14</v>
      </c>
      <c r="R613" s="11">
        <f t="shared" si="9"/>
        <v>43570.239999999998</v>
      </c>
    </row>
    <row r="614" spans="13:18" x14ac:dyDescent="0.3">
      <c r="M614" s="11" t="s">
        <v>639</v>
      </c>
      <c r="N614" s="23">
        <v>45324</v>
      </c>
      <c r="O614" s="11" t="s">
        <v>1027</v>
      </c>
      <c r="P614" s="11">
        <v>4</v>
      </c>
      <c r="Q614" s="11">
        <v>292.87</v>
      </c>
      <c r="R614" s="11">
        <f t="shared" si="9"/>
        <v>1171.48</v>
      </c>
    </row>
    <row r="615" spans="13:18" x14ac:dyDescent="0.3">
      <c r="M615" s="11" t="s">
        <v>641</v>
      </c>
      <c r="N615" s="23">
        <v>45441</v>
      </c>
      <c r="O615" s="11" t="s">
        <v>1012</v>
      </c>
      <c r="P615" s="11">
        <v>18</v>
      </c>
      <c r="Q615" s="11">
        <v>2616.73</v>
      </c>
      <c r="R615" s="11">
        <f t="shared" si="9"/>
        <v>47101.14</v>
      </c>
    </row>
    <row r="616" spans="13:18" x14ac:dyDescent="0.3">
      <c r="M616" s="11" t="s">
        <v>643</v>
      </c>
      <c r="N616" s="23">
        <v>45302</v>
      </c>
      <c r="O616" s="11" t="s">
        <v>1028</v>
      </c>
      <c r="P616" s="11">
        <v>5</v>
      </c>
      <c r="Q616" s="11">
        <v>115.59</v>
      </c>
      <c r="R616" s="11">
        <f t="shared" si="9"/>
        <v>577.95000000000005</v>
      </c>
    </row>
    <row r="617" spans="13:18" x14ac:dyDescent="0.3">
      <c r="M617" s="11" t="s">
        <v>645</v>
      </c>
      <c r="N617" s="23">
        <v>45335</v>
      </c>
      <c r="O617" s="11" t="s">
        <v>1031</v>
      </c>
      <c r="P617" s="11">
        <v>14</v>
      </c>
      <c r="Q617" s="11">
        <v>53.37</v>
      </c>
      <c r="R617" s="11">
        <f t="shared" si="9"/>
        <v>747.18</v>
      </c>
    </row>
    <row r="618" spans="13:18" x14ac:dyDescent="0.3">
      <c r="M618" s="11" t="s">
        <v>651</v>
      </c>
      <c r="N618" s="23">
        <v>45313</v>
      </c>
      <c r="O618" s="11" t="s">
        <v>1033</v>
      </c>
      <c r="P618" s="11">
        <v>9</v>
      </c>
      <c r="Q618" s="11">
        <v>1806.63</v>
      </c>
      <c r="R618" s="11">
        <f t="shared" si="9"/>
        <v>16259.670000000002</v>
      </c>
    </row>
    <row r="619" spans="13:18" x14ac:dyDescent="0.3">
      <c r="M619" s="11" t="s">
        <v>652</v>
      </c>
      <c r="N619" s="23">
        <v>45310</v>
      </c>
      <c r="O619" s="11" t="s">
        <v>1042</v>
      </c>
      <c r="P619" s="11">
        <v>9</v>
      </c>
      <c r="Q619" s="11">
        <v>3069.33</v>
      </c>
      <c r="R619" s="11">
        <f t="shared" si="9"/>
        <v>27623.97</v>
      </c>
    </row>
    <row r="620" spans="13:18" x14ac:dyDescent="0.3">
      <c r="M620" s="11" t="s">
        <v>662</v>
      </c>
      <c r="N620" s="23">
        <v>45358</v>
      </c>
      <c r="O620" s="11" t="s">
        <v>1045</v>
      </c>
      <c r="P620" s="11">
        <v>1</v>
      </c>
      <c r="Q620" s="11">
        <v>2464.61</v>
      </c>
      <c r="R620" s="11">
        <f t="shared" si="9"/>
        <v>2464.61</v>
      </c>
    </row>
    <row r="621" spans="13:18" x14ac:dyDescent="0.3">
      <c r="M621" s="11" t="s">
        <v>665</v>
      </c>
      <c r="N621" s="23">
        <v>45362</v>
      </c>
      <c r="O621" s="11" t="s">
        <v>1040</v>
      </c>
      <c r="P621" s="11">
        <v>14</v>
      </c>
      <c r="Q621" s="11">
        <v>1573.06</v>
      </c>
      <c r="R621" s="11">
        <f t="shared" si="9"/>
        <v>22022.84</v>
      </c>
    </row>
    <row r="622" spans="13:18" x14ac:dyDescent="0.3">
      <c r="M622" s="11" t="s">
        <v>668</v>
      </c>
      <c r="N622" s="23">
        <v>45294</v>
      </c>
      <c r="O622" s="11" t="s">
        <v>1043</v>
      </c>
      <c r="P622" s="11">
        <v>14</v>
      </c>
      <c r="Q622" s="11">
        <v>560.87</v>
      </c>
      <c r="R622" s="11">
        <f t="shared" si="9"/>
        <v>7852.18</v>
      </c>
    </row>
    <row r="623" spans="13:18" x14ac:dyDescent="0.3">
      <c r="M623" s="11" t="s">
        <v>670</v>
      </c>
      <c r="N623" s="23">
        <v>45293</v>
      </c>
      <c r="O623" s="11" t="s">
        <v>1047</v>
      </c>
      <c r="P623" s="11">
        <v>14</v>
      </c>
      <c r="Q623" s="11">
        <v>1043.1500000000001</v>
      </c>
      <c r="R623" s="11">
        <f t="shared" si="9"/>
        <v>14604.100000000002</v>
      </c>
    </row>
    <row r="624" spans="13:18" x14ac:dyDescent="0.3">
      <c r="M624" s="11" t="s">
        <v>677</v>
      </c>
      <c r="N624" s="23">
        <v>45382</v>
      </c>
      <c r="O624" s="11" t="s">
        <v>1029</v>
      </c>
      <c r="P624" s="11">
        <v>4</v>
      </c>
      <c r="Q624" s="11">
        <v>220.21</v>
      </c>
      <c r="R624" s="11">
        <f t="shared" si="9"/>
        <v>880.84</v>
      </c>
    </row>
    <row r="625" spans="13:18" x14ac:dyDescent="0.3">
      <c r="M625" s="11" t="s">
        <v>682</v>
      </c>
      <c r="N625" s="23">
        <v>45382</v>
      </c>
      <c r="O625" s="11" t="s">
        <v>1018</v>
      </c>
      <c r="P625" s="11">
        <v>14</v>
      </c>
      <c r="Q625" s="11">
        <v>3406.34</v>
      </c>
      <c r="R625" s="11">
        <f t="shared" si="9"/>
        <v>47688.76</v>
      </c>
    </row>
    <row r="626" spans="13:18" x14ac:dyDescent="0.3">
      <c r="M626" s="11" t="s">
        <v>684</v>
      </c>
      <c r="N626" s="23">
        <v>45462</v>
      </c>
      <c r="O626" s="11" t="s">
        <v>1010</v>
      </c>
      <c r="P626" s="11">
        <v>7</v>
      </c>
      <c r="Q626" s="11">
        <v>5733.24</v>
      </c>
      <c r="R626" s="11">
        <f t="shared" si="9"/>
        <v>40132.68</v>
      </c>
    </row>
    <row r="627" spans="13:18" x14ac:dyDescent="0.3">
      <c r="M627" s="11" t="s">
        <v>685</v>
      </c>
      <c r="N627" s="23">
        <v>45417</v>
      </c>
      <c r="O627" s="11" t="s">
        <v>1015</v>
      </c>
      <c r="P627" s="11">
        <v>18</v>
      </c>
      <c r="Q627" s="11">
        <v>3753.86</v>
      </c>
      <c r="R627" s="11">
        <f t="shared" si="9"/>
        <v>67569.48</v>
      </c>
    </row>
    <row r="628" spans="13:18" x14ac:dyDescent="0.3">
      <c r="M628" s="11" t="s">
        <v>687</v>
      </c>
      <c r="N628" s="23">
        <v>45380</v>
      </c>
      <c r="O628" s="11" t="s">
        <v>1016</v>
      </c>
      <c r="P628" s="11">
        <v>17</v>
      </c>
      <c r="Q628" s="11">
        <v>401.18</v>
      </c>
      <c r="R628" s="11">
        <f t="shared" si="9"/>
        <v>6820.06</v>
      </c>
    </row>
    <row r="629" spans="13:18" x14ac:dyDescent="0.3">
      <c r="M629" s="11" t="s">
        <v>694</v>
      </c>
      <c r="N629" s="23">
        <v>45389</v>
      </c>
      <c r="O629" s="11" t="s">
        <v>1013</v>
      </c>
      <c r="P629" s="11">
        <v>14</v>
      </c>
      <c r="Q629" s="11">
        <v>33359.68</v>
      </c>
      <c r="R629" s="11">
        <f t="shared" si="9"/>
        <v>467035.52</v>
      </c>
    </row>
    <row r="630" spans="13:18" x14ac:dyDescent="0.3">
      <c r="M630" s="11" t="s">
        <v>702</v>
      </c>
      <c r="N630" s="23">
        <v>45302</v>
      </c>
      <c r="O630" s="11" t="s">
        <v>1046</v>
      </c>
      <c r="P630" s="11">
        <v>19</v>
      </c>
      <c r="Q630" s="11">
        <v>852.41</v>
      </c>
      <c r="R630" s="11">
        <f t="shared" si="9"/>
        <v>16195.789999999999</v>
      </c>
    </row>
    <row r="631" spans="13:18" x14ac:dyDescent="0.3">
      <c r="M631" s="11" t="s">
        <v>708</v>
      </c>
      <c r="N631" s="23">
        <v>45436</v>
      </c>
      <c r="O631" s="11" t="s">
        <v>1026</v>
      </c>
      <c r="P631" s="11">
        <v>2</v>
      </c>
      <c r="Q631" s="11">
        <v>200.55</v>
      </c>
      <c r="R631" s="11">
        <f t="shared" si="9"/>
        <v>401.1</v>
      </c>
    </row>
    <row r="632" spans="13:18" x14ac:dyDescent="0.3">
      <c r="M632" s="11" t="s">
        <v>719</v>
      </c>
      <c r="N632" s="23">
        <v>45429</v>
      </c>
      <c r="O632" s="11" t="s">
        <v>1024</v>
      </c>
      <c r="P632" s="11">
        <v>19</v>
      </c>
      <c r="Q632" s="11">
        <v>306.16000000000003</v>
      </c>
      <c r="R632" s="11">
        <f t="shared" si="9"/>
        <v>5817.0400000000009</v>
      </c>
    </row>
    <row r="633" spans="13:18" x14ac:dyDescent="0.3">
      <c r="M633" s="11" t="s">
        <v>724</v>
      </c>
      <c r="N633" s="23">
        <v>45333</v>
      </c>
      <c r="O633" s="11" t="s">
        <v>1009</v>
      </c>
      <c r="P633" s="11">
        <v>6</v>
      </c>
      <c r="Q633" s="11">
        <v>27975.02</v>
      </c>
      <c r="R633" s="11">
        <f t="shared" si="9"/>
        <v>167850.12</v>
      </c>
    </row>
    <row r="634" spans="13:18" x14ac:dyDescent="0.3">
      <c r="M634" s="11" t="s">
        <v>725</v>
      </c>
      <c r="N634" s="23">
        <v>45310</v>
      </c>
      <c r="O634" s="11" t="s">
        <v>1012</v>
      </c>
      <c r="P634" s="11">
        <v>14</v>
      </c>
      <c r="Q634" s="11">
        <v>2209.9499999999998</v>
      </c>
      <c r="R634" s="11">
        <f t="shared" si="9"/>
        <v>30939.299999999996</v>
      </c>
    </row>
    <row r="635" spans="13:18" x14ac:dyDescent="0.3">
      <c r="M635" s="11" t="s">
        <v>738</v>
      </c>
      <c r="N635" s="23">
        <v>45419</v>
      </c>
      <c r="O635" s="11" t="s">
        <v>1014</v>
      </c>
      <c r="P635" s="11">
        <v>12</v>
      </c>
      <c r="Q635" s="11">
        <v>1329.36</v>
      </c>
      <c r="R635" s="11">
        <f t="shared" si="9"/>
        <v>15952.32</v>
      </c>
    </row>
    <row r="636" spans="13:18" x14ac:dyDescent="0.3">
      <c r="M636" s="11" t="s">
        <v>740</v>
      </c>
      <c r="N636" s="23">
        <v>45320</v>
      </c>
      <c r="O636" s="11" t="s">
        <v>1038</v>
      </c>
      <c r="P636" s="11">
        <v>19</v>
      </c>
      <c r="Q636" s="11">
        <v>783.83</v>
      </c>
      <c r="R636" s="11">
        <f t="shared" si="9"/>
        <v>14892.77</v>
      </c>
    </row>
    <row r="637" spans="13:18" x14ac:dyDescent="0.3">
      <c r="M637" s="11" t="s">
        <v>744</v>
      </c>
      <c r="N637" s="23">
        <v>45350</v>
      </c>
      <c r="O637" s="11" t="s">
        <v>1042</v>
      </c>
      <c r="P637" s="11">
        <v>13</v>
      </c>
      <c r="Q637" s="11">
        <v>2220.13</v>
      </c>
      <c r="R637" s="11">
        <f t="shared" si="9"/>
        <v>28861.690000000002</v>
      </c>
    </row>
    <row r="638" spans="13:18" x14ac:dyDescent="0.3">
      <c r="M638" s="11" t="s">
        <v>749</v>
      </c>
      <c r="N638" s="23">
        <v>45470</v>
      </c>
      <c r="O638" s="11" t="s">
        <v>1032</v>
      </c>
      <c r="P638" s="11">
        <v>14</v>
      </c>
      <c r="Q638" s="11">
        <v>920.57</v>
      </c>
      <c r="R638" s="11">
        <f t="shared" si="9"/>
        <v>12887.980000000001</v>
      </c>
    </row>
    <row r="639" spans="13:18" x14ac:dyDescent="0.3">
      <c r="M639" s="11" t="s">
        <v>752</v>
      </c>
      <c r="N639" s="23">
        <v>45412</v>
      </c>
      <c r="O639" s="11" t="s">
        <v>1017</v>
      </c>
      <c r="P639" s="11">
        <v>5</v>
      </c>
      <c r="Q639" s="11">
        <v>1914.33</v>
      </c>
      <c r="R639" s="11">
        <f t="shared" si="9"/>
        <v>9571.65</v>
      </c>
    </row>
    <row r="640" spans="13:18" x14ac:dyDescent="0.3">
      <c r="M640" s="11" t="s">
        <v>753</v>
      </c>
      <c r="N640" s="23">
        <v>45378</v>
      </c>
      <c r="O640" s="11" t="s">
        <v>1038</v>
      </c>
      <c r="P640" s="11">
        <v>15</v>
      </c>
      <c r="Q640" s="11">
        <v>885.55</v>
      </c>
      <c r="R640" s="11">
        <f t="shared" si="9"/>
        <v>13283.25</v>
      </c>
    </row>
    <row r="641" spans="13:18" x14ac:dyDescent="0.3">
      <c r="M641" s="11" t="s">
        <v>755</v>
      </c>
      <c r="N641" s="23">
        <v>45294</v>
      </c>
      <c r="O641" s="11" t="s">
        <v>1040</v>
      </c>
      <c r="P641" s="11">
        <v>13</v>
      </c>
      <c r="Q641" s="11">
        <v>1747.11</v>
      </c>
      <c r="R641" s="11">
        <f t="shared" si="9"/>
        <v>22712.43</v>
      </c>
    </row>
    <row r="642" spans="13:18" x14ac:dyDescent="0.3">
      <c r="M642" s="11" t="s">
        <v>758</v>
      </c>
      <c r="N642" s="23">
        <v>45306</v>
      </c>
      <c r="O642" s="11" t="s">
        <v>1033</v>
      </c>
      <c r="P642" s="11">
        <v>8</v>
      </c>
      <c r="Q642" s="11">
        <v>1634.11</v>
      </c>
      <c r="R642" s="11">
        <f t="shared" si="9"/>
        <v>13072.88</v>
      </c>
    </row>
    <row r="643" spans="13:18" x14ac:dyDescent="0.3">
      <c r="M643" s="11" t="s">
        <v>768</v>
      </c>
      <c r="N643" s="23">
        <v>45330</v>
      </c>
      <c r="O643" s="11" t="s">
        <v>1026</v>
      </c>
      <c r="P643" s="11">
        <v>15</v>
      </c>
      <c r="Q643" s="11">
        <v>154.16999999999999</v>
      </c>
      <c r="R643" s="11">
        <f t="shared" ref="R643:R706" si="10">Q643*P643</f>
        <v>2312.5499999999997</v>
      </c>
    </row>
    <row r="644" spans="13:18" x14ac:dyDescent="0.3">
      <c r="M644" s="11" t="s">
        <v>791</v>
      </c>
      <c r="N644" s="23">
        <v>45470</v>
      </c>
      <c r="O644" s="11" t="s">
        <v>1042</v>
      </c>
      <c r="P644" s="11">
        <v>14</v>
      </c>
      <c r="Q644" s="11">
        <v>2472.61</v>
      </c>
      <c r="R644" s="11">
        <f t="shared" si="10"/>
        <v>34616.54</v>
      </c>
    </row>
    <row r="645" spans="13:18" x14ac:dyDescent="0.3">
      <c r="M645" s="11" t="s">
        <v>792</v>
      </c>
      <c r="N645" s="23">
        <v>45444</v>
      </c>
      <c r="O645" s="11" t="s">
        <v>1008</v>
      </c>
      <c r="P645" s="11">
        <v>7</v>
      </c>
      <c r="Q645" s="11">
        <v>55901.8</v>
      </c>
      <c r="R645" s="11">
        <f t="shared" si="10"/>
        <v>391312.60000000003</v>
      </c>
    </row>
    <row r="646" spans="13:18" x14ac:dyDescent="0.3">
      <c r="M646" s="11" t="s">
        <v>794</v>
      </c>
      <c r="N646" s="23">
        <v>45464</v>
      </c>
      <c r="O646" s="11" t="s">
        <v>1028</v>
      </c>
      <c r="P646" s="11">
        <v>14</v>
      </c>
      <c r="Q646" s="11">
        <v>103.04</v>
      </c>
      <c r="R646" s="11">
        <f t="shared" si="10"/>
        <v>1442.5600000000002</v>
      </c>
    </row>
    <row r="647" spans="13:18" x14ac:dyDescent="0.3">
      <c r="M647" s="11" t="s">
        <v>810</v>
      </c>
      <c r="N647" s="23">
        <v>45305</v>
      </c>
      <c r="O647" s="11" t="s">
        <v>1047</v>
      </c>
      <c r="P647" s="11">
        <v>19</v>
      </c>
      <c r="Q647" s="11">
        <v>948.13</v>
      </c>
      <c r="R647" s="11">
        <f t="shared" si="10"/>
        <v>18014.47</v>
      </c>
    </row>
    <row r="648" spans="13:18" x14ac:dyDescent="0.3">
      <c r="M648" s="11" t="s">
        <v>812</v>
      </c>
      <c r="N648" s="23">
        <v>45322</v>
      </c>
      <c r="O648" s="11" t="s">
        <v>1016</v>
      </c>
      <c r="P648" s="11">
        <v>19</v>
      </c>
      <c r="Q648" s="11">
        <v>534.79999999999995</v>
      </c>
      <c r="R648" s="11">
        <f t="shared" si="10"/>
        <v>10161.199999999999</v>
      </c>
    </row>
    <row r="649" spans="13:18" x14ac:dyDescent="0.3">
      <c r="M649" s="11" t="s">
        <v>815</v>
      </c>
      <c r="N649" s="23">
        <v>45298</v>
      </c>
      <c r="O649" s="11" t="s">
        <v>1044</v>
      </c>
      <c r="P649" s="11">
        <v>5</v>
      </c>
      <c r="Q649" s="11">
        <v>696.41</v>
      </c>
      <c r="R649" s="11">
        <f t="shared" si="10"/>
        <v>3482.0499999999997</v>
      </c>
    </row>
    <row r="650" spans="13:18" x14ac:dyDescent="0.3">
      <c r="M650" s="11" t="s">
        <v>822</v>
      </c>
      <c r="N650" s="23">
        <v>45368</v>
      </c>
      <c r="O650" s="11" t="s">
        <v>1018</v>
      </c>
      <c r="P650" s="11">
        <v>1</v>
      </c>
      <c r="Q650" s="11">
        <v>4732.6899999999996</v>
      </c>
      <c r="R650" s="11">
        <f t="shared" si="10"/>
        <v>4732.6899999999996</v>
      </c>
    </row>
    <row r="651" spans="13:18" x14ac:dyDescent="0.3">
      <c r="M651" s="11" t="s">
        <v>826</v>
      </c>
      <c r="N651" s="23">
        <v>45327</v>
      </c>
      <c r="O651" s="11" t="s">
        <v>1009</v>
      </c>
      <c r="P651" s="11">
        <v>8</v>
      </c>
      <c r="Q651" s="11">
        <v>21387.93</v>
      </c>
      <c r="R651" s="11">
        <f t="shared" si="10"/>
        <v>171103.44</v>
      </c>
    </row>
    <row r="652" spans="13:18" x14ac:dyDescent="0.3">
      <c r="M652" s="11" t="s">
        <v>833</v>
      </c>
      <c r="N652" s="23">
        <v>45367</v>
      </c>
      <c r="O652" s="11" t="s">
        <v>1045</v>
      </c>
      <c r="P652" s="11">
        <v>20</v>
      </c>
      <c r="Q652" s="11">
        <v>2580.16</v>
      </c>
      <c r="R652" s="11">
        <f t="shared" si="10"/>
        <v>51603.199999999997</v>
      </c>
    </row>
    <row r="653" spans="13:18" x14ac:dyDescent="0.3">
      <c r="M653" s="11" t="s">
        <v>836</v>
      </c>
      <c r="N653" s="23">
        <v>45294</v>
      </c>
      <c r="O653" s="11" t="s">
        <v>1028</v>
      </c>
      <c r="P653" s="11">
        <v>11</v>
      </c>
      <c r="Q653" s="11">
        <v>120.14</v>
      </c>
      <c r="R653" s="11">
        <f t="shared" si="10"/>
        <v>1321.54</v>
      </c>
    </row>
    <row r="654" spans="13:18" x14ac:dyDescent="0.3">
      <c r="M654" s="11" t="s">
        <v>859</v>
      </c>
      <c r="N654" s="23">
        <v>45309</v>
      </c>
      <c r="O654" s="11" t="s">
        <v>1033</v>
      </c>
      <c r="P654" s="11">
        <v>9</v>
      </c>
      <c r="Q654" s="11">
        <v>1652.81</v>
      </c>
      <c r="R654" s="11">
        <f t="shared" si="10"/>
        <v>14875.289999999999</v>
      </c>
    </row>
    <row r="655" spans="13:18" x14ac:dyDescent="0.3">
      <c r="M655" s="11" t="s">
        <v>860</v>
      </c>
      <c r="N655" s="23">
        <v>45329</v>
      </c>
      <c r="O655" s="11" t="s">
        <v>1044</v>
      </c>
      <c r="P655" s="11">
        <v>15</v>
      </c>
      <c r="Q655" s="11">
        <v>673.67</v>
      </c>
      <c r="R655" s="11">
        <f t="shared" si="10"/>
        <v>10105.049999999999</v>
      </c>
    </row>
    <row r="656" spans="13:18" x14ac:dyDescent="0.3">
      <c r="M656" s="11" t="s">
        <v>864</v>
      </c>
      <c r="N656" s="23">
        <v>45317</v>
      </c>
      <c r="O656" s="11" t="s">
        <v>1025</v>
      </c>
      <c r="P656" s="11">
        <v>2</v>
      </c>
      <c r="Q656" s="11">
        <v>285.20999999999998</v>
      </c>
      <c r="R656" s="11">
        <f t="shared" si="10"/>
        <v>570.41999999999996</v>
      </c>
    </row>
    <row r="657" spans="13:18" x14ac:dyDescent="0.3">
      <c r="M657" s="11" t="s">
        <v>870</v>
      </c>
      <c r="N657" s="23">
        <v>45292</v>
      </c>
      <c r="O657" s="11" t="s">
        <v>1046</v>
      </c>
      <c r="P657" s="11">
        <v>4</v>
      </c>
      <c r="Q657" s="11">
        <v>648.13</v>
      </c>
      <c r="R657" s="11">
        <f t="shared" si="10"/>
        <v>2592.52</v>
      </c>
    </row>
    <row r="658" spans="13:18" x14ac:dyDescent="0.3">
      <c r="M658" s="11" t="s">
        <v>892</v>
      </c>
      <c r="N658" s="23">
        <v>45382</v>
      </c>
      <c r="O658" s="11" t="s">
        <v>1010</v>
      </c>
      <c r="P658" s="11">
        <v>8</v>
      </c>
      <c r="Q658" s="11">
        <v>5492.03</v>
      </c>
      <c r="R658" s="11">
        <f t="shared" si="10"/>
        <v>43936.24</v>
      </c>
    </row>
    <row r="659" spans="13:18" x14ac:dyDescent="0.3">
      <c r="M659" s="11" t="s">
        <v>902</v>
      </c>
      <c r="N659" s="23">
        <v>45306</v>
      </c>
      <c r="O659" s="11" t="s">
        <v>1011</v>
      </c>
      <c r="P659" s="11">
        <v>9</v>
      </c>
      <c r="Q659" s="11">
        <v>19029.88</v>
      </c>
      <c r="R659" s="11">
        <f t="shared" si="10"/>
        <v>171268.92</v>
      </c>
    </row>
    <row r="660" spans="13:18" x14ac:dyDescent="0.3">
      <c r="M660" s="11" t="s">
        <v>903</v>
      </c>
      <c r="N660" s="23">
        <v>45316</v>
      </c>
      <c r="O660" s="11" t="s">
        <v>1029</v>
      </c>
      <c r="P660" s="11">
        <v>10</v>
      </c>
      <c r="Q660" s="11">
        <v>273.74</v>
      </c>
      <c r="R660" s="11">
        <f t="shared" si="10"/>
        <v>2737.4</v>
      </c>
    </row>
    <row r="661" spans="13:18" x14ac:dyDescent="0.3">
      <c r="M661" s="11" t="s">
        <v>905</v>
      </c>
      <c r="N661" s="23">
        <v>45435</v>
      </c>
      <c r="O661" s="11" t="s">
        <v>1041</v>
      </c>
      <c r="P661" s="11">
        <v>16</v>
      </c>
      <c r="Q661" s="11">
        <v>4473.58</v>
      </c>
      <c r="R661" s="11">
        <f t="shared" si="10"/>
        <v>71577.279999999999</v>
      </c>
    </row>
    <row r="662" spans="13:18" x14ac:dyDescent="0.3">
      <c r="M662" s="11" t="s">
        <v>911</v>
      </c>
      <c r="N662" s="23">
        <v>45454</v>
      </c>
      <c r="O662" s="11" t="s">
        <v>1035</v>
      </c>
      <c r="P662" s="11">
        <v>1</v>
      </c>
      <c r="Q662" s="11">
        <v>1087.17</v>
      </c>
      <c r="R662" s="11">
        <f t="shared" si="10"/>
        <v>1087.17</v>
      </c>
    </row>
    <row r="663" spans="13:18" x14ac:dyDescent="0.3">
      <c r="M663" s="11" t="s">
        <v>918</v>
      </c>
      <c r="N663" s="23">
        <v>45391</v>
      </c>
      <c r="O663" s="11" t="s">
        <v>1030</v>
      </c>
      <c r="P663" s="11">
        <v>17</v>
      </c>
      <c r="Q663" s="11">
        <v>58.64</v>
      </c>
      <c r="R663" s="11">
        <f t="shared" si="10"/>
        <v>996.88</v>
      </c>
    </row>
    <row r="664" spans="13:18" x14ac:dyDescent="0.3">
      <c r="M664" s="11" t="s">
        <v>921</v>
      </c>
      <c r="N664" s="23">
        <v>45460</v>
      </c>
      <c r="O664" s="11" t="s">
        <v>1044</v>
      </c>
      <c r="P664" s="11">
        <v>17</v>
      </c>
      <c r="Q664" s="11">
        <v>542.80999999999995</v>
      </c>
      <c r="R664" s="11">
        <f t="shared" si="10"/>
        <v>9227.7699999999986</v>
      </c>
    </row>
    <row r="665" spans="13:18" x14ac:dyDescent="0.3">
      <c r="M665" s="11" t="s">
        <v>928</v>
      </c>
      <c r="N665" s="23">
        <v>45465</v>
      </c>
      <c r="O665" s="11" t="s">
        <v>1039</v>
      </c>
      <c r="P665" s="11">
        <v>10</v>
      </c>
      <c r="Q665" s="11">
        <v>900.09</v>
      </c>
      <c r="R665" s="11">
        <f t="shared" si="10"/>
        <v>9000.9</v>
      </c>
    </row>
    <row r="666" spans="13:18" x14ac:dyDescent="0.3">
      <c r="M666" s="11" t="s">
        <v>929</v>
      </c>
      <c r="N666" s="23">
        <v>45341</v>
      </c>
      <c r="O666" s="11" t="s">
        <v>1035</v>
      </c>
      <c r="P666" s="11">
        <v>3</v>
      </c>
      <c r="Q666" s="11">
        <v>1260.99</v>
      </c>
      <c r="R666" s="11">
        <f t="shared" si="10"/>
        <v>3782.9700000000003</v>
      </c>
    </row>
    <row r="667" spans="13:18" x14ac:dyDescent="0.3">
      <c r="M667" s="11" t="s">
        <v>939</v>
      </c>
      <c r="N667" s="23">
        <v>45307</v>
      </c>
      <c r="O667" s="11" t="s">
        <v>1020</v>
      </c>
      <c r="P667" s="11">
        <v>5</v>
      </c>
      <c r="Q667" s="11">
        <v>1115.74</v>
      </c>
      <c r="R667" s="11">
        <f t="shared" si="10"/>
        <v>5578.7</v>
      </c>
    </row>
    <row r="668" spans="13:18" x14ac:dyDescent="0.3">
      <c r="M668" s="11" t="s">
        <v>945</v>
      </c>
      <c r="N668" s="23">
        <v>45305</v>
      </c>
      <c r="O668" s="11" t="s">
        <v>1043</v>
      </c>
      <c r="P668" s="11">
        <v>13</v>
      </c>
      <c r="Q668" s="11">
        <v>577.57000000000005</v>
      </c>
      <c r="R668" s="11">
        <f t="shared" si="10"/>
        <v>7508.4100000000008</v>
      </c>
    </row>
    <row r="669" spans="13:18" x14ac:dyDescent="0.3">
      <c r="M669" s="11" t="s">
        <v>951</v>
      </c>
      <c r="N669" s="23">
        <v>45393</v>
      </c>
      <c r="O669" s="11" t="s">
        <v>1016</v>
      </c>
      <c r="P669" s="11">
        <v>16</v>
      </c>
      <c r="Q669" s="11">
        <v>512.83000000000004</v>
      </c>
      <c r="R669" s="11">
        <f t="shared" si="10"/>
        <v>8205.2800000000007</v>
      </c>
    </row>
    <row r="670" spans="13:18" x14ac:dyDescent="0.3">
      <c r="M670" s="11" t="s">
        <v>952</v>
      </c>
      <c r="N670" s="23">
        <v>45431</v>
      </c>
      <c r="O670" s="11" t="s">
        <v>1012</v>
      </c>
      <c r="P670" s="11">
        <v>7</v>
      </c>
      <c r="Q670" s="11">
        <v>2426.7399999999998</v>
      </c>
      <c r="R670" s="11">
        <f t="shared" si="10"/>
        <v>16987.18</v>
      </c>
    </row>
    <row r="671" spans="13:18" x14ac:dyDescent="0.3">
      <c r="M671" s="11" t="s">
        <v>960</v>
      </c>
      <c r="N671" s="23">
        <v>45349</v>
      </c>
      <c r="O671" s="11" t="s">
        <v>1036</v>
      </c>
      <c r="P671" s="11">
        <v>7</v>
      </c>
      <c r="Q671" s="11">
        <v>2072.4499999999998</v>
      </c>
      <c r="R671" s="11">
        <f t="shared" si="10"/>
        <v>14507.149999999998</v>
      </c>
    </row>
    <row r="672" spans="13:18" x14ac:dyDescent="0.3">
      <c r="M672" s="11" t="s">
        <v>977</v>
      </c>
      <c r="N672" s="23">
        <v>45375</v>
      </c>
      <c r="O672" s="11" t="s">
        <v>1023</v>
      </c>
      <c r="P672" s="11">
        <v>19</v>
      </c>
      <c r="Q672" s="11">
        <v>554.23</v>
      </c>
      <c r="R672" s="11">
        <f t="shared" si="10"/>
        <v>10530.37</v>
      </c>
    </row>
    <row r="673" spans="13:18" x14ac:dyDescent="0.3">
      <c r="M673" s="11" t="s">
        <v>981</v>
      </c>
      <c r="N673" s="23">
        <v>45346</v>
      </c>
      <c r="O673" s="11" t="s">
        <v>1014</v>
      </c>
      <c r="P673" s="11">
        <v>11</v>
      </c>
      <c r="Q673" s="11">
        <v>1155.8</v>
      </c>
      <c r="R673" s="11">
        <f t="shared" si="10"/>
        <v>12713.8</v>
      </c>
    </row>
    <row r="674" spans="13:18" x14ac:dyDescent="0.3">
      <c r="M674" s="11" t="s">
        <v>984</v>
      </c>
      <c r="N674" s="23">
        <v>45427</v>
      </c>
      <c r="O674" s="11" t="s">
        <v>1042</v>
      </c>
      <c r="P674" s="11">
        <v>2</v>
      </c>
      <c r="Q674" s="11">
        <v>2707.7</v>
      </c>
      <c r="R674" s="11">
        <f t="shared" si="10"/>
        <v>5415.4</v>
      </c>
    </row>
    <row r="675" spans="13:18" x14ac:dyDescent="0.3">
      <c r="M675" s="11" t="s">
        <v>996</v>
      </c>
      <c r="N675" s="23">
        <v>45382</v>
      </c>
      <c r="O675" s="11" t="s">
        <v>1010</v>
      </c>
      <c r="P675" s="11">
        <v>15</v>
      </c>
      <c r="Q675" s="11">
        <v>5666.7</v>
      </c>
      <c r="R675" s="11">
        <f t="shared" si="10"/>
        <v>85000.5</v>
      </c>
    </row>
    <row r="676" spans="13:18" x14ac:dyDescent="0.3">
      <c r="M676" s="11" t="s">
        <v>997</v>
      </c>
      <c r="N676" s="23">
        <v>45414</v>
      </c>
      <c r="O676" s="11" t="s">
        <v>1035</v>
      </c>
      <c r="P676" s="11">
        <v>5</v>
      </c>
      <c r="Q676" s="11">
        <v>1327.21</v>
      </c>
      <c r="R676" s="11">
        <f t="shared" si="10"/>
        <v>6636.05</v>
      </c>
    </row>
    <row r="677" spans="13:18" x14ac:dyDescent="0.3">
      <c r="M677" s="11" t="s">
        <v>998</v>
      </c>
      <c r="N677" s="23">
        <v>45443</v>
      </c>
      <c r="O677" s="11" t="s">
        <v>1017</v>
      </c>
      <c r="P677" s="11">
        <v>19</v>
      </c>
      <c r="Q677" s="11">
        <v>1676.79</v>
      </c>
      <c r="R677" s="11">
        <f t="shared" si="10"/>
        <v>31859.01</v>
      </c>
    </row>
    <row r="678" spans="13:18" x14ac:dyDescent="0.3">
      <c r="M678" s="11" t="s">
        <v>10</v>
      </c>
      <c r="N678" s="23">
        <v>45368</v>
      </c>
      <c r="O678" s="11" t="s">
        <v>1022</v>
      </c>
      <c r="P678" s="11">
        <v>3</v>
      </c>
      <c r="Q678" s="11">
        <v>4429.82</v>
      </c>
      <c r="R678" s="11">
        <f t="shared" si="10"/>
        <v>13289.46</v>
      </c>
    </row>
    <row r="679" spans="13:18" x14ac:dyDescent="0.3">
      <c r="M679" s="11" t="s">
        <v>14</v>
      </c>
      <c r="N679" s="23">
        <v>45370</v>
      </c>
      <c r="O679" s="11" t="s">
        <v>1032</v>
      </c>
      <c r="P679" s="11">
        <v>17</v>
      </c>
      <c r="Q679" s="11">
        <v>806.69</v>
      </c>
      <c r="R679" s="11">
        <f t="shared" si="10"/>
        <v>13713.730000000001</v>
      </c>
    </row>
    <row r="680" spans="13:18" x14ac:dyDescent="0.3">
      <c r="M680" s="11" t="s">
        <v>17</v>
      </c>
      <c r="N680" s="23">
        <v>45325</v>
      </c>
      <c r="O680" s="11" t="s">
        <v>1033</v>
      </c>
      <c r="P680" s="11">
        <v>11</v>
      </c>
      <c r="Q680" s="11">
        <v>1446.11</v>
      </c>
      <c r="R680" s="11">
        <f t="shared" si="10"/>
        <v>15907.21</v>
      </c>
    </row>
    <row r="681" spans="13:18" x14ac:dyDescent="0.3">
      <c r="M681" s="11" t="s">
        <v>38</v>
      </c>
      <c r="N681" s="23">
        <v>45452</v>
      </c>
      <c r="O681" s="11" t="s">
        <v>1041</v>
      </c>
      <c r="P681" s="11">
        <v>8</v>
      </c>
      <c r="Q681" s="11">
        <v>4989.3999999999996</v>
      </c>
      <c r="R681" s="11">
        <f t="shared" si="10"/>
        <v>39915.199999999997</v>
      </c>
    </row>
    <row r="682" spans="13:18" x14ac:dyDescent="0.3">
      <c r="M682" s="11" t="s">
        <v>44</v>
      </c>
      <c r="N682" s="23">
        <v>45319</v>
      </c>
      <c r="O682" s="11" t="s">
        <v>1017</v>
      </c>
      <c r="P682" s="11">
        <v>5</v>
      </c>
      <c r="Q682" s="11">
        <v>1560.52</v>
      </c>
      <c r="R682" s="11">
        <f t="shared" si="10"/>
        <v>7802.6</v>
      </c>
    </row>
    <row r="683" spans="13:18" x14ac:dyDescent="0.3">
      <c r="M683" s="11" t="s">
        <v>46</v>
      </c>
      <c r="N683" s="23">
        <v>45468</v>
      </c>
      <c r="O683" s="11" t="s">
        <v>1030</v>
      </c>
      <c r="P683" s="11">
        <v>16</v>
      </c>
      <c r="Q683" s="11">
        <v>60.41</v>
      </c>
      <c r="R683" s="11">
        <f t="shared" si="10"/>
        <v>966.56</v>
      </c>
    </row>
    <row r="684" spans="13:18" x14ac:dyDescent="0.3">
      <c r="M684" s="11" t="s">
        <v>51</v>
      </c>
      <c r="N684" s="23">
        <v>45448</v>
      </c>
      <c r="O684" s="11" t="s">
        <v>1028</v>
      </c>
      <c r="P684" s="11">
        <v>19</v>
      </c>
      <c r="Q684" s="11">
        <v>116.35</v>
      </c>
      <c r="R684" s="11">
        <f t="shared" si="10"/>
        <v>2210.65</v>
      </c>
    </row>
    <row r="685" spans="13:18" x14ac:dyDescent="0.3">
      <c r="M685" s="11" t="s">
        <v>53</v>
      </c>
      <c r="N685" s="23">
        <v>45393</v>
      </c>
      <c r="O685" s="11" t="s">
        <v>1041</v>
      </c>
      <c r="P685" s="11">
        <v>2</v>
      </c>
      <c r="Q685" s="11">
        <v>5247.14</v>
      </c>
      <c r="R685" s="11">
        <f t="shared" si="10"/>
        <v>10494.28</v>
      </c>
    </row>
    <row r="686" spans="13:18" x14ac:dyDescent="0.3">
      <c r="M686" s="11" t="s">
        <v>56</v>
      </c>
      <c r="N686" s="23">
        <v>45315</v>
      </c>
      <c r="O686" s="11" t="s">
        <v>1037</v>
      </c>
      <c r="P686" s="11">
        <v>17</v>
      </c>
      <c r="Q686" s="11">
        <v>1291.3800000000001</v>
      </c>
      <c r="R686" s="11">
        <f t="shared" si="10"/>
        <v>21953.460000000003</v>
      </c>
    </row>
    <row r="687" spans="13:18" x14ac:dyDescent="0.3">
      <c r="M687" s="11" t="s">
        <v>64</v>
      </c>
      <c r="N687" s="23">
        <v>45419</v>
      </c>
      <c r="O687" s="11" t="s">
        <v>1037</v>
      </c>
      <c r="P687" s="11">
        <v>18</v>
      </c>
      <c r="Q687" s="11">
        <v>1662.92</v>
      </c>
      <c r="R687" s="11">
        <f t="shared" si="10"/>
        <v>29932.560000000001</v>
      </c>
    </row>
    <row r="688" spans="13:18" x14ac:dyDescent="0.3">
      <c r="M688" s="11" t="s">
        <v>69</v>
      </c>
      <c r="N688" s="23">
        <v>45337</v>
      </c>
      <c r="O688" s="11" t="s">
        <v>1014</v>
      </c>
      <c r="P688" s="11">
        <v>6</v>
      </c>
      <c r="Q688" s="11">
        <v>1222.1199999999999</v>
      </c>
      <c r="R688" s="11">
        <f t="shared" si="10"/>
        <v>7332.7199999999993</v>
      </c>
    </row>
    <row r="689" spans="13:18" x14ac:dyDescent="0.3">
      <c r="M689" s="11" t="s">
        <v>75</v>
      </c>
      <c r="N689" s="23">
        <v>45451</v>
      </c>
      <c r="O689" s="11" t="s">
        <v>1041</v>
      </c>
      <c r="P689" s="11">
        <v>12</v>
      </c>
      <c r="Q689" s="11">
        <v>5925.42</v>
      </c>
      <c r="R689" s="11">
        <f t="shared" si="10"/>
        <v>71105.040000000008</v>
      </c>
    </row>
    <row r="690" spans="13:18" x14ac:dyDescent="0.3">
      <c r="M690" s="11" t="s">
        <v>78</v>
      </c>
      <c r="N690" s="23">
        <v>45397</v>
      </c>
      <c r="O690" s="11" t="s">
        <v>1047</v>
      </c>
      <c r="P690" s="11">
        <v>2</v>
      </c>
      <c r="Q690" s="11">
        <v>915.02</v>
      </c>
      <c r="R690" s="11">
        <f t="shared" si="10"/>
        <v>1830.04</v>
      </c>
    </row>
    <row r="691" spans="13:18" x14ac:dyDescent="0.3">
      <c r="M691" s="11" t="s">
        <v>83</v>
      </c>
      <c r="N691" s="23">
        <v>45452</v>
      </c>
      <c r="O691" s="11" t="s">
        <v>1038</v>
      </c>
      <c r="P691" s="11">
        <v>15</v>
      </c>
      <c r="Q691" s="11">
        <v>917.35</v>
      </c>
      <c r="R691" s="11">
        <f t="shared" si="10"/>
        <v>13760.25</v>
      </c>
    </row>
    <row r="692" spans="13:18" x14ac:dyDescent="0.3">
      <c r="M692" s="11" t="s">
        <v>97</v>
      </c>
      <c r="N692" s="23">
        <v>45321</v>
      </c>
      <c r="O692" s="11" t="s">
        <v>1018</v>
      </c>
      <c r="P692" s="11">
        <v>1</v>
      </c>
      <c r="Q692" s="11">
        <v>4813.43</v>
      </c>
      <c r="R692" s="11">
        <f t="shared" si="10"/>
        <v>4813.43</v>
      </c>
    </row>
    <row r="693" spans="13:18" x14ac:dyDescent="0.3">
      <c r="M693" s="11" t="s">
        <v>107</v>
      </c>
      <c r="N693" s="23">
        <v>45335</v>
      </c>
      <c r="O693" s="11" t="s">
        <v>1038</v>
      </c>
      <c r="P693" s="11">
        <v>10</v>
      </c>
      <c r="Q693" s="11">
        <v>881.68</v>
      </c>
      <c r="R693" s="11">
        <f t="shared" si="10"/>
        <v>8816.7999999999993</v>
      </c>
    </row>
    <row r="694" spans="13:18" x14ac:dyDescent="0.3">
      <c r="M694" s="11" t="s">
        <v>115</v>
      </c>
      <c r="N694" s="23">
        <v>45407</v>
      </c>
      <c r="O694" s="11" t="s">
        <v>1017</v>
      </c>
      <c r="P694" s="11">
        <v>18</v>
      </c>
      <c r="Q694" s="11">
        <v>1627.57</v>
      </c>
      <c r="R694" s="11">
        <f t="shared" si="10"/>
        <v>29296.26</v>
      </c>
    </row>
    <row r="695" spans="13:18" x14ac:dyDescent="0.3">
      <c r="M695" s="11" t="s">
        <v>117</v>
      </c>
      <c r="N695" s="23">
        <v>45314</v>
      </c>
      <c r="O695" s="11" t="s">
        <v>1035</v>
      </c>
      <c r="P695" s="11">
        <v>19</v>
      </c>
      <c r="Q695" s="11">
        <v>1009.86</v>
      </c>
      <c r="R695" s="11">
        <f t="shared" si="10"/>
        <v>19187.34</v>
      </c>
    </row>
    <row r="696" spans="13:18" x14ac:dyDescent="0.3">
      <c r="M696" s="11" t="s">
        <v>126</v>
      </c>
      <c r="N696" s="23">
        <v>45339</v>
      </c>
      <c r="O696" s="11" t="s">
        <v>1030</v>
      </c>
      <c r="P696" s="11">
        <v>14</v>
      </c>
      <c r="Q696" s="11">
        <v>72.09</v>
      </c>
      <c r="R696" s="11">
        <f t="shared" si="10"/>
        <v>1009.26</v>
      </c>
    </row>
    <row r="697" spans="13:18" x14ac:dyDescent="0.3">
      <c r="M697" s="11" t="s">
        <v>127</v>
      </c>
      <c r="N697" s="23">
        <v>45360</v>
      </c>
      <c r="O697" s="11" t="s">
        <v>1023</v>
      </c>
      <c r="P697" s="11">
        <v>14</v>
      </c>
      <c r="Q697" s="11">
        <v>669.42</v>
      </c>
      <c r="R697" s="11">
        <f t="shared" si="10"/>
        <v>9371.8799999999992</v>
      </c>
    </row>
    <row r="698" spans="13:18" x14ac:dyDescent="0.3">
      <c r="M698" s="11" t="s">
        <v>130</v>
      </c>
      <c r="N698" s="23">
        <v>45453</v>
      </c>
      <c r="O698" s="11" t="s">
        <v>1023</v>
      </c>
      <c r="P698" s="11">
        <v>3</v>
      </c>
      <c r="Q698" s="11">
        <v>619.11</v>
      </c>
      <c r="R698" s="11">
        <f t="shared" si="10"/>
        <v>1857.33</v>
      </c>
    </row>
    <row r="699" spans="13:18" x14ac:dyDescent="0.3">
      <c r="M699" s="11" t="s">
        <v>135</v>
      </c>
      <c r="N699" s="23">
        <v>45365</v>
      </c>
      <c r="O699" s="11" t="s">
        <v>1047</v>
      </c>
      <c r="P699" s="11">
        <v>16</v>
      </c>
      <c r="Q699" s="11">
        <v>827.72</v>
      </c>
      <c r="R699" s="11">
        <f t="shared" si="10"/>
        <v>13243.52</v>
      </c>
    </row>
    <row r="700" spans="13:18" x14ac:dyDescent="0.3">
      <c r="M700" s="11" t="s">
        <v>138</v>
      </c>
      <c r="N700" s="23">
        <v>45358</v>
      </c>
      <c r="O700" s="11" t="s">
        <v>1031</v>
      </c>
      <c r="P700" s="11">
        <v>8</v>
      </c>
      <c r="Q700" s="11">
        <v>45.35</v>
      </c>
      <c r="R700" s="11">
        <f t="shared" si="10"/>
        <v>362.8</v>
      </c>
    </row>
    <row r="701" spans="13:18" x14ac:dyDescent="0.3">
      <c r="M701" s="11" t="s">
        <v>146</v>
      </c>
      <c r="N701" s="23">
        <v>45360</v>
      </c>
      <c r="O701" s="11" t="s">
        <v>1029</v>
      </c>
      <c r="P701" s="11">
        <v>4</v>
      </c>
      <c r="Q701" s="11">
        <v>244.11</v>
      </c>
      <c r="R701" s="11">
        <f t="shared" si="10"/>
        <v>976.44</v>
      </c>
    </row>
    <row r="702" spans="13:18" x14ac:dyDescent="0.3">
      <c r="M702" s="11" t="s">
        <v>147</v>
      </c>
      <c r="N702" s="23">
        <v>45464</v>
      </c>
      <c r="O702" s="11" t="s">
        <v>1037</v>
      </c>
      <c r="P702" s="11">
        <v>19</v>
      </c>
      <c r="Q702" s="11">
        <v>1643.15</v>
      </c>
      <c r="R702" s="11">
        <f t="shared" si="10"/>
        <v>31219.850000000002</v>
      </c>
    </row>
    <row r="703" spans="13:18" x14ac:dyDescent="0.3">
      <c r="M703" s="11" t="s">
        <v>167</v>
      </c>
      <c r="N703" s="23">
        <v>45301</v>
      </c>
      <c r="O703" s="11" t="s">
        <v>1020</v>
      </c>
      <c r="P703" s="11">
        <v>7</v>
      </c>
      <c r="Q703" s="11">
        <v>1036.04</v>
      </c>
      <c r="R703" s="11">
        <f t="shared" si="10"/>
        <v>7252.28</v>
      </c>
    </row>
    <row r="704" spans="13:18" x14ac:dyDescent="0.3">
      <c r="M704" s="11" t="s">
        <v>177</v>
      </c>
      <c r="N704" s="23">
        <v>45398</v>
      </c>
      <c r="O704" s="11" t="s">
        <v>1025</v>
      </c>
      <c r="P704" s="11">
        <v>6</v>
      </c>
      <c r="Q704" s="11">
        <v>289.82</v>
      </c>
      <c r="R704" s="11">
        <f t="shared" si="10"/>
        <v>1738.92</v>
      </c>
    </row>
    <row r="705" spans="13:18" x14ac:dyDescent="0.3">
      <c r="M705" s="11" t="s">
        <v>189</v>
      </c>
      <c r="N705" s="23">
        <v>45310</v>
      </c>
      <c r="O705" s="11" t="s">
        <v>1040</v>
      </c>
      <c r="P705" s="11">
        <v>8</v>
      </c>
      <c r="Q705" s="11">
        <v>1685.05</v>
      </c>
      <c r="R705" s="11">
        <f t="shared" si="10"/>
        <v>13480.4</v>
      </c>
    </row>
    <row r="706" spans="13:18" x14ac:dyDescent="0.3">
      <c r="M706" s="11" t="s">
        <v>197</v>
      </c>
      <c r="N706" s="23">
        <v>45350</v>
      </c>
      <c r="O706" s="11" t="s">
        <v>1044</v>
      </c>
      <c r="P706" s="11">
        <v>3</v>
      </c>
      <c r="Q706" s="11">
        <v>575.15</v>
      </c>
      <c r="R706" s="11">
        <f t="shared" si="10"/>
        <v>1725.4499999999998</v>
      </c>
    </row>
    <row r="707" spans="13:18" x14ac:dyDescent="0.3">
      <c r="M707" s="11" t="s">
        <v>199</v>
      </c>
      <c r="N707" s="23">
        <v>45375</v>
      </c>
      <c r="O707" s="11" t="s">
        <v>1023</v>
      </c>
      <c r="P707" s="11">
        <v>14</v>
      </c>
      <c r="Q707" s="11">
        <v>597.4</v>
      </c>
      <c r="R707" s="11">
        <f t="shared" ref="R707:R770" si="11">Q707*P707</f>
        <v>8363.6</v>
      </c>
    </row>
    <row r="708" spans="13:18" x14ac:dyDescent="0.3">
      <c r="M708" s="11" t="s">
        <v>210</v>
      </c>
      <c r="N708" s="23">
        <v>45457</v>
      </c>
      <c r="O708" s="11" t="s">
        <v>1031</v>
      </c>
      <c r="P708" s="11">
        <v>18</v>
      </c>
      <c r="Q708" s="11">
        <v>48.93</v>
      </c>
      <c r="R708" s="11">
        <f t="shared" si="11"/>
        <v>880.74</v>
      </c>
    </row>
    <row r="709" spans="13:18" x14ac:dyDescent="0.3">
      <c r="M709" s="11" t="s">
        <v>213</v>
      </c>
      <c r="N709" s="23">
        <v>45387</v>
      </c>
      <c r="O709" s="11" t="s">
        <v>1011</v>
      </c>
      <c r="P709" s="11">
        <v>12</v>
      </c>
      <c r="Q709" s="11">
        <v>16734.77</v>
      </c>
      <c r="R709" s="11">
        <f t="shared" si="11"/>
        <v>200817.24</v>
      </c>
    </row>
    <row r="710" spans="13:18" x14ac:dyDescent="0.3">
      <c r="M710" s="11" t="s">
        <v>219</v>
      </c>
      <c r="N710" s="23">
        <v>45297</v>
      </c>
      <c r="O710" s="11" t="s">
        <v>1020</v>
      </c>
      <c r="P710" s="11">
        <v>8</v>
      </c>
      <c r="Q710" s="11">
        <v>1396.74</v>
      </c>
      <c r="R710" s="11">
        <f t="shared" si="11"/>
        <v>11173.92</v>
      </c>
    </row>
    <row r="711" spans="13:18" x14ac:dyDescent="0.3">
      <c r="M711" s="11" t="s">
        <v>229</v>
      </c>
      <c r="N711" s="23">
        <v>45366</v>
      </c>
      <c r="O711" s="11" t="s">
        <v>1026</v>
      </c>
      <c r="P711" s="11">
        <v>19</v>
      </c>
      <c r="Q711" s="11">
        <v>192.28</v>
      </c>
      <c r="R711" s="11">
        <f t="shared" si="11"/>
        <v>3653.32</v>
      </c>
    </row>
    <row r="712" spans="13:18" x14ac:dyDescent="0.3">
      <c r="M712" s="11" t="s">
        <v>230</v>
      </c>
      <c r="N712" s="23">
        <v>45414</v>
      </c>
      <c r="O712" s="11" t="s">
        <v>1029</v>
      </c>
      <c r="P712" s="11">
        <v>2</v>
      </c>
      <c r="Q712" s="11">
        <v>233.04</v>
      </c>
      <c r="R712" s="11">
        <f t="shared" si="11"/>
        <v>466.08</v>
      </c>
    </row>
    <row r="713" spans="13:18" x14ac:dyDescent="0.3">
      <c r="M713" s="11" t="s">
        <v>232</v>
      </c>
      <c r="N713" s="23">
        <v>45306</v>
      </c>
      <c r="O713" s="11" t="s">
        <v>1013</v>
      </c>
      <c r="P713" s="11">
        <v>20</v>
      </c>
      <c r="Q713" s="11">
        <v>34733.53</v>
      </c>
      <c r="R713" s="11">
        <f t="shared" si="11"/>
        <v>694670.6</v>
      </c>
    </row>
    <row r="714" spans="13:18" x14ac:dyDescent="0.3">
      <c r="M714" s="11" t="s">
        <v>234</v>
      </c>
      <c r="N714" s="23">
        <v>45341</v>
      </c>
      <c r="O714" s="11" t="s">
        <v>1040</v>
      </c>
      <c r="P714" s="11">
        <v>16</v>
      </c>
      <c r="Q714" s="11">
        <v>1459.94</v>
      </c>
      <c r="R714" s="11">
        <f t="shared" si="11"/>
        <v>23359.040000000001</v>
      </c>
    </row>
    <row r="715" spans="13:18" x14ac:dyDescent="0.3">
      <c r="M715" s="11" t="s">
        <v>236</v>
      </c>
      <c r="N715" s="23">
        <v>45381</v>
      </c>
      <c r="O715" s="11" t="s">
        <v>1026</v>
      </c>
      <c r="P715" s="11">
        <v>10</v>
      </c>
      <c r="Q715" s="11">
        <v>212.42</v>
      </c>
      <c r="R715" s="11">
        <f t="shared" si="11"/>
        <v>2124.1999999999998</v>
      </c>
    </row>
    <row r="716" spans="13:18" x14ac:dyDescent="0.3">
      <c r="M716" s="11" t="s">
        <v>239</v>
      </c>
      <c r="N716" s="23">
        <v>45377</v>
      </c>
      <c r="O716" s="11" t="s">
        <v>1038</v>
      </c>
      <c r="P716" s="11">
        <v>3</v>
      </c>
      <c r="Q716" s="11">
        <v>929.16</v>
      </c>
      <c r="R716" s="11">
        <f t="shared" si="11"/>
        <v>2787.48</v>
      </c>
    </row>
    <row r="717" spans="13:18" x14ac:dyDescent="0.3">
      <c r="M717" s="11" t="s">
        <v>240</v>
      </c>
      <c r="N717" s="23">
        <v>45396</v>
      </c>
      <c r="O717" s="11" t="s">
        <v>1013</v>
      </c>
      <c r="P717" s="11">
        <v>9</v>
      </c>
      <c r="Q717" s="11">
        <v>32055.3</v>
      </c>
      <c r="R717" s="11">
        <f t="shared" si="11"/>
        <v>288497.7</v>
      </c>
    </row>
    <row r="718" spans="13:18" x14ac:dyDescent="0.3">
      <c r="M718" s="11" t="s">
        <v>267</v>
      </c>
      <c r="N718" s="23">
        <v>45382</v>
      </c>
      <c r="O718" s="11" t="s">
        <v>1014</v>
      </c>
      <c r="P718" s="11">
        <v>13</v>
      </c>
      <c r="Q718" s="11">
        <v>1120.1500000000001</v>
      </c>
      <c r="R718" s="11">
        <f t="shared" si="11"/>
        <v>14561.95</v>
      </c>
    </row>
    <row r="719" spans="13:18" x14ac:dyDescent="0.3">
      <c r="M719" s="11" t="s">
        <v>268</v>
      </c>
      <c r="N719" s="23">
        <v>45372</v>
      </c>
      <c r="O719" s="11" t="s">
        <v>1034</v>
      </c>
      <c r="P719" s="11">
        <v>4</v>
      </c>
      <c r="Q719" s="11">
        <v>571.09</v>
      </c>
      <c r="R719" s="11">
        <f t="shared" si="11"/>
        <v>2284.36</v>
      </c>
    </row>
    <row r="720" spans="13:18" x14ac:dyDescent="0.3">
      <c r="M720" s="11" t="s">
        <v>276</v>
      </c>
      <c r="N720" s="23">
        <v>45419</v>
      </c>
      <c r="O720" s="11" t="s">
        <v>1022</v>
      </c>
      <c r="P720" s="11">
        <v>9</v>
      </c>
      <c r="Q720" s="11">
        <v>4729.72</v>
      </c>
      <c r="R720" s="11">
        <f t="shared" si="11"/>
        <v>42567.48</v>
      </c>
    </row>
    <row r="721" spans="13:18" x14ac:dyDescent="0.3">
      <c r="M721" s="11" t="s">
        <v>280</v>
      </c>
      <c r="N721" s="23">
        <v>45446</v>
      </c>
      <c r="O721" s="11" t="s">
        <v>1019</v>
      </c>
      <c r="P721" s="11">
        <v>11</v>
      </c>
      <c r="Q721" s="11">
        <v>2305.0300000000002</v>
      </c>
      <c r="R721" s="11">
        <f t="shared" si="11"/>
        <v>25355.33</v>
      </c>
    </row>
    <row r="722" spans="13:18" x14ac:dyDescent="0.3">
      <c r="M722" s="11" t="s">
        <v>282</v>
      </c>
      <c r="N722" s="23">
        <v>45358</v>
      </c>
      <c r="O722" s="11" t="s">
        <v>1039</v>
      </c>
      <c r="P722" s="11">
        <v>18</v>
      </c>
      <c r="Q722" s="11">
        <v>942.18</v>
      </c>
      <c r="R722" s="11">
        <f t="shared" si="11"/>
        <v>16959.239999999998</v>
      </c>
    </row>
    <row r="723" spans="13:18" x14ac:dyDescent="0.3">
      <c r="M723" s="11" t="s">
        <v>286</v>
      </c>
      <c r="N723" s="23">
        <v>45460</v>
      </c>
      <c r="O723" s="11" t="s">
        <v>1044</v>
      </c>
      <c r="P723" s="11">
        <v>18</v>
      </c>
      <c r="Q723" s="11">
        <v>633.20000000000005</v>
      </c>
      <c r="R723" s="11">
        <f t="shared" si="11"/>
        <v>11397.6</v>
      </c>
    </row>
    <row r="724" spans="13:18" x14ac:dyDescent="0.3">
      <c r="M724" s="11" t="s">
        <v>313</v>
      </c>
      <c r="N724" s="23">
        <v>45352</v>
      </c>
      <c r="O724" s="11" t="s">
        <v>1033</v>
      </c>
      <c r="P724" s="11">
        <v>4</v>
      </c>
      <c r="Q724" s="11">
        <v>1742.57</v>
      </c>
      <c r="R724" s="11">
        <f t="shared" si="11"/>
        <v>6970.28</v>
      </c>
    </row>
    <row r="725" spans="13:18" x14ac:dyDescent="0.3">
      <c r="M725" s="11" t="s">
        <v>317</v>
      </c>
      <c r="N725" s="23">
        <v>45357</v>
      </c>
      <c r="O725" s="11" t="s">
        <v>1036</v>
      </c>
      <c r="P725" s="11">
        <v>19</v>
      </c>
      <c r="Q725" s="11">
        <v>1822.3</v>
      </c>
      <c r="R725" s="11">
        <f t="shared" si="11"/>
        <v>34623.699999999997</v>
      </c>
    </row>
    <row r="726" spans="13:18" x14ac:dyDescent="0.3">
      <c r="M726" s="11" t="s">
        <v>325</v>
      </c>
      <c r="N726" s="23">
        <v>45382</v>
      </c>
      <c r="O726" s="11" t="s">
        <v>1040</v>
      </c>
      <c r="P726" s="11">
        <v>14</v>
      </c>
      <c r="Q726" s="11">
        <v>1618.52</v>
      </c>
      <c r="R726" s="11">
        <f t="shared" si="11"/>
        <v>22659.279999999999</v>
      </c>
    </row>
    <row r="727" spans="13:18" x14ac:dyDescent="0.3">
      <c r="M727" s="11" t="s">
        <v>336</v>
      </c>
      <c r="N727" s="23">
        <v>45325</v>
      </c>
      <c r="O727" s="11" t="s">
        <v>1039</v>
      </c>
      <c r="P727" s="11">
        <v>14</v>
      </c>
      <c r="Q727" s="11">
        <v>1124.92</v>
      </c>
      <c r="R727" s="11">
        <f t="shared" si="11"/>
        <v>15748.880000000001</v>
      </c>
    </row>
    <row r="728" spans="13:18" x14ac:dyDescent="0.3">
      <c r="M728" s="11" t="s">
        <v>341</v>
      </c>
      <c r="N728" s="23">
        <v>45352</v>
      </c>
      <c r="O728" s="11" t="s">
        <v>1011</v>
      </c>
      <c r="P728" s="11">
        <v>16</v>
      </c>
      <c r="Q728" s="11">
        <v>19506.150000000001</v>
      </c>
      <c r="R728" s="11">
        <f t="shared" si="11"/>
        <v>312098.40000000002</v>
      </c>
    </row>
    <row r="729" spans="13:18" x14ac:dyDescent="0.3">
      <c r="M729" s="11" t="s">
        <v>344</v>
      </c>
      <c r="N729" s="23">
        <v>45325</v>
      </c>
      <c r="O729" s="11" t="s">
        <v>1029</v>
      </c>
      <c r="P729" s="11">
        <v>3</v>
      </c>
      <c r="Q729" s="11">
        <v>250.03</v>
      </c>
      <c r="R729" s="11">
        <f t="shared" si="11"/>
        <v>750.09</v>
      </c>
    </row>
    <row r="730" spans="13:18" x14ac:dyDescent="0.3">
      <c r="M730" s="11" t="s">
        <v>350</v>
      </c>
      <c r="N730" s="23">
        <v>45405</v>
      </c>
      <c r="O730" s="11" t="s">
        <v>1039</v>
      </c>
      <c r="P730" s="11">
        <v>12</v>
      </c>
      <c r="Q730" s="11">
        <v>1172.1300000000001</v>
      </c>
      <c r="R730" s="11">
        <f t="shared" si="11"/>
        <v>14065.560000000001</v>
      </c>
    </row>
    <row r="731" spans="13:18" x14ac:dyDescent="0.3">
      <c r="M731" s="11" t="s">
        <v>352</v>
      </c>
      <c r="N731" s="23">
        <v>45335</v>
      </c>
      <c r="O731" s="11" t="s">
        <v>1026</v>
      </c>
      <c r="P731" s="11">
        <v>17</v>
      </c>
      <c r="Q731" s="11">
        <v>202.37</v>
      </c>
      <c r="R731" s="11">
        <f t="shared" si="11"/>
        <v>3440.29</v>
      </c>
    </row>
    <row r="732" spans="13:18" x14ac:dyDescent="0.3">
      <c r="M732" s="11" t="s">
        <v>362</v>
      </c>
      <c r="N732" s="23">
        <v>45383</v>
      </c>
      <c r="O732" s="11" t="s">
        <v>1046</v>
      </c>
      <c r="P732" s="11">
        <v>4</v>
      </c>
      <c r="Q732" s="11">
        <v>816.87</v>
      </c>
      <c r="R732" s="11">
        <f t="shared" si="11"/>
        <v>3267.48</v>
      </c>
    </row>
    <row r="733" spans="13:18" x14ac:dyDescent="0.3">
      <c r="M733" s="11" t="s">
        <v>363</v>
      </c>
      <c r="N733" s="23">
        <v>45391</v>
      </c>
      <c r="O733" s="11" t="s">
        <v>1039</v>
      </c>
      <c r="P733" s="11">
        <v>16</v>
      </c>
      <c r="Q733" s="11">
        <v>915.41</v>
      </c>
      <c r="R733" s="11">
        <f t="shared" si="11"/>
        <v>14646.56</v>
      </c>
    </row>
    <row r="734" spans="13:18" x14ac:dyDescent="0.3">
      <c r="M734" s="11" t="s">
        <v>368</v>
      </c>
      <c r="N734" s="23">
        <v>45401</v>
      </c>
      <c r="O734" s="11" t="s">
        <v>1023</v>
      </c>
      <c r="P734" s="11">
        <v>10</v>
      </c>
      <c r="Q734" s="11">
        <v>595.14</v>
      </c>
      <c r="R734" s="11">
        <f t="shared" si="11"/>
        <v>5951.4</v>
      </c>
    </row>
    <row r="735" spans="13:18" x14ac:dyDescent="0.3">
      <c r="M735" s="11" t="s">
        <v>370</v>
      </c>
      <c r="N735" s="23">
        <v>45382</v>
      </c>
      <c r="O735" s="11" t="s">
        <v>1044</v>
      </c>
      <c r="P735" s="11">
        <v>9</v>
      </c>
      <c r="Q735" s="11">
        <v>612.03</v>
      </c>
      <c r="R735" s="11">
        <f t="shared" si="11"/>
        <v>5508.2699999999995</v>
      </c>
    </row>
    <row r="736" spans="13:18" x14ac:dyDescent="0.3">
      <c r="M736" s="11" t="s">
        <v>384</v>
      </c>
      <c r="N736" s="23">
        <v>45416</v>
      </c>
      <c r="O736" s="11" t="s">
        <v>1039</v>
      </c>
      <c r="P736" s="11">
        <v>17</v>
      </c>
      <c r="Q736" s="11">
        <v>1030.3699999999999</v>
      </c>
      <c r="R736" s="11">
        <f t="shared" si="11"/>
        <v>17516.289999999997</v>
      </c>
    </row>
    <row r="737" spans="13:18" x14ac:dyDescent="0.3">
      <c r="M737" s="11" t="s">
        <v>393</v>
      </c>
      <c r="N737" s="23">
        <v>45383</v>
      </c>
      <c r="O737" s="11" t="s">
        <v>1030</v>
      </c>
      <c r="P737" s="11">
        <v>6</v>
      </c>
      <c r="Q737" s="11">
        <v>61.42</v>
      </c>
      <c r="R737" s="11">
        <f t="shared" si="11"/>
        <v>368.52</v>
      </c>
    </row>
    <row r="738" spans="13:18" x14ac:dyDescent="0.3">
      <c r="M738" s="11" t="s">
        <v>395</v>
      </c>
      <c r="N738" s="23">
        <v>45379</v>
      </c>
      <c r="O738" s="11" t="s">
        <v>1039</v>
      </c>
      <c r="P738" s="11">
        <v>12</v>
      </c>
      <c r="Q738" s="11">
        <v>1093.92</v>
      </c>
      <c r="R738" s="11">
        <f t="shared" si="11"/>
        <v>13127.04</v>
      </c>
    </row>
    <row r="739" spans="13:18" x14ac:dyDescent="0.3">
      <c r="M739" s="11" t="s">
        <v>409</v>
      </c>
      <c r="N739" s="23">
        <v>45456</v>
      </c>
      <c r="O739" s="11" t="s">
        <v>1033</v>
      </c>
      <c r="P739" s="11">
        <v>7</v>
      </c>
      <c r="Q739" s="11">
        <v>1934.73</v>
      </c>
      <c r="R739" s="11">
        <f t="shared" si="11"/>
        <v>13543.11</v>
      </c>
    </row>
    <row r="740" spans="13:18" x14ac:dyDescent="0.3">
      <c r="M740" s="11" t="s">
        <v>410</v>
      </c>
      <c r="N740" s="23">
        <v>45342</v>
      </c>
      <c r="O740" s="11" t="s">
        <v>1030</v>
      </c>
      <c r="P740" s="11">
        <v>10</v>
      </c>
      <c r="Q740" s="11">
        <v>59.18</v>
      </c>
      <c r="R740" s="11">
        <f t="shared" si="11"/>
        <v>591.79999999999995</v>
      </c>
    </row>
    <row r="741" spans="13:18" x14ac:dyDescent="0.3">
      <c r="M741" s="11" t="s">
        <v>412</v>
      </c>
      <c r="N741" s="23">
        <v>45454</v>
      </c>
      <c r="O741" s="11" t="s">
        <v>1041</v>
      </c>
      <c r="P741" s="11">
        <v>6</v>
      </c>
      <c r="Q741" s="11">
        <v>4266.13</v>
      </c>
      <c r="R741" s="11">
        <f t="shared" si="11"/>
        <v>25596.78</v>
      </c>
    </row>
    <row r="742" spans="13:18" x14ac:dyDescent="0.3">
      <c r="M742" s="11" t="s">
        <v>425</v>
      </c>
      <c r="N742" s="23">
        <v>45386</v>
      </c>
      <c r="O742" s="11" t="s">
        <v>1015</v>
      </c>
      <c r="P742" s="11">
        <v>19</v>
      </c>
      <c r="Q742" s="11">
        <v>3477.28</v>
      </c>
      <c r="R742" s="11">
        <f t="shared" si="11"/>
        <v>66068.320000000007</v>
      </c>
    </row>
    <row r="743" spans="13:18" x14ac:dyDescent="0.3">
      <c r="M743" s="11" t="s">
        <v>430</v>
      </c>
      <c r="N743" s="23">
        <v>45447</v>
      </c>
      <c r="O743" s="11" t="s">
        <v>1032</v>
      </c>
      <c r="P743" s="11">
        <v>5</v>
      </c>
      <c r="Q743" s="11">
        <v>1055.04</v>
      </c>
      <c r="R743" s="11">
        <f t="shared" si="11"/>
        <v>5275.2</v>
      </c>
    </row>
    <row r="744" spans="13:18" x14ac:dyDescent="0.3">
      <c r="M744" s="11" t="s">
        <v>431</v>
      </c>
      <c r="N744" s="23">
        <v>45330</v>
      </c>
      <c r="O744" s="11" t="s">
        <v>1036</v>
      </c>
      <c r="P744" s="11">
        <v>11</v>
      </c>
      <c r="Q744" s="11">
        <v>1848.12</v>
      </c>
      <c r="R744" s="11">
        <f t="shared" si="11"/>
        <v>20329.32</v>
      </c>
    </row>
    <row r="745" spans="13:18" x14ac:dyDescent="0.3">
      <c r="M745" s="11" t="s">
        <v>434</v>
      </c>
      <c r="N745" s="23">
        <v>45456</v>
      </c>
      <c r="O745" s="11" t="s">
        <v>1043</v>
      </c>
      <c r="P745" s="11">
        <v>18</v>
      </c>
      <c r="Q745" s="11">
        <v>449.36</v>
      </c>
      <c r="R745" s="11">
        <f t="shared" si="11"/>
        <v>8088.4800000000005</v>
      </c>
    </row>
    <row r="746" spans="13:18" x14ac:dyDescent="0.3">
      <c r="M746" s="11" t="s">
        <v>438</v>
      </c>
      <c r="N746" s="23">
        <v>45403</v>
      </c>
      <c r="O746" s="11" t="s">
        <v>1009</v>
      </c>
      <c r="P746" s="11">
        <v>6</v>
      </c>
      <c r="Q746" s="11">
        <v>24362.6</v>
      </c>
      <c r="R746" s="11">
        <f t="shared" si="11"/>
        <v>146175.59999999998</v>
      </c>
    </row>
    <row r="747" spans="13:18" x14ac:dyDescent="0.3">
      <c r="M747" s="11" t="s">
        <v>439</v>
      </c>
      <c r="N747" s="23">
        <v>45315</v>
      </c>
      <c r="O747" s="11" t="s">
        <v>1032</v>
      </c>
      <c r="P747" s="11">
        <v>4</v>
      </c>
      <c r="Q747" s="11">
        <v>1130.0999999999999</v>
      </c>
      <c r="R747" s="11">
        <f t="shared" si="11"/>
        <v>4520.3999999999996</v>
      </c>
    </row>
    <row r="748" spans="13:18" x14ac:dyDescent="0.3">
      <c r="M748" s="11" t="s">
        <v>443</v>
      </c>
      <c r="N748" s="23">
        <v>45322</v>
      </c>
      <c r="O748" s="11" t="s">
        <v>1024</v>
      </c>
      <c r="P748" s="11">
        <v>2</v>
      </c>
      <c r="Q748" s="11">
        <v>318.39</v>
      </c>
      <c r="R748" s="11">
        <f t="shared" si="11"/>
        <v>636.78</v>
      </c>
    </row>
    <row r="749" spans="13:18" x14ac:dyDescent="0.3">
      <c r="M749" s="11" t="s">
        <v>457</v>
      </c>
      <c r="N749" s="23">
        <v>45470</v>
      </c>
      <c r="O749" s="11" t="s">
        <v>1034</v>
      </c>
      <c r="P749" s="11">
        <v>16</v>
      </c>
      <c r="Q749" s="11">
        <v>632.32000000000005</v>
      </c>
      <c r="R749" s="11">
        <f t="shared" si="11"/>
        <v>10117.120000000001</v>
      </c>
    </row>
    <row r="750" spans="13:18" x14ac:dyDescent="0.3">
      <c r="M750" s="11" t="s">
        <v>464</v>
      </c>
      <c r="N750" s="23">
        <v>45341</v>
      </c>
      <c r="O750" s="11" t="s">
        <v>1018</v>
      </c>
      <c r="P750" s="11">
        <v>19</v>
      </c>
      <c r="Q750" s="11">
        <v>4390.75</v>
      </c>
      <c r="R750" s="11">
        <f t="shared" si="11"/>
        <v>83424.25</v>
      </c>
    </row>
    <row r="751" spans="13:18" x14ac:dyDescent="0.3">
      <c r="M751" s="11" t="s">
        <v>465</v>
      </c>
      <c r="N751" s="23">
        <v>45324</v>
      </c>
      <c r="O751" s="11" t="s">
        <v>1012</v>
      </c>
      <c r="P751" s="11">
        <v>3</v>
      </c>
      <c r="Q751" s="11">
        <v>2107.65</v>
      </c>
      <c r="R751" s="11">
        <f t="shared" si="11"/>
        <v>6322.9500000000007</v>
      </c>
    </row>
    <row r="752" spans="13:18" x14ac:dyDescent="0.3">
      <c r="M752" s="11" t="s">
        <v>468</v>
      </c>
      <c r="N752" s="23">
        <v>45396</v>
      </c>
      <c r="O752" s="11" t="s">
        <v>1028</v>
      </c>
      <c r="P752" s="11">
        <v>9</v>
      </c>
      <c r="Q752" s="11">
        <v>97.37</v>
      </c>
      <c r="R752" s="11">
        <f t="shared" si="11"/>
        <v>876.33</v>
      </c>
    </row>
    <row r="753" spans="13:18" x14ac:dyDescent="0.3">
      <c r="M753" s="11" t="s">
        <v>475</v>
      </c>
      <c r="N753" s="23">
        <v>45352</v>
      </c>
      <c r="O753" s="11" t="s">
        <v>1029</v>
      </c>
      <c r="P753" s="11">
        <v>3</v>
      </c>
      <c r="Q753" s="11">
        <v>293.83</v>
      </c>
      <c r="R753" s="11">
        <f t="shared" si="11"/>
        <v>881.49</v>
      </c>
    </row>
    <row r="754" spans="13:18" x14ac:dyDescent="0.3">
      <c r="M754" s="11" t="s">
        <v>479</v>
      </c>
      <c r="N754" s="23">
        <v>45367</v>
      </c>
      <c r="O754" s="11" t="s">
        <v>1043</v>
      </c>
      <c r="P754" s="11">
        <v>13</v>
      </c>
      <c r="Q754" s="11">
        <v>509</v>
      </c>
      <c r="R754" s="11">
        <f t="shared" si="11"/>
        <v>6617</v>
      </c>
    </row>
    <row r="755" spans="13:18" x14ac:dyDescent="0.3">
      <c r="M755" s="11" t="s">
        <v>485</v>
      </c>
      <c r="N755" s="23">
        <v>45324</v>
      </c>
      <c r="O755" s="11" t="s">
        <v>1010</v>
      </c>
      <c r="P755" s="11">
        <v>10</v>
      </c>
      <c r="Q755" s="11">
        <v>5091.05</v>
      </c>
      <c r="R755" s="11">
        <f t="shared" si="11"/>
        <v>50910.5</v>
      </c>
    </row>
    <row r="756" spans="13:18" x14ac:dyDescent="0.3">
      <c r="M756" s="11" t="s">
        <v>490</v>
      </c>
      <c r="N756" s="23">
        <v>45445</v>
      </c>
      <c r="O756" s="11" t="s">
        <v>1038</v>
      </c>
      <c r="P756" s="11">
        <v>11</v>
      </c>
      <c r="Q756" s="11">
        <v>905.84</v>
      </c>
      <c r="R756" s="11">
        <f t="shared" si="11"/>
        <v>9964.24</v>
      </c>
    </row>
    <row r="757" spans="13:18" x14ac:dyDescent="0.3">
      <c r="M757" s="11" t="s">
        <v>503</v>
      </c>
      <c r="N757" s="23">
        <v>45305</v>
      </c>
      <c r="O757" s="11" t="s">
        <v>1028</v>
      </c>
      <c r="P757" s="11">
        <v>9</v>
      </c>
      <c r="Q757" s="11">
        <v>127.56</v>
      </c>
      <c r="R757" s="11">
        <f t="shared" si="11"/>
        <v>1148.04</v>
      </c>
    </row>
    <row r="758" spans="13:18" x14ac:dyDescent="0.3">
      <c r="M758" s="11" t="s">
        <v>504</v>
      </c>
      <c r="N758" s="23">
        <v>45412</v>
      </c>
      <c r="O758" s="11" t="s">
        <v>1021</v>
      </c>
      <c r="P758" s="11">
        <v>20</v>
      </c>
      <c r="Q758" s="11">
        <v>1369.81</v>
      </c>
      <c r="R758" s="11">
        <f t="shared" si="11"/>
        <v>27396.199999999997</v>
      </c>
    </row>
    <row r="759" spans="13:18" x14ac:dyDescent="0.3">
      <c r="M759" s="11" t="s">
        <v>509</v>
      </c>
      <c r="N759" s="23">
        <v>45326</v>
      </c>
      <c r="O759" s="11" t="s">
        <v>1043</v>
      </c>
      <c r="P759" s="11">
        <v>3</v>
      </c>
      <c r="Q759" s="11">
        <v>488.91</v>
      </c>
      <c r="R759" s="11">
        <f t="shared" si="11"/>
        <v>1466.73</v>
      </c>
    </row>
    <row r="760" spans="13:18" x14ac:dyDescent="0.3">
      <c r="M760" s="11" t="s">
        <v>523</v>
      </c>
      <c r="N760" s="23">
        <v>45368</v>
      </c>
      <c r="O760" s="11" t="s">
        <v>1033</v>
      </c>
      <c r="P760" s="11">
        <v>11</v>
      </c>
      <c r="Q760" s="11">
        <v>1752.27</v>
      </c>
      <c r="R760" s="11">
        <f t="shared" si="11"/>
        <v>19274.97</v>
      </c>
    </row>
    <row r="761" spans="13:18" x14ac:dyDescent="0.3">
      <c r="M761" s="11" t="s">
        <v>524</v>
      </c>
      <c r="N761" s="23">
        <v>45376</v>
      </c>
      <c r="O761" s="11" t="s">
        <v>1016</v>
      </c>
      <c r="P761" s="11">
        <v>19</v>
      </c>
      <c r="Q761" s="11">
        <v>508.02</v>
      </c>
      <c r="R761" s="11">
        <f t="shared" si="11"/>
        <v>9652.3799999999992</v>
      </c>
    </row>
    <row r="762" spans="13:18" x14ac:dyDescent="0.3">
      <c r="M762" s="11" t="s">
        <v>533</v>
      </c>
      <c r="N762" s="23">
        <v>45439</v>
      </c>
      <c r="O762" s="11" t="s">
        <v>1018</v>
      </c>
      <c r="P762" s="11">
        <v>10</v>
      </c>
      <c r="Q762" s="11">
        <v>4265.6499999999996</v>
      </c>
      <c r="R762" s="11">
        <f t="shared" si="11"/>
        <v>42656.5</v>
      </c>
    </row>
    <row r="763" spans="13:18" x14ac:dyDescent="0.3">
      <c r="M763" s="11" t="s">
        <v>535</v>
      </c>
      <c r="N763" s="23">
        <v>45437</v>
      </c>
      <c r="O763" s="11" t="s">
        <v>1041</v>
      </c>
      <c r="P763" s="11">
        <v>16</v>
      </c>
      <c r="Q763" s="11">
        <v>5068.12</v>
      </c>
      <c r="R763" s="11">
        <f t="shared" si="11"/>
        <v>81089.919999999998</v>
      </c>
    </row>
    <row r="764" spans="13:18" x14ac:dyDescent="0.3">
      <c r="M764" s="11" t="s">
        <v>537</v>
      </c>
      <c r="N764" s="23">
        <v>45336</v>
      </c>
      <c r="O764" s="11" t="s">
        <v>1033</v>
      </c>
      <c r="P764" s="11">
        <v>14</v>
      </c>
      <c r="Q764" s="11">
        <v>1547.22</v>
      </c>
      <c r="R764" s="11">
        <f t="shared" si="11"/>
        <v>21661.08</v>
      </c>
    </row>
    <row r="765" spans="13:18" x14ac:dyDescent="0.3">
      <c r="M765" s="11" t="s">
        <v>539</v>
      </c>
      <c r="N765" s="23">
        <v>45332</v>
      </c>
      <c r="O765" s="11" t="s">
        <v>1010</v>
      </c>
      <c r="P765" s="11">
        <v>9</v>
      </c>
      <c r="Q765" s="11">
        <v>5617.07</v>
      </c>
      <c r="R765" s="11">
        <f t="shared" si="11"/>
        <v>50553.63</v>
      </c>
    </row>
    <row r="766" spans="13:18" x14ac:dyDescent="0.3">
      <c r="M766" s="11" t="s">
        <v>540</v>
      </c>
      <c r="N766" s="23">
        <v>45418</v>
      </c>
      <c r="O766" s="11" t="s">
        <v>1012</v>
      </c>
      <c r="P766" s="11">
        <v>14</v>
      </c>
      <c r="Q766" s="11">
        <v>2858.67</v>
      </c>
      <c r="R766" s="11">
        <f t="shared" si="11"/>
        <v>40021.380000000005</v>
      </c>
    </row>
    <row r="767" spans="13:18" x14ac:dyDescent="0.3">
      <c r="M767" s="11" t="s">
        <v>549</v>
      </c>
      <c r="N767" s="23">
        <v>45347</v>
      </c>
      <c r="O767" s="11" t="s">
        <v>1030</v>
      </c>
      <c r="P767" s="11">
        <v>2</v>
      </c>
      <c r="Q767" s="11">
        <v>79.239999999999995</v>
      </c>
      <c r="R767" s="11">
        <f t="shared" si="11"/>
        <v>158.47999999999999</v>
      </c>
    </row>
    <row r="768" spans="13:18" x14ac:dyDescent="0.3">
      <c r="M768" s="11" t="s">
        <v>555</v>
      </c>
      <c r="N768" s="23">
        <v>45452</v>
      </c>
      <c r="O768" s="11" t="s">
        <v>1028</v>
      </c>
      <c r="P768" s="11">
        <v>7</v>
      </c>
      <c r="Q768" s="11">
        <v>117.59</v>
      </c>
      <c r="R768" s="11">
        <f t="shared" si="11"/>
        <v>823.13</v>
      </c>
    </row>
    <row r="769" spans="13:18" x14ac:dyDescent="0.3">
      <c r="M769" s="11" t="s">
        <v>560</v>
      </c>
      <c r="N769" s="23">
        <v>45335</v>
      </c>
      <c r="O769" s="11" t="s">
        <v>1042</v>
      </c>
      <c r="P769" s="11">
        <v>9</v>
      </c>
      <c r="Q769" s="11">
        <v>3035.5</v>
      </c>
      <c r="R769" s="11">
        <f t="shared" si="11"/>
        <v>27319.5</v>
      </c>
    </row>
    <row r="770" spans="13:18" x14ac:dyDescent="0.3">
      <c r="M770" s="11" t="s">
        <v>562</v>
      </c>
      <c r="N770" s="23">
        <v>45377</v>
      </c>
      <c r="O770" s="11" t="s">
        <v>1038</v>
      </c>
      <c r="P770" s="11">
        <v>1</v>
      </c>
      <c r="Q770" s="11">
        <v>835.87</v>
      </c>
      <c r="R770" s="11">
        <f t="shared" si="11"/>
        <v>835.87</v>
      </c>
    </row>
    <row r="771" spans="13:18" x14ac:dyDescent="0.3">
      <c r="M771" s="11" t="s">
        <v>575</v>
      </c>
      <c r="N771" s="23">
        <v>45412</v>
      </c>
      <c r="O771" s="11" t="s">
        <v>1032</v>
      </c>
      <c r="P771" s="11">
        <v>15</v>
      </c>
      <c r="Q771" s="11">
        <v>938.15</v>
      </c>
      <c r="R771" s="11">
        <f t="shared" ref="R771:R834" si="12">Q771*P771</f>
        <v>14072.25</v>
      </c>
    </row>
    <row r="772" spans="13:18" x14ac:dyDescent="0.3">
      <c r="M772" s="11" t="s">
        <v>578</v>
      </c>
      <c r="N772" s="23">
        <v>45408</v>
      </c>
      <c r="O772" s="11" t="s">
        <v>1037</v>
      </c>
      <c r="P772" s="11">
        <v>10</v>
      </c>
      <c r="Q772" s="11">
        <v>1431.58</v>
      </c>
      <c r="R772" s="11">
        <f t="shared" si="12"/>
        <v>14315.8</v>
      </c>
    </row>
    <row r="773" spans="13:18" x14ac:dyDescent="0.3">
      <c r="M773" s="11" t="s">
        <v>581</v>
      </c>
      <c r="N773" s="23">
        <v>45417</v>
      </c>
      <c r="O773" s="11" t="s">
        <v>1031</v>
      </c>
      <c r="P773" s="11">
        <v>10</v>
      </c>
      <c r="Q773" s="11">
        <v>47.89</v>
      </c>
      <c r="R773" s="11">
        <f t="shared" si="12"/>
        <v>478.9</v>
      </c>
    </row>
    <row r="774" spans="13:18" x14ac:dyDescent="0.3">
      <c r="M774" s="11" t="s">
        <v>587</v>
      </c>
      <c r="N774" s="23">
        <v>45456</v>
      </c>
      <c r="O774" s="11" t="s">
        <v>1015</v>
      </c>
      <c r="P774" s="11">
        <v>13</v>
      </c>
      <c r="Q774" s="11">
        <v>3622.4</v>
      </c>
      <c r="R774" s="11">
        <f t="shared" si="12"/>
        <v>47091.200000000004</v>
      </c>
    </row>
    <row r="775" spans="13:18" x14ac:dyDescent="0.3">
      <c r="M775" s="11" t="s">
        <v>599</v>
      </c>
      <c r="N775" s="23">
        <v>45425</v>
      </c>
      <c r="O775" s="11" t="s">
        <v>1014</v>
      </c>
      <c r="P775" s="11">
        <v>1</v>
      </c>
      <c r="Q775" s="11">
        <v>1100.23</v>
      </c>
      <c r="R775" s="11">
        <f t="shared" si="12"/>
        <v>1100.23</v>
      </c>
    </row>
    <row r="776" spans="13:18" x14ac:dyDescent="0.3">
      <c r="M776" s="11" t="s">
        <v>606</v>
      </c>
      <c r="N776" s="23">
        <v>45447</v>
      </c>
      <c r="O776" s="11" t="s">
        <v>1036</v>
      </c>
      <c r="P776" s="11">
        <v>16</v>
      </c>
      <c r="Q776" s="11">
        <v>2088.56</v>
      </c>
      <c r="R776" s="11">
        <f t="shared" si="12"/>
        <v>33416.959999999999</v>
      </c>
    </row>
    <row r="777" spans="13:18" x14ac:dyDescent="0.3">
      <c r="M777" s="11" t="s">
        <v>617</v>
      </c>
      <c r="N777" s="23">
        <v>45324</v>
      </c>
      <c r="O777" s="11" t="s">
        <v>1044</v>
      </c>
      <c r="P777" s="11">
        <v>11</v>
      </c>
      <c r="Q777" s="11">
        <v>690.19</v>
      </c>
      <c r="R777" s="11">
        <f t="shared" si="12"/>
        <v>7592.09</v>
      </c>
    </row>
    <row r="778" spans="13:18" x14ac:dyDescent="0.3">
      <c r="M778" s="11" t="s">
        <v>619</v>
      </c>
      <c r="N778" s="23">
        <v>45465</v>
      </c>
      <c r="O778" s="11" t="s">
        <v>1028</v>
      </c>
      <c r="P778" s="11">
        <v>5</v>
      </c>
      <c r="Q778" s="11">
        <v>113.37</v>
      </c>
      <c r="R778" s="11">
        <f t="shared" si="12"/>
        <v>566.85</v>
      </c>
    </row>
    <row r="779" spans="13:18" x14ac:dyDescent="0.3">
      <c r="M779" s="11" t="s">
        <v>628</v>
      </c>
      <c r="N779" s="23">
        <v>45316</v>
      </c>
      <c r="O779" s="11" t="s">
        <v>1043</v>
      </c>
      <c r="P779" s="11">
        <v>5</v>
      </c>
      <c r="Q779" s="11">
        <v>494.25</v>
      </c>
      <c r="R779" s="11">
        <f t="shared" si="12"/>
        <v>2471.25</v>
      </c>
    </row>
    <row r="780" spans="13:18" x14ac:dyDescent="0.3">
      <c r="M780" s="11" t="s">
        <v>640</v>
      </c>
      <c r="N780" s="23">
        <v>45392</v>
      </c>
      <c r="O780" s="11" t="s">
        <v>1033</v>
      </c>
      <c r="P780" s="11">
        <v>18</v>
      </c>
      <c r="Q780" s="11">
        <v>1892.18</v>
      </c>
      <c r="R780" s="11">
        <f t="shared" si="12"/>
        <v>34059.24</v>
      </c>
    </row>
    <row r="781" spans="13:18" x14ac:dyDescent="0.3">
      <c r="M781" s="11" t="s">
        <v>659</v>
      </c>
      <c r="N781" s="23">
        <v>45381</v>
      </c>
      <c r="O781" s="11" t="s">
        <v>1014</v>
      </c>
      <c r="P781" s="11">
        <v>19</v>
      </c>
      <c r="Q781" s="11">
        <v>1301.6099999999999</v>
      </c>
      <c r="R781" s="11">
        <f t="shared" si="12"/>
        <v>24730.589999999997</v>
      </c>
    </row>
    <row r="782" spans="13:18" x14ac:dyDescent="0.3">
      <c r="M782" s="11" t="s">
        <v>676</v>
      </c>
      <c r="N782" s="23">
        <v>45416</v>
      </c>
      <c r="O782" s="11" t="s">
        <v>1037</v>
      </c>
      <c r="P782" s="11">
        <v>2</v>
      </c>
      <c r="Q782" s="11">
        <v>1421.19</v>
      </c>
      <c r="R782" s="11">
        <f t="shared" si="12"/>
        <v>2842.38</v>
      </c>
    </row>
    <row r="783" spans="13:18" x14ac:dyDescent="0.3">
      <c r="M783" s="11" t="s">
        <v>691</v>
      </c>
      <c r="N783" s="23">
        <v>45413</v>
      </c>
      <c r="O783" s="11" t="s">
        <v>1035</v>
      </c>
      <c r="P783" s="11">
        <v>4</v>
      </c>
      <c r="Q783" s="11">
        <v>1313.08</v>
      </c>
      <c r="R783" s="11">
        <f t="shared" si="12"/>
        <v>5252.32</v>
      </c>
    </row>
    <row r="784" spans="13:18" x14ac:dyDescent="0.3">
      <c r="M784" s="11" t="s">
        <v>693</v>
      </c>
      <c r="N784" s="23">
        <v>45341</v>
      </c>
      <c r="O784" s="11" t="s">
        <v>1010</v>
      </c>
      <c r="P784" s="11">
        <v>5</v>
      </c>
      <c r="Q784" s="11">
        <v>4811.8</v>
      </c>
      <c r="R784" s="11">
        <f t="shared" si="12"/>
        <v>24059</v>
      </c>
    </row>
    <row r="785" spans="13:18" x14ac:dyDescent="0.3">
      <c r="M785" s="11" t="s">
        <v>703</v>
      </c>
      <c r="N785" s="23">
        <v>45317</v>
      </c>
      <c r="O785" s="11" t="s">
        <v>1020</v>
      </c>
      <c r="P785" s="11">
        <v>3</v>
      </c>
      <c r="Q785" s="11">
        <v>1444.36</v>
      </c>
      <c r="R785" s="11">
        <f t="shared" si="12"/>
        <v>4333.08</v>
      </c>
    </row>
    <row r="786" spans="13:18" x14ac:dyDescent="0.3">
      <c r="M786" s="11" t="s">
        <v>705</v>
      </c>
      <c r="N786" s="23">
        <v>45432</v>
      </c>
      <c r="O786" s="11" t="s">
        <v>1020</v>
      </c>
      <c r="P786" s="11">
        <v>9</v>
      </c>
      <c r="Q786" s="11">
        <v>1421.98</v>
      </c>
      <c r="R786" s="11">
        <f t="shared" si="12"/>
        <v>12797.82</v>
      </c>
    </row>
    <row r="787" spans="13:18" x14ac:dyDescent="0.3">
      <c r="M787" s="11" t="s">
        <v>711</v>
      </c>
      <c r="N787" s="23">
        <v>45292</v>
      </c>
      <c r="O787" s="11" t="s">
        <v>1021</v>
      </c>
      <c r="P787" s="11">
        <v>6</v>
      </c>
      <c r="Q787" s="11">
        <v>1663.49</v>
      </c>
      <c r="R787" s="11">
        <f t="shared" si="12"/>
        <v>9980.94</v>
      </c>
    </row>
    <row r="788" spans="13:18" x14ac:dyDescent="0.3">
      <c r="M788" s="11" t="s">
        <v>713</v>
      </c>
      <c r="N788" s="23">
        <v>45322</v>
      </c>
      <c r="O788" s="11" t="s">
        <v>1025</v>
      </c>
      <c r="P788" s="11">
        <v>6</v>
      </c>
      <c r="Q788" s="11">
        <v>244.13</v>
      </c>
      <c r="R788" s="11">
        <f t="shared" si="12"/>
        <v>1464.78</v>
      </c>
    </row>
    <row r="789" spans="13:18" x14ac:dyDescent="0.3">
      <c r="M789" s="11" t="s">
        <v>730</v>
      </c>
      <c r="N789" s="23">
        <v>45414</v>
      </c>
      <c r="O789" s="11" t="s">
        <v>1027</v>
      </c>
      <c r="P789" s="11">
        <v>5</v>
      </c>
      <c r="Q789" s="11">
        <v>283.79000000000002</v>
      </c>
      <c r="R789" s="11">
        <f t="shared" si="12"/>
        <v>1418.95</v>
      </c>
    </row>
    <row r="790" spans="13:18" x14ac:dyDescent="0.3">
      <c r="M790" s="11" t="s">
        <v>736</v>
      </c>
      <c r="N790" s="23">
        <v>45337</v>
      </c>
      <c r="O790" s="11" t="s">
        <v>1046</v>
      </c>
      <c r="P790" s="11">
        <v>14</v>
      </c>
      <c r="Q790" s="11">
        <v>738.22</v>
      </c>
      <c r="R790" s="11">
        <f t="shared" si="12"/>
        <v>10335.08</v>
      </c>
    </row>
    <row r="791" spans="13:18" x14ac:dyDescent="0.3">
      <c r="M791" s="11" t="s">
        <v>743</v>
      </c>
      <c r="N791" s="23">
        <v>45390</v>
      </c>
      <c r="O791" s="11" t="s">
        <v>1016</v>
      </c>
      <c r="P791" s="11">
        <v>14</v>
      </c>
      <c r="Q791" s="11">
        <v>494.06</v>
      </c>
      <c r="R791" s="11">
        <f t="shared" si="12"/>
        <v>6916.84</v>
      </c>
    </row>
    <row r="792" spans="13:18" x14ac:dyDescent="0.3">
      <c r="M792" s="11" t="s">
        <v>751</v>
      </c>
      <c r="N792" s="23">
        <v>45312</v>
      </c>
      <c r="O792" s="11" t="s">
        <v>1031</v>
      </c>
      <c r="P792" s="11">
        <v>8</v>
      </c>
      <c r="Q792" s="11">
        <v>38.71</v>
      </c>
      <c r="R792" s="11">
        <f t="shared" si="12"/>
        <v>309.68</v>
      </c>
    </row>
    <row r="793" spans="13:18" x14ac:dyDescent="0.3">
      <c r="M793" s="11" t="s">
        <v>761</v>
      </c>
      <c r="N793" s="23">
        <v>45299</v>
      </c>
      <c r="O793" s="11" t="s">
        <v>1046</v>
      </c>
      <c r="P793" s="11">
        <v>8</v>
      </c>
      <c r="Q793" s="11">
        <v>673.47</v>
      </c>
      <c r="R793" s="11">
        <f t="shared" si="12"/>
        <v>5387.76</v>
      </c>
    </row>
    <row r="794" spans="13:18" x14ac:dyDescent="0.3">
      <c r="M794" s="11" t="s">
        <v>766</v>
      </c>
      <c r="N794" s="23">
        <v>45376</v>
      </c>
      <c r="O794" s="11" t="s">
        <v>1016</v>
      </c>
      <c r="P794" s="11">
        <v>14</v>
      </c>
      <c r="Q794" s="11">
        <v>554.26</v>
      </c>
      <c r="R794" s="11">
        <f t="shared" si="12"/>
        <v>7759.6399999999994</v>
      </c>
    </row>
    <row r="795" spans="13:18" x14ac:dyDescent="0.3">
      <c r="M795" s="11" t="s">
        <v>777</v>
      </c>
      <c r="N795" s="23">
        <v>45404</v>
      </c>
      <c r="O795" s="11" t="s">
        <v>1047</v>
      </c>
      <c r="P795" s="11">
        <v>12</v>
      </c>
      <c r="Q795" s="11">
        <v>977.1</v>
      </c>
      <c r="R795" s="11">
        <f t="shared" si="12"/>
        <v>11725.2</v>
      </c>
    </row>
    <row r="796" spans="13:18" x14ac:dyDescent="0.3">
      <c r="M796" s="11" t="s">
        <v>781</v>
      </c>
      <c r="N796" s="23">
        <v>45381</v>
      </c>
      <c r="O796" s="11" t="s">
        <v>1037</v>
      </c>
      <c r="P796" s="11">
        <v>15</v>
      </c>
      <c r="Q796" s="11">
        <v>1481.53</v>
      </c>
      <c r="R796" s="11">
        <f t="shared" si="12"/>
        <v>22222.95</v>
      </c>
    </row>
    <row r="797" spans="13:18" x14ac:dyDescent="0.3">
      <c r="M797" s="11" t="s">
        <v>783</v>
      </c>
      <c r="N797" s="23">
        <v>45376</v>
      </c>
      <c r="O797" s="11" t="s">
        <v>1020</v>
      </c>
      <c r="P797" s="11">
        <v>3</v>
      </c>
      <c r="Q797" s="11">
        <v>1166.1099999999999</v>
      </c>
      <c r="R797" s="11">
        <f t="shared" si="12"/>
        <v>3498.33</v>
      </c>
    </row>
    <row r="798" spans="13:18" x14ac:dyDescent="0.3">
      <c r="M798" s="11" t="s">
        <v>784</v>
      </c>
      <c r="N798" s="23">
        <v>45321</v>
      </c>
      <c r="O798" s="11" t="s">
        <v>1021</v>
      </c>
      <c r="P798" s="11">
        <v>9</v>
      </c>
      <c r="Q798" s="11">
        <v>1595.53</v>
      </c>
      <c r="R798" s="11">
        <f t="shared" si="12"/>
        <v>14359.77</v>
      </c>
    </row>
    <row r="799" spans="13:18" x14ac:dyDescent="0.3">
      <c r="M799" s="11" t="s">
        <v>788</v>
      </c>
      <c r="N799" s="23">
        <v>45368</v>
      </c>
      <c r="O799" s="11" t="s">
        <v>1033</v>
      </c>
      <c r="P799" s="11">
        <v>15</v>
      </c>
      <c r="Q799" s="11">
        <v>1924.85</v>
      </c>
      <c r="R799" s="11">
        <f t="shared" si="12"/>
        <v>28872.75</v>
      </c>
    </row>
    <row r="800" spans="13:18" x14ac:dyDescent="0.3">
      <c r="M800" s="11" t="s">
        <v>795</v>
      </c>
      <c r="N800" s="23">
        <v>45454</v>
      </c>
      <c r="O800" s="11" t="s">
        <v>1036</v>
      </c>
      <c r="P800" s="11">
        <v>15</v>
      </c>
      <c r="Q800" s="11">
        <v>2273.2399999999998</v>
      </c>
      <c r="R800" s="11">
        <f t="shared" si="12"/>
        <v>34098.6</v>
      </c>
    </row>
    <row r="801" spans="13:18" x14ac:dyDescent="0.3">
      <c r="M801" s="11" t="s">
        <v>797</v>
      </c>
      <c r="N801" s="23">
        <v>45345</v>
      </c>
      <c r="O801" s="11" t="s">
        <v>1021</v>
      </c>
      <c r="P801" s="11">
        <v>7</v>
      </c>
      <c r="Q801" s="11">
        <v>1895.09</v>
      </c>
      <c r="R801" s="11">
        <f t="shared" si="12"/>
        <v>13265.63</v>
      </c>
    </row>
    <row r="802" spans="13:18" x14ac:dyDescent="0.3">
      <c r="M802" s="11" t="s">
        <v>798</v>
      </c>
      <c r="N802" s="23">
        <v>45296</v>
      </c>
      <c r="O802" s="11" t="s">
        <v>1031</v>
      </c>
      <c r="P802" s="11">
        <v>10</v>
      </c>
      <c r="Q802" s="11">
        <v>52.06</v>
      </c>
      <c r="R802" s="11">
        <f t="shared" si="12"/>
        <v>520.6</v>
      </c>
    </row>
    <row r="803" spans="13:18" x14ac:dyDescent="0.3">
      <c r="M803" s="11" t="s">
        <v>799</v>
      </c>
      <c r="N803" s="23">
        <v>45397</v>
      </c>
      <c r="O803" s="11" t="s">
        <v>1039</v>
      </c>
      <c r="P803" s="11">
        <v>14</v>
      </c>
      <c r="Q803" s="11">
        <v>945.08</v>
      </c>
      <c r="R803" s="11">
        <f t="shared" si="12"/>
        <v>13231.12</v>
      </c>
    </row>
    <row r="804" spans="13:18" x14ac:dyDescent="0.3">
      <c r="M804" s="11" t="s">
        <v>803</v>
      </c>
      <c r="N804" s="23">
        <v>45397</v>
      </c>
      <c r="O804" s="11" t="s">
        <v>1009</v>
      </c>
      <c r="P804" s="11">
        <v>4</v>
      </c>
      <c r="Q804" s="11">
        <v>25093.67</v>
      </c>
      <c r="R804" s="11">
        <f t="shared" si="12"/>
        <v>100374.68</v>
      </c>
    </row>
    <row r="805" spans="13:18" x14ac:dyDescent="0.3">
      <c r="M805" s="11" t="s">
        <v>814</v>
      </c>
      <c r="N805" s="23">
        <v>45331</v>
      </c>
      <c r="O805" s="11" t="s">
        <v>1008</v>
      </c>
      <c r="P805" s="11">
        <v>1</v>
      </c>
      <c r="Q805" s="11">
        <v>68603.92</v>
      </c>
      <c r="R805" s="11">
        <f t="shared" si="12"/>
        <v>68603.92</v>
      </c>
    </row>
    <row r="806" spans="13:18" x14ac:dyDescent="0.3">
      <c r="M806" s="11" t="s">
        <v>816</v>
      </c>
      <c r="N806" s="23">
        <v>45459</v>
      </c>
      <c r="O806" s="11" t="s">
        <v>1019</v>
      </c>
      <c r="P806" s="11">
        <v>8</v>
      </c>
      <c r="Q806" s="11">
        <v>2440.54</v>
      </c>
      <c r="R806" s="11">
        <f t="shared" si="12"/>
        <v>19524.32</v>
      </c>
    </row>
    <row r="807" spans="13:18" x14ac:dyDescent="0.3">
      <c r="M807" s="11" t="s">
        <v>823</v>
      </c>
      <c r="N807" s="23">
        <v>45380</v>
      </c>
      <c r="O807" s="11" t="s">
        <v>1015</v>
      </c>
      <c r="P807" s="11">
        <v>16</v>
      </c>
      <c r="Q807" s="11">
        <v>4424.38</v>
      </c>
      <c r="R807" s="11">
        <f t="shared" si="12"/>
        <v>70790.080000000002</v>
      </c>
    </row>
    <row r="808" spans="13:18" x14ac:dyDescent="0.3">
      <c r="M808" s="11" t="s">
        <v>832</v>
      </c>
      <c r="N808" s="23">
        <v>45407</v>
      </c>
      <c r="O808" s="11" t="s">
        <v>1031</v>
      </c>
      <c r="P808" s="11">
        <v>6</v>
      </c>
      <c r="Q808" s="11">
        <v>51.94</v>
      </c>
      <c r="R808" s="11">
        <f t="shared" si="12"/>
        <v>311.64</v>
      </c>
    </row>
    <row r="809" spans="13:18" x14ac:dyDescent="0.3">
      <c r="M809" s="11" t="s">
        <v>837</v>
      </c>
      <c r="N809" s="23">
        <v>45437</v>
      </c>
      <c r="O809" s="11" t="s">
        <v>1021</v>
      </c>
      <c r="P809" s="11">
        <v>11</v>
      </c>
      <c r="Q809" s="11">
        <v>1852.81</v>
      </c>
      <c r="R809" s="11">
        <f t="shared" si="12"/>
        <v>20380.91</v>
      </c>
    </row>
    <row r="810" spans="13:18" x14ac:dyDescent="0.3">
      <c r="M810" s="11" t="s">
        <v>841</v>
      </c>
      <c r="N810" s="23">
        <v>45322</v>
      </c>
      <c r="O810" s="11" t="s">
        <v>1025</v>
      </c>
      <c r="P810" s="11">
        <v>4</v>
      </c>
      <c r="Q810" s="11">
        <v>266.26</v>
      </c>
      <c r="R810" s="11">
        <f t="shared" si="12"/>
        <v>1065.04</v>
      </c>
    </row>
    <row r="811" spans="13:18" x14ac:dyDescent="0.3">
      <c r="M811" s="11" t="s">
        <v>843</v>
      </c>
      <c r="N811" s="23">
        <v>45325</v>
      </c>
      <c r="O811" s="11" t="s">
        <v>1037</v>
      </c>
      <c r="P811" s="11">
        <v>13</v>
      </c>
      <c r="Q811" s="11">
        <v>1250.6300000000001</v>
      </c>
      <c r="R811" s="11">
        <f t="shared" si="12"/>
        <v>16258.190000000002</v>
      </c>
    </row>
    <row r="812" spans="13:18" x14ac:dyDescent="0.3">
      <c r="M812" s="11" t="s">
        <v>850</v>
      </c>
      <c r="N812" s="23">
        <v>45311</v>
      </c>
      <c r="O812" s="11" t="s">
        <v>1011</v>
      </c>
      <c r="P812" s="11">
        <v>9</v>
      </c>
      <c r="Q812" s="11">
        <v>15986.43</v>
      </c>
      <c r="R812" s="11">
        <f t="shared" si="12"/>
        <v>143877.87</v>
      </c>
    </row>
    <row r="813" spans="13:18" x14ac:dyDescent="0.3">
      <c r="M813" s="11" t="s">
        <v>852</v>
      </c>
      <c r="N813" s="23">
        <v>45397</v>
      </c>
      <c r="O813" s="11" t="s">
        <v>1017</v>
      </c>
      <c r="P813" s="11">
        <v>15</v>
      </c>
      <c r="Q813" s="11">
        <v>1864.17</v>
      </c>
      <c r="R813" s="11">
        <f t="shared" si="12"/>
        <v>27962.550000000003</v>
      </c>
    </row>
    <row r="814" spans="13:18" x14ac:dyDescent="0.3">
      <c r="M814" s="11" t="s">
        <v>858</v>
      </c>
      <c r="N814" s="23">
        <v>45390</v>
      </c>
      <c r="O814" s="11" t="s">
        <v>1022</v>
      </c>
      <c r="P814" s="11">
        <v>15</v>
      </c>
      <c r="Q814" s="11">
        <v>4888.7299999999996</v>
      </c>
      <c r="R814" s="11">
        <f t="shared" si="12"/>
        <v>73330.95</v>
      </c>
    </row>
    <row r="815" spans="13:18" x14ac:dyDescent="0.3">
      <c r="M815" s="11" t="s">
        <v>875</v>
      </c>
      <c r="N815" s="23">
        <v>45437</v>
      </c>
      <c r="O815" s="11" t="s">
        <v>1010</v>
      </c>
      <c r="P815" s="11">
        <v>10</v>
      </c>
      <c r="Q815" s="11">
        <v>5533.77</v>
      </c>
      <c r="R815" s="11">
        <f t="shared" si="12"/>
        <v>55337.700000000004</v>
      </c>
    </row>
    <row r="816" spans="13:18" x14ac:dyDescent="0.3">
      <c r="M816" s="11" t="s">
        <v>878</v>
      </c>
      <c r="N816" s="23">
        <v>45382</v>
      </c>
      <c r="O816" s="11" t="s">
        <v>1037</v>
      </c>
      <c r="P816" s="11">
        <v>10</v>
      </c>
      <c r="Q816" s="11">
        <v>1610.86</v>
      </c>
      <c r="R816" s="11">
        <f t="shared" si="12"/>
        <v>16108.599999999999</v>
      </c>
    </row>
    <row r="817" spans="13:18" x14ac:dyDescent="0.3">
      <c r="M817" s="11" t="s">
        <v>884</v>
      </c>
      <c r="N817" s="23">
        <v>45440</v>
      </c>
      <c r="O817" s="11" t="s">
        <v>1020</v>
      </c>
      <c r="P817" s="11">
        <v>17</v>
      </c>
      <c r="Q817" s="11">
        <v>1337.44</v>
      </c>
      <c r="R817" s="11">
        <f t="shared" si="12"/>
        <v>22736.48</v>
      </c>
    </row>
    <row r="818" spans="13:18" x14ac:dyDescent="0.3">
      <c r="M818" s="11" t="s">
        <v>893</v>
      </c>
      <c r="N818" s="23">
        <v>45317</v>
      </c>
      <c r="O818" s="11" t="s">
        <v>1035</v>
      </c>
      <c r="P818" s="11">
        <v>9</v>
      </c>
      <c r="Q818" s="11">
        <v>1408.92</v>
      </c>
      <c r="R818" s="11">
        <f t="shared" si="12"/>
        <v>12680.28</v>
      </c>
    </row>
    <row r="819" spans="13:18" x14ac:dyDescent="0.3">
      <c r="M819" s="11" t="s">
        <v>897</v>
      </c>
      <c r="N819" s="23">
        <v>45426</v>
      </c>
      <c r="O819" s="11" t="s">
        <v>1014</v>
      </c>
      <c r="P819" s="11">
        <v>15</v>
      </c>
      <c r="Q819" s="11">
        <v>1231.19</v>
      </c>
      <c r="R819" s="11">
        <f t="shared" si="12"/>
        <v>18467.850000000002</v>
      </c>
    </row>
    <row r="820" spans="13:18" x14ac:dyDescent="0.3">
      <c r="M820" s="11" t="s">
        <v>900</v>
      </c>
      <c r="N820" s="23">
        <v>45423</v>
      </c>
      <c r="O820" s="11" t="s">
        <v>1023</v>
      </c>
      <c r="P820" s="11">
        <v>12</v>
      </c>
      <c r="Q820" s="11">
        <v>503.59</v>
      </c>
      <c r="R820" s="11">
        <f t="shared" si="12"/>
        <v>6043.08</v>
      </c>
    </row>
    <row r="821" spans="13:18" x14ac:dyDescent="0.3">
      <c r="M821" s="11" t="s">
        <v>907</v>
      </c>
      <c r="N821" s="23">
        <v>45331</v>
      </c>
      <c r="O821" s="11" t="s">
        <v>1012</v>
      </c>
      <c r="P821" s="11">
        <v>20</v>
      </c>
      <c r="Q821" s="11">
        <v>2761</v>
      </c>
      <c r="R821" s="11">
        <f t="shared" si="12"/>
        <v>55220</v>
      </c>
    </row>
    <row r="822" spans="13:18" x14ac:dyDescent="0.3">
      <c r="M822" s="11" t="s">
        <v>908</v>
      </c>
      <c r="N822" s="23">
        <v>45318</v>
      </c>
      <c r="O822" s="11" t="s">
        <v>1023</v>
      </c>
      <c r="P822" s="11">
        <v>16</v>
      </c>
      <c r="Q822" s="11">
        <v>482.3</v>
      </c>
      <c r="R822" s="11">
        <f t="shared" si="12"/>
        <v>7716.8</v>
      </c>
    </row>
    <row r="823" spans="13:18" x14ac:dyDescent="0.3">
      <c r="M823" s="11" t="s">
        <v>910</v>
      </c>
      <c r="N823" s="23">
        <v>45448</v>
      </c>
      <c r="O823" s="11" t="s">
        <v>1042</v>
      </c>
      <c r="P823" s="11">
        <v>15</v>
      </c>
      <c r="Q823" s="11">
        <v>2942.62</v>
      </c>
      <c r="R823" s="11">
        <f t="shared" si="12"/>
        <v>44139.299999999996</v>
      </c>
    </row>
    <row r="824" spans="13:18" x14ac:dyDescent="0.3">
      <c r="M824" s="11" t="s">
        <v>915</v>
      </c>
      <c r="N824" s="23">
        <v>45322</v>
      </c>
      <c r="O824" s="11" t="s">
        <v>1026</v>
      </c>
      <c r="P824" s="11">
        <v>19</v>
      </c>
      <c r="Q824" s="11">
        <v>174.3</v>
      </c>
      <c r="R824" s="11">
        <f t="shared" si="12"/>
        <v>3311.7000000000003</v>
      </c>
    </row>
    <row r="825" spans="13:18" x14ac:dyDescent="0.3">
      <c r="M825" s="11" t="s">
        <v>933</v>
      </c>
      <c r="N825" s="23">
        <v>45452</v>
      </c>
      <c r="O825" s="11" t="s">
        <v>1036</v>
      </c>
      <c r="P825" s="11">
        <v>13</v>
      </c>
      <c r="Q825" s="11">
        <v>2455.06</v>
      </c>
      <c r="R825" s="11">
        <f t="shared" si="12"/>
        <v>31915.78</v>
      </c>
    </row>
    <row r="826" spans="13:18" x14ac:dyDescent="0.3">
      <c r="M826" s="11" t="s">
        <v>940</v>
      </c>
      <c r="N826" s="23">
        <v>45418</v>
      </c>
      <c r="O826" s="11" t="s">
        <v>1011</v>
      </c>
      <c r="P826" s="11">
        <v>3</v>
      </c>
      <c r="Q826" s="11">
        <v>18882.55</v>
      </c>
      <c r="R826" s="11">
        <f t="shared" si="12"/>
        <v>56647.649999999994</v>
      </c>
    </row>
    <row r="827" spans="13:18" x14ac:dyDescent="0.3">
      <c r="M827" s="11" t="s">
        <v>942</v>
      </c>
      <c r="N827" s="23">
        <v>45302</v>
      </c>
      <c r="O827" s="11" t="s">
        <v>1016</v>
      </c>
      <c r="P827" s="11">
        <v>4</v>
      </c>
      <c r="Q827" s="11">
        <v>404.98</v>
      </c>
      <c r="R827" s="11">
        <f t="shared" si="12"/>
        <v>1619.92</v>
      </c>
    </row>
    <row r="828" spans="13:18" x14ac:dyDescent="0.3">
      <c r="M828" s="11" t="s">
        <v>948</v>
      </c>
      <c r="N828" s="23">
        <v>45294</v>
      </c>
      <c r="O828" s="11" t="s">
        <v>1013</v>
      </c>
      <c r="P828" s="11">
        <v>8</v>
      </c>
      <c r="Q828" s="11">
        <v>32038.2</v>
      </c>
      <c r="R828" s="11">
        <f t="shared" si="12"/>
        <v>256305.6</v>
      </c>
    </row>
    <row r="829" spans="13:18" x14ac:dyDescent="0.3">
      <c r="M829" s="11" t="s">
        <v>963</v>
      </c>
      <c r="N829" s="23">
        <v>45401</v>
      </c>
      <c r="O829" s="11" t="s">
        <v>1047</v>
      </c>
      <c r="P829" s="11">
        <v>2</v>
      </c>
      <c r="Q829" s="11">
        <v>1079.56</v>
      </c>
      <c r="R829" s="11">
        <f t="shared" si="12"/>
        <v>2159.12</v>
      </c>
    </row>
    <row r="830" spans="13:18" x14ac:dyDescent="0.3">
      <c r="M830" s="11" t="s">
        <v>964</v>
      </c>
      <c r="N830" s="23">
        <v>45410</v>
      </c>
      <c r="O830" s="11" t="s">
        <v>1026</v>
      </c>
      <c r="P830" s="11">
        <v>14</v>
      </c>
      <c r="Q830" s="11">
        <v>186.17</v>
      </c>
      <c r="R830" s="11">
        <f t="shared" si="12"/>
        <v>2606.3799999999997</v>
      </c>
    </row>
    <row r="831" spans="13:18" x14ac:dyDescent="0.3">
      <c r="M831" s="11" t="s">
        <v>966</v>
      </c>
      <c r="N831" s="23">
        <v>45355</v>
      </c>
      <c r="O831" s="11" t="s">
        <v>1025</v>
      </c>
      <c r="P831" s="11">
        <v>18</v>
      </c>
      <c r="Q831" s="11">
        <v>251.08</v>
      </c>
      <c r="R831" s="11">
        <f t="shared" si="12"/>
        <v>4519.4400000000005</v>
      </c>
    </row>
    <row r="832" spans="13:18" x14ac:dyDescent="0.3">
      <c r="M832" s="11" t="s">
        <v>973</v>
      </c>
      <c r="N832" s="23">
        <v>45459</v>
      </c>
      <c r="O832" s="11" t="s">
        <v>1022</v>
      </c>
      <c r="P832" s="11">
        <v>2</v>
      </c>
      <c r="Q832" s="11">
        <v>3833.78</v>
      </c>
      <c r="R832" s="11">
        <f t="shared" si="12"/>
        <v>7667.56</v>
      </c>
    </row>
    <row r="833" spans="13:18" x14ac:dyDescent="0.3">
      <c r="M833" s="11" t="s">
        <v>976</v>
      </c>
      <c r="N833" s="23">
        <v>45311</v>
      </c>
      <c r="O833" s="11" t="s">
        <v>1030</v>
      </c>
      <c r="P833" s="11">
        <v>17</v>
      </c>
      <c r="Q833" s="11">
        <v>68.099999999999994</v>
      </c>
      <c r="R833" s="11">
        <f t="shared" si="12"/>
        <v>1157.6999999999998</v>
      </c>
    </row>
    <row r="834" spans="13:18" x14ac:dyDescent="0.3">
      <c r="M834" s="11" t="s">
        <v>978</v>
      </c>
      <c r="N834" s="23">
        <v>45364</v>
      </c>
      <c r="O834" s="11" t="s">
        <v>1012</v>
      </c>
      <c r="P834" s="11">
        <v>5</v>
      </c>
      <c r="Q834" s="11">
        <v>2018.45</v>
      </c>
      <c r="R834" s="11">
        <f t="shared" si="12"/>
        <v>10092.25</v>
      </c>
    </row>
    <row r="835" spans="13:18" x14ac:dyDescent="0.3">
      <c r="M835" s="11" t="s">
        <v>980</v>
      </c>
      <c r="N835" s="23">
        <v>45303</v>
      </c>
      <c r="O835" s="11" t="s">
        <v>1018</v>
      </c>
      <c r="P835" s="11">
        <v>10</v>
      </c>
      <c r="Q835" s="11">
        <v>4772.09</v>
      </c>
      <c r="R835" s="11">
        <f t="shared" ref="R835:R898" si="13">Q835*P835</f>
        <v>47720.9</v>
      </c>
    </row>
    <row r="836" spans="13:18" x14ac:dyDescent="0.3">
      <c r="M836" s="11" t="s">
        <v>983</v>
      </c>
      <c r="N836" s="23">
        <v>45349</v>
      </c>
      <c r="O836" s="11" t="s">
        <v>1013</v>
      </c>
      <c r="P836" s="11">
        <v>19</v>
      </c>
      <c r="Q836" s="11">
        <v>33106.080000000002</v>
      </c>
      <c r="R836" s="11">
        <f t="shared" si="13"/>
        <v>629015.52</v>
      </c>
    </row>
    <row r="837" spans="13:18" x14ac:dyDescent="0.3">
      <c r="M837" s="11" t="s">
        <v>987</v>
      </c>
      <c r="N837" s="23">
        <v>45384</v>
      </c>
      <c r="O837" s="11" t="s">
        <v>1036</v>
      </c>
      <c r="P837" s="11">
        <v>3</v>
      </c>
      <c r="Q837" s="11">
        <v>2051.3000000000002</v>
      </c>
      <c r="R837" s="11">
        <f t="shared" si="13"/>
        <v>6153.9000000000005</v>
      </c>
    </row>
    <row r="838" spans="13:18" x14ac:dyDescent="0.3">
      <c r="M838" s="11" t="s">
        <v>992</v>
      </c>
      <c r="N838" s="23">
        <v>45334</v>
      </c>
      <c r="O838" s="11" t="s">
        <v>1037</v>
      </c>
      <c r="P838" s="11">
        <v>4</v>
      </c>
      <c r="Q838" s="11">
        <v>1454.85</v>
      </c>
      <c r="R838" s="11">
        <f t="shared" si="13"/>
        <v>5819.4</v>
      </c>
    </row>
    <row r="839" spans="13:18" x14ac:dyDescent="0.3">
      <c r="M839" s="11" t="s">
        <v>999</v>
      </c>
      <c r="N839" s="23">
        <v>45404</v>
      </c>
      <c r="O839" s="11" t="s">
        <v>1032</v>
      </c>
      <c r="P839" s="11">
        <v>6</v>
      </c>
      <c r="Q839" s="11">
        <v>967.77</v>
      </c>
      <c r="R839" s="11">
        <f t="shared" si="13"/>
        <v>5806.62</v>
      </c>
    </row>
    <row r="840" spans="13:18" x14ac:dyDescent="0.3">
      <c r="M840" s="11" t="s">
        <v>1000</v>
      </c>
      <c r="N840" s="23">
        <v>45368</v>
      </c>
      <c r="O840" s="11" t="s">
        <v>1014</v>
      </c>
      <c r="P840" s="11">
        <v>16</v>
      </c>
      <c r="Q840" s="11">
        <v>1086.03</v>
      </c>
      <c r="R840" s="11">
        <f t="shared" si="13"/>
        <v>17376.48</v>
      </c>
    </row>
    <row r="841" spans="13:18" x14ac:dyDescent="0.3">
      <c r="M841" s="11" t="s">
        <v>1002</v>
      </c>
      <c r="N841" s="23">
        <v>45424</v>
      </c>
      <c r="O841" s="11" t="s">
        <v>1021</v>
      </c>
      <c r="P841" s="11">
        <v>9</v>
      </c>
      <c r="Q841" s="11">
        <v>1665.37</v>
      </c>
      <c r="R841" s="11">
        <f t="shared" si="13"/>
        <v>14988.329999999998</v>
      </c>
    </row>
    <row r="842" spans="13:18" x14ac:dyDescent="0.3">
      <c r="M842" s="11" t="s">
        <v>4</v>
      </c>
      <c r="N842" s="23">
        <v>45353</v>
      </c>
      <c r="O842" s="11" t="s">
        <v>1028</v>
      </c>
      <c r="P842" s="11">
        <v>19</v>
      </c>
      <c r="Q842" s="11">
        <v>114.41</v>
      </c>
      <c r="R842" s="11">
        <f t="shared" si="13"/>
        <v>2173.79</v>
      </c>
    </row>
    <row r="843" spans="13:18" x14ac:dyDescent="0.3">
      <c r="M843" s="11" t="s">
        <v>16</v>
      </c>
      <c r="N843" s="23">
        <v>45439</v>
      </c>
      <c r="O843" s="11" t="s">
        <v>1036</v>
      </c>
      <c r="P843" s="11">
        <v>17</v>
      </c>
      <c r="Q843" s="11">
        <v>1848.72</v>
      </c>
      <c r="R843" s="11">
        <f t="shared" si="13"/>
        <v>31428.240000000002</v>
      </c>
    </row>
    <row r="844" spans="13:18" x14ac:dyDescent="0.3">
      <c r="M844" s="11" t="s">
        <v>18</v>
      </c>
      <c r="N844" s="23">
        <v>45359</v>
      </c>
      <c r="O844" s="11" t="s">
        <v>1043</v>
      </c>
      <c r="P844" s="11">
        <v>3</v>
      </c>
      <c r="Q844" s="11">
        <v>508.4</v>
      </c>
      <c r="R844" s="11">
        <f t="shared" si="13"/>
        <v>1525.1999999999998</v>
      </c>
    </row>
    <row r="845" spans="13:18" x14ac:dyDescent="0.3">
      <c r="M845" s="11" t="s">
        <v>21</v>
      </c>
      <c r="N845" s="23">
        <v>45314</v>
      </c>
      <c r="O845" s="11" t="s">
        <v>1028</v>
      </c>
      <c r="P845" s="11">
        <v>4</v>
      </c>
      <c r="Q845" s="11">
        <v>119.48</v>
      </c>
      <c r="R845" s="11">
        <f t="shared" si="13"/>
        <v>477.92</v>
      </c>
    </row>
    <row r="846" spans="13:18" x14ac:dyDescent="0.3">
      <c r="M846" s="11" t="s">
        <v>23</v>
      </c>
      <c r="N846" s="23">
        <v>45449</v>
      </c>
      <c r="O846" s="11" t="s">
        <v>1018</v>
      </c>
      <c r="P846" s="11">
        <v>15</v>
      </c>
      <c r="Q846" s="11">
        <v>4318.37</v>
      </c>
      <c r="R846" s="11">
        <f t="shared" si="13"/>
        <v>64775.549999999996</v>
      </c>
    </row>
    <row r="847" spans="13:18" x14ac:dyDescent="0.3">
      <c r="M847" s="11" t="s">
        <v>32</v>
      </c>
      <c r="N847" s="23">
        <v>45422</v>
      </c>
      <c r="O847" s="11" t="s">
        <v>1022</v>
      </c>
      <c r="P847" s="11">
        <v>4</v>
      </c>
      <c r="Q847" s="11">
        <v>4944.3100000000004</v>
      </c>
      <c r="R847" s="11">
        <f t="shared" si="13"/>
        <v>19777.240000000002</v>
      </c>
    </row>
    <row r="848" spans="13:18" x14ac:dyDescent="0.3">
      <c r="M848" s="11" t="s">
        <v>34</v>
      </c>
      <c r="N848" s="23">
        <v>45427</v>
      </c>
      <c r="O848" s="11" t="s">
        <v>1010</v>
      </c>
      <c r="P848" s="11">
        <v>10</v>
      </c>
      <c r="Q848" s="11">
        <v>4648.13</v>
      </c>
      <c r="R848" s="11">
        <f t="shared" si="13"/>
        <v>46481.3</v>
      </c>
    </row>
    <row r="849" spans="13:18" x14ac:dyDescent="0.3">
      <c r="M849" s="11" t="s">
        <v>48</v>
      </c>
      <c r="N849" s="23">
        <v>45396</v>
      </c>
      <c r="O849" s="11" t="s">
        <v>1022</v>
      </c>
      <c r="P849" s="11">
        <v>1</v>
      </c>
      <c r="Q849" s="11">
        <v>4977.59</v>
      </c>
      <c r="R849" s="11">
        <f t="shared" si="13"/>
        <v>4977.59</v>
      </c>
    </row>
    <row r="850" spans="13:18" x14ac:dyDescent="0.3">
      <c r="M850" s="11" t="s">
        <v>49</v>
      </c>
      <c r="N850" s="23">
        <v>45308</v>
      </c>
      <c r="O850" s="11" t="s">
        <v>1020</v>
      </c>
      <c r="P850" s="11">
        <v>6</v>
      </c>
      <c r="Q850" s="11">
        <v>1437.8</v>
      </c>
      <c r="R850" s="11">
        <f t="shared" si="13"/>
        <v>8626.7999999999993</v>
      </c>
    </row>
    <row r="851" spans="13:18" x14ac:dyDescent="0.3">
      <c r="M851" s="11" t="s">
        <v>57</v>
      </c>
      <c r="N851" s="23">
        <v>45374</v>
      </c>
      <c r="O851" s="11" t="s">
        <v>1033</v>
      </c>
      <c r="P851" s="11">
        <v>15</v>
      </c>
      <c r="Q851" s="11">
        <v>1411.13</v>
      </c>
      <c r="R851" s="11">
        <f t="shared" si="13"/>
        <v>21166.95</v>
      </c>
    </row>
    <row r="852" spans="13:18" x14ac:dyDescent="0.3">
      <c r="M852" s="11" t="s">
        <v>62</v>
      </c>
      <c r="N852" s="23">
        <v>45370</v>
      </c>
      <c r="O852" s="11" t="s">
        <v>1011</v>
      </c>
      <c r="P852" s="11">
        <v>10</v>
      </c>
      <c r="Q852" s="11">
        <v>18423.5</v>
      </c>
      <c r="R852" s="11">
        <f t="shared" si="13"/>
        <v>184235</v>
      </c>
    </row>
    <row r="853" spans="13:18" x14ac:dyDescent="0.3">
      <c r="M853" s="11" t="s">
        <v>65</v>
      </c>
      <c r="N853" s="23">
        <v>45442</v>
      </c>
      <c r="O853" s="11" t="s">
        <v>1023</v>
      </c>
      <c r="P853" s="11">
        <v>16</v>
      </c>
      <c r="Q853" s="11">
        <v>571.32000000000005</v>
      </c>
      <c r="R853" s="11">
        <f t="shared" si="13"/>
        <v>9141.1200000000008</v>
      </c>
    </row>
    <row r="854" spans="13:18" x14ac:dyDescent="0.3">
      <c r="M854" s="11" t="s">
        <v>72</v>
      </c>
      <c r="N854" s="23">
        <v>45323</v>
      </c>
      <c r="O854" s="11" t="s">
        <v>1038</v>
      </c>
      <c r="P854" s="11">
        <v>9</v>
      </c>
      <c r="Q854" s="11">
        <v>755.6</v>
      </c>
      <c r="R854" s="11">
        <f t="shared" si="13"/>
        <v>6800.4000000000005</v>
      </c>
    </row>
    <row r="855" spans="13:18" x14ac:dyDescent="0.3">
      <c r="M855" s="11" t="s">
        <v>86</v>
      </c>
      <c r="N855" s="23">
        <v>45363</v>
      </c>
      <c r="O855" s="11" t="s">
        <v>1012</v>
      </c>
      <c r="P855" s="11">
        <v>1</v>
      </c>
      <c r="Q855" s="11">
        <v>2291.48</v>
      </c>
      <c r="R855" s="11">
        <f t="shared" si="13"/>
        <v>2291.48</v>
      </c>
    </row>
    <row r="856" spans="13:18" x14ac:dyDescent="0.3">
      <c r="M856" s="11" t="s">
        <v>90</v>
      </c>
      <c r="N856" s="23">
        <v>45315</v>
      </c>
      <c r="O856" s="11" t="s">
        <v>1010</v>
      </c>
      <c r="P856" s="11">
        <v>15</v>
      </c>
      <c r="Q856" s="11">
        <v>4952.45</v>
      </c>
      <c r="R856" s="11">
        <f t="shared" si="13"/>
        <v>74286.75</v>
      </c>
    </row>
    <row r="857" spans="13:18" x14ac:dyDescent="0.3">
      <c r="M857" s="11" t="s">
        <v>120</v>
      </c>
      <c r="N857" s="23">
        <v>45452</v>
      </c>
      <c r="O857" s="11" t="s">
        <v>1045</v>
      </c>
      <c r="P857" s="11">
        <v>11</v>
      </c>
      <c r="Q857" s="11">
        <v>2485.33</v>
      </c>
      <c r="R857" s="11">
        <f t="shared" si="13"/>
        <v>27338.629999999997</v>
      </c>
    </row>
    <row r="858" spans="13:18" x14ac:dyDescent="0.3">
      <c r="M858" s="11" t="s">
        <v>123</v>
      </c>
      <c r="N858" s="23">
        <v>45310</v>
      </c>
      <c r="O858" s="11" t="s">
        <v>1016</v>
      </c>
      <c r="P858" s="11">
        <v>1</v>
      </c>
      <c r="Q858" s="11">
        <v>423.78</v>
      </c>
      <c r="R858" s="11">
        <f t="shared" si="13"/>
        <v>423.78</v>
      </c>
    </row>
    <row r="859" spans="13:18" x14ac:dyDescent="0.3">
      <c r="M859" s="11" t="s">
        <v>125</v>
      </c>
      <c r="N859" s="23">
        <v>45408</v>
      </c>
      <c r="O859" s="11" t="s">
        <v>1047</v>
      </c>
      <c r="P859" s="11">
        <v>17</v>
      </c>
      <c r="Q859" s="11">
        <v>946.4</v>
      </c>
      <c r="R859" s="11">
        <f t="shared" si="13"/>
        <v>16088.8</v>
      </c>
    </row>
    <row r="860" spans="13:18" x14ac:dyDescent="0.3">
      <c r="M860" s="11" t="s">
        <v>131</v>
      </c>
      <c r="N860" s="23">
        <v>45379</v>
      </c>
      <c r="O860" s="11" t="s">
        <v>1047</v>
      </c>
      <c r="P860" s="11">
        <v>18</v>
      </c>
      <c r="Q860" s="11">
        <v>1069.53</v>
      </c>
      <c r="R860" s="11">
        <f t="shared" si="13"/>
        <v>19251.54</v>
      </c>
    </row>
    <row r="861" spans="13:18" x14ac:dyDescent="0.3">
      <c r="M861" s="11" t="s">
        <v>143</v>
      </c>
      <c r="N861" s="23">
        <v>45413</v>
      </c>
      <c r="O861" s="11" t="s">
        <v>1032</v>
      </c>
      <c r="P861" s="11">
        <v>9</v>
      </c>
      <c r="Q861" s="11">
        <v>842.51</v>
      </c>
      <c r="R861" s="11">
        <f t="shared" si="13"/>
        <v>7582.59</v>
      </c>
    </row>
    <row r="862" spans="13:18" x14ac:dyDescent="0.3">
      <c r="M862" s="11" t="s">
        <v>145</v>
      </c>
      <c r="N862" s="23">
        <v>45455</v>
      </c>
      <c r="O862" s="11" t="s">
        <v>1014</v>
      </c>
      <c r="P862" s="11">
        <v>12</v>
      </c>
      <c r="Q862" s="11">
        <v>1338.94</v>
      </c>
      <c r="R862" s="11">
        <f t="shared" si="13"/>
        <v>16067.28</v>
      </c>
    </row>
    <row r="863" spans="13:18" x14ac:dyDescent="0.3">
      <c r="M863" s="11" t="s">
        <v>157</v>
      </c>
      <c r="N863" s="23">
        <v>45319</v>
      </c>
      <c r="O863" s="11" t="s">
        <v>1019</v>
      </c>
      <c r="P863" s="11">
        <v>5</v>
      </c>
      <c r="Q863" s="11">
        <v>2669.57</v>
      </c>
      <c r="R863" s="11">
        <f t="shared" si="13"/>
        <v>13347.85</v>
      </c>
    </row>
    <row r="864" spans="13:18" x14ac:dyDescent="0.3">
      <c r="M864" s="11" t="s">
        <v>160</v>
      </c>
      <c r="N864" s="23">
        <v>45360</v>
      </c>
      <c r="O864" s="11" t="s">
        <v>1010</v>
      </c>
      <c r="P864" s="11">
        <v>5</v>
      </c>
      <c r="Q864" s="11">
        <v>5294.96</v>
      </c>
      <c r="R864" s="11">
        <f t="shared" si="13"/>
        <v>26474.799999999999</v>
      </c>
    </row>
    <row r="865" spans="13:18" x14ac:dyDescent="0.3">
      <c r="M865" s="11" t="s">
        <v>162</v>
      </c>
      <c r="N865" s="23">
        <v>45292</v>
      </c>
      <c r="O865" s="11" t="s">
        <v>1042</v>
      </c>
      <c r="P865" s="11">
        <v>13</v>
      </c>
      <c r="Q865" s="11">
        <v>3030.95</v>
      </c>
      <c r="R865" s="11">
        <f t="shared" si="13"/>
        <v>39402.35</v>
      </c>
    </row>
    <row r="866" spans="13:18" x14ac:dyDescent="0.3">
      <c r="M866" s="11" t="s">
        <v>163</v>
      </c>
      <c r="N866" s="23">
        <v>45383</v>
      </c>
      <c r="O866" s="11" t="s">
        <v>1044</v>
      </c>
      <c r="P866" s="11">
        <v>11</v>
      </c>
      <c r="Q866" s="11">
        <v>632.45000000000005</v>
      </c>
      <c r="R866" s="11">
        <f t="shared" si="13"/>
        <v>6956.9500000000007</v>
      </c>
    </row>
    <row r="867" spans="13:18" x14ac:dyDescent="0.3">
      <c r="M867" s="11" t="s">
        <v>164</v>
      </c>
      <c r="N867" s="23">
        <v>45428</v>
      </c>
      <c r="O867" s="11" t="s">
        <v>1013</v>
      </c>
      <c r="P867" s="11">
        <v>11</v>
      </c>
      <c r="Q867" s="11">
        <v>28110.47</v>
      </c>
      <c r="R867" s="11">
        <f t="shared" si="13"/>
        <v>309215.17000000004</v>
      </c>
    </row>
    <row r="868" spans="13:18" x14ac:dyDescent="0.3">
      <c r="M868" s="11" t="s">
        <v>168</v>
      </c>
      <c r="N868" s="23">
        <v>45308</v>
      </c>
      <c r="O868" s="11" t="s">
        <v>1039</v>
      </c>
      <c r="P868" s="11">
        <v>18</v>
      </c>
      <c r="Q868" s="11">
        <v>1049.03</v>
      </c>
      <c r="R868" s="11">
        <f t="shared" si="13"/>
        <v>18882.54</v>
      </c>
    </row>
    <row r="869" spans="13:18" x14ac:dyDescent="0.3">
      <c r="M869" s="11" t="s">
        <v>171</v>
      </c>
      <c r="N869" s="23">
        <v>45310</v>
      </c>
      <c r="O869" s="11" t="s">
        <v>1045</v>
      </c>
      <c r="P869" s="11">
        <v>2</v>
      </c>
      <c r="Q869" s="11">
        <v>2504.88</v>
      </c>
      <c r="R869" s="11">
        <f t="shared" si="13"/>
        <v>5009.76</v>
      </c>
    </row>
    <row r="870" spans="13:18" x14ac:dyDescent="0.3">
      <c r="M870" s="11" t="s">
        <v>187</v>
      </c>
      <c r="N870" s="23">
        <v>45356</v>
      </c>
      <c r="O870" s="11" t="s">
        <v>1021</v>
      </c>
      <c r="P870" s="11">
        <v>11</v>
      </c>
      <c r="Q870" s="11">
        <v>1689.51</v>
      </c>
      <c r="R870" s="11">
        <f t="shared" si="13"/>
        <v>18584.61</v>
      </c>
    </row>
    <row r="871" spans="13:18" x14ac:dyDescent="0.3">
      <c r="M871" s="11" t="s">
        <v>191</v>
      </c>
      <c r="N871" s="23">
        <v>45352</v>
      </c>
      <c r="O871" s="11" t="s">
        <v>1022</v>
      </c>
      <c r="P871" s="11">
        <v>14</v>
      </c>
      <c r="Q871" s="11">
        <v>4891.8599999999997</v>
      </c>
      <c r="R871" s="11">
        <f t="shared" si="13"/>
        <v>68486.039999999994</v>
      </c>
    </row>
    <row r="872" spans="13:18" x14ac:dyDescent="0.3">
      <c r="M872" s="11" t="s">
        <v>192</v>
      </c>
      <c r="N872" s="23">
        <v>45441</v>
      </c>
      <c r="O872" s="11" t="s">
        <v>1012</v>
      </c>
      <c r="P872" s="11">
        <v>16</v>
      </c>
      <c r="Q872" s="11">
        <v>2044.19</v>
      </c>
      <c r="R872" s="11">
        <f t="shared" si="13"/>
        <v>32707.040000000001</v>
      </c>
    </row>
    <row r="873" spans="13:18" x14ac:dyDescent="0.3">
      <c r="M873" s="11" t="s">
        <v>200</v>
      </c>
      <c r="N873" s="23">
        <v>45398</v>
      </c>
      <c r="O873" s="11" t="s">
        <v>1044</v>
      </c>
      <c r="P873" s="11">
        <v>2</v>
      </c>
      <c r="Q873" s="11">
        <v>496.33</v>
      </c>
      <c r="R873" s="11">
        <f t="shared" si="13"/>
        <v>992.66</v>
      </c>
    </row>
    <row r="874" spans="13:18" x14ac:dyDescent="0.3">
      <c r="M874" s="11" t="s">
        <v>211</v>
      </c>
      <c r="N874" s="23">
        <v>45353</v>
      </c>
      <c r="O874" s="11" t="s">
        <v>1016</v>
      </c>
      <c r="P874" s="11">
        <v>18</v>
      </c>
      <c r="Q874" s="11">
        <v>418.5</v>
      </c>
      <c r="R874" s="11">
        <f t="shared" si="13"/>
        <v>7533</v>
      </c>
    </row>
    <row r="875" spans="13:18" x14ac:dyDescent="0.3">
      <c r="M875" s="11" t="s">
        <v>212</v>
      </c>
      <c r="N875" s="23">
        <v>45382</v>
      </c>
      <c r="O875" s="11" t="s">
        <v>1022</v>
      </c>
      <c r="P875" s="11">
        <v>9</v>
      </c>
      <c r="Q875" s="11">
        <v>4326.55</v>
      </c>
      <c r="R875" s="11">
        <f t="shared" si="13"/>
        <v>38938.950000000004</v>
      </c>
    </row>
    <row r="876" spans="13:18" x14ac:dyDescent="0.3">
      <c r="M876" s="11" t="s">
        <v>214</v>
      </c>
      <c r="N876" s="23">
        <v>45465</v>
      </c>
      <c r="O876" s="11" t="s">
        <v>1038</v>
      </c>
      <c r="P876" s="11">
        <v>18</v>
      </c>
      <c r="Q876" s="11">
        <v>919.47</v>
      </c>
      <c r="R876" s="11">
        <f t="shared" si="13"/>
        <v>16550.46</v>
      </c>
    </row>
    <row r="877" spans="13:18" x14ac:dyDescent="0.3">
      <c r="M877" s="11" t="s">
        <v>231</v>
      </c>
      <c r="N877" s="23">
        <v>45394</v>
      </c>
      <c r="O877" s="11" t="s">
        <v>1027</v>
      </c>
      <c r="P877" s="11">
        <v>20</v>
      </c>
      <c r="Q877" s="11">
        <v>350.4</v>
      </c>
      <c r="R877" s="11">
        <f t="shared" si="13"/>
        <v>7008</v>
      </c>
    </row>
    <row r="878" spans="13:18" x14ac:dyDescent="0.3">
      <c r="M878" s="11" t="s">
        <v>233</v>
      </c>
      <c r="N878" s="23">
        <v>45297</v>
      </c>
      <c r="O878" s="11" t="s">
        <v>1025</v>
      </c>
      <c r="P878" s="11">
        <v>3</v>
      </c>
      <c r="Q878" s="11">
        <v>274.55</v>
      </c>
      <c r="R878" s="11">
        <f t="shared" si="13"/>
        <v>823.65000000000009</v>
      </c>
    </row>
    <row r="879" spans="13:18" x14ac:dyDescent="0.3">
      <c r="M879" s="11" t="s">
        <v>253</v>
      </c>
      <c r="N879" s="23">
        <v>45364</v>
      </c>
      <c r="O879" s="11" t="s">
        <v>1016</v>
      </c>
      <c r="P879" s="11">
        <v>12</v>
      </c>
      <c r="Q879" s="11">
        <v>533.85</v>
      </c>
      <c r="R879" s="11">
        <f t="shared" si="13"/>
        <v>6406.2000000000007</v>
      </c>
    </row>
    <row r="880" spans="13:18" x14ac:dyDescent="0.3">
      <c r="M880" s="11" t="s">
        <v>256</v>
      </c>
      <c r="N880" s="23">
        <v>45468</v>
      </c>
      <c r="O880" s="11" t="s">
        <v>1030</v>
      </c>
      <c r="P880" s="11">
        <v>12</v>
      </c>
      <c r="Q880" s="11">
        <v>60.54</v>
      </c>
      <c r="R880" s="11">
        <f t="shared" si="13"/>
        <v>726.48</v>
      </c>
    </row>
    <row r="881" spans="13:18" x14ac:dyDescent="0.3">
      <c r="M881" s="11" t="s">
        <v>260</v>
      </c>
      <c r="N881" s="23">
        <v>45460</v>
      </c>
      <c r="O881" s="11" t="s">
        <v>1014</v>
      </c>
      <c r="P881" s="11">
        <v>17</v>
      </c>
      <c r="Q881" s="11">
        <v>1189.67</v>
      </c>
      <c r="R881" s="11">
        <f t="shared" si="13"/>
        <v>20224.39</v>
      </c>
    </row>
    <row r="882" spans="13:18" x14ac:dyDescent="0.3">
      <c r="M882" s="11" t="s">
        <v>271</v>
      </c>
      <c r="N882" s="23">
        <v>45433</v>
      </c>
      <c r="O882" s="11" t="s">
        <v>1036</v>
      </c>
      <c r="P882" s="11">
        <v>14</v>
      </c>
      <c r="Q882" s="11">
        <v>2003.81</v>
      </c>
      <c r="R882" s="11">
        <f t="shared" si="13"/>
        <v>28053.34</v>
      </c>
    </row>
    <row r="883" spans="13:18" x14ac:dyDescent="0.3">
      <c r="M883" s="11" t="s">
        <v>275</v>
      </c>
      <c r="N883" s="23">
        <v>45342</v>
      </c>
      <c r="O883" s="11" t="s">
        <v>1012</v>
      </c>
      <c r="P883" s="11">
        <v>11</v>
      </c>
      <c r="Q883" s="11">
        <v>2170.89</v>
      </c>
      <c r="R883" s="11">
        <f t="shared" si="13"/>
        <v>23879.789999999997</v>
      </c>
    </row>
    <row r="884" spans="13:18" x14ac:dyDescent="0.3">
      <c r="M884" s="11" t="s">
        <v>277</v>
      </c>
      <c r="N884" s="23">
        <v>45413</v>
      </c>
      <c r="O884" s="11" t="s">
        <v>1033</v>
      </c>
      <c r="P884" s="11">
        <v>20</v>
      </c>
      <c r="Q884" s="11">
        <v>1972.7</v>
      </c>
      <c r="R884" s="11">
        <f t="shared" si="13"/>
        <v>39454</v>
      </c>
    </row>
    <row r="885" spans="13:18" x14ac:dyDescent="0.3">
      <c r="M885" s="11" t="s">
        <v>278</v>
      </c>
      <c r="N885" s="23">
        <v>45319</v>
      </c>
      <c r="O885" s="11" t="s">
        <v>1017</v>
      </c>
      <c r="P885" s="11">
        <v>4</v>
      </c>
      <c r="Q885" s="11">
        <v>1601.94</v>
      </c>
      <c r="R885" s="11">
        <f t="shared" si="13"/>
        <v>6407.76</v>
      </c>
    </row>
    <row r="886" spans="13:18" x14ac:dyDescent="0.3">
      <c r="M886" s="11" t="s">
        <v>279</v>
      </c>
      <c r="N886" s="23">
        <v>45317</v>
      </c>
      <c r="O886" s="11" t="s">
        <v>1016</v>
      </c>
      <c r="P886" s="11">
        <v>2</v>
      </c>
      <c r="Q886" s="11">
        <v>542.78</v>
      </c>
      <c r="R886" s="11">
        <f t="shared" si="13"/>
        <v>1085.56</v>
      </c>
    </row>
    <row r="887" spans="13:18" x14ac:dyDescent="0.3">
      <c r="M887" s="11" t="s">
        <v>283</v>
      </c>
      <c r="N887" s="23">
        <v>45322</v>
      </c>
      <c r="O887" s="11" t="s">
        <v>1010</v>
      </c>
      <c r="P887" s="11">
        <v>13</v>
      </c>
      <c r="Q887" s="11">
        <v>4853.83</v>
      </c>
      <c r="R887" s="11">
        <f t="shared" si="13"/>
        <v>63099.79</v>
      </c>
    </row>
    <row r="888" spans="13:18" x14ac:dyDescent="0.3">
      <c r="M888" s="11" t="s">
        <v>285</v>
      </c>
      <c r="N888" s="23">
        <v>45326</v>
      </c>
      <c r="O888" s="11" t="s">
        <v>1039</v>
      </c>
      <c r="P888" s="11">
        <v>10</v>
      </c>
      <c r="Q888" s="11">
        <v>1074.8</v>
      </c>
      <c r="R888" s="11">
        <f t="shared" si="13"/>
        <v>10748</v>
      </c>
    </row>
    <row r="889" spans="13:18" x14ac:dyDescent="0.3">
      <c r="M889" s="11" t="s">
        <v>290</v>
      </c>
      <c r="N889" s="23">
        <v>45452</v>
      </c>
      <c r="O889" s="11" t="s">
        <v>1045</v>
      </c>
      <c r="P889" s="11">
        <v>11</v>
      </c>
      <c r="Q889" s="11">
        <v>2212.02</v>
      </c>
      <c r="R889" s="11">
        <f t="shared" si="13"/>
        <v>24332.22</v>
      </c>
    </row>
    <row r="890" spans="13:18" x14ac:dyDescent="0.3">
      <c r="M890" s="11" t="s">
        <v>294</v>
      </c>
      <c r="N890" s="23">
        <v>45399</v>
      </c>
      <c r="O890" s="11" t="s">
        <v>1044</v>
      </c>
      <c r="P890" s="11">
        <v>9</v>
      </c>
      <c r="Q890" s="11">
        <v>492.16</v>
      </c>
      <c r="R890" s="11">
        <f t="shared" si="13"/>
        <v>4429.4400000000005</v>
      </c>
    </row>
    <row r="891" spans="13:18" x14ac:dyDescent="0.3">
      <c r="M891" s="11" t="s">
        <v>306</v>
      </c>
      <c r="N891" s="23">
        <v>45373</v>
      </c>
      <c r="O891" s="11" t="s">
        <v>1035</v>
      </c>
      <c r="P891" s="11">
        <v>3</v>
      </c>
      <c r="Q891" s="11">
        <v>1283.67</v>
      </c>
      <c r="R891" s="11">
        <f t="shared" si="13"/>
        <v>3851.01</v>
      </c>
    </row>
    <row r="892" spans="13:18" x14ac:dyDescent="0.3">
      <c r="M892" s="11" t="s">
        <v>321</v>
      </c>
      <c r="N892" s="23">
        <v>45352</v>
      </c>
      <c r="O892" s="11" t="s">
        <v>1015</v>
      </c>
      <c r="P892" s="11">
        <v>15</v>
      </c>
      <c r="Q892" s="11">
        <v>3610.05</v>
      </c>
      <c r="R892" s="11">
        <f t="shared" si="13"/>
        <v>54150.75</v>
      </c>
    </row>
    <row r="893" spans="13:18" x14ac:dyDescent="0.3">
      <c r="M893" s="11" t="s">
        <v>323</v>
      </c>
      <c r="N893" s="23">
        <v>45300</v>
      </c>
      <c r="O893" s="11" t="s">
        <v>1028</v>
      </c>
      <c r="P893" s="11">
        <v>9</v>
      </c>
      <c r="Q893" s="11">
        <v>127.31</v>
      </c>
      <c r="R893" s="11">
        <f t="shared" si="13"/>
        <v>1145.79</v>
      </c>
    </row>
    <row r="894" spans="13:18" x14ac:dyDescent="0.3">
      <c r="M894" s="11" t="s">
        <v>330</v>
      </c>
      <c r="N894" s="23">
        <v>45313</v>
      </c>
      <c r="O894" s="11" t="s">
        <v>1026</v>
      </c>
      <c r="P894" s="11">
        <v>14</v>
      </c>
      <c r="Q894" s="11">
        <v>172.89</v>
      </c>
      <c r="R894" s="11">
        <f t="shared" si="13"/>
        <v>2420.46</v>
      </c>
    </row>
    <row r="895" spans="13:18" x14ac:dyDescent="0.3">
      <c r="M895" s="11" t="s">
        <v>334</v>
      </c>
      <c r="N895" s="23">
        <v>45322</v>
      </c>
      <c r="O895" s="11" t="s">
        <v>1018</v>
      </c>
      <c r="P895" s="11">
        <v>1</v>
      </c>
      <c r="Q895" s="11">
        <v>4459.3100000000004</v>
      </c>
      <c r="R895" s="11">
        <f t="shared" si="13"/>
        <v>4459.3100000000004</v>
      </c>
    </row>
    <row r="896" spans="13:18" x14ac:dyDescent="0.3">
      <c r="M896" s="11" t="s">
        <v>342</v>
      </c>
      <c r="N896" s="23">
        <v>45421</v>
      </c>
      <c r="O896" s="11" t="s">
        <v>1008</v>
      </c>
      <c r="P896" s="11">
        <v>20</v>
      </c>
      <c r="Q896" s="11">
        <v>63028.3</v>
      </c>
      <c r="R896" s="11">
        <f t="shared" si="13"/>
        <v>1260566</v>
      </c>
    </row>
    <row r="897" spans="13:18" x14ac:dyDescent="0.3">
      <c r="M897" s="11" t="s">
        <v>347</v>
      </c>
      <c r="N897" s="23">
        <v>45403</v>
      </c>
      <c r="O897" s="11" t="s">
        <v>1041</v>
      </c>
      <c r="P897" s="11">
        <v>6</v>
      </c>
      <c r="Q897" s="11">
        <v>4802.5</v>
      </c>
      <c r="R897" s="11">
        <f t="shared" si="13"/>
        <v>28815</v>
      </c>
    </row>
    <row r="898" spans="13:18" x14ac:dyDescent="0.3">
      <c r="M898" s="11" t="s">
        <v>349</v>
      </c>
      <c r="N898" s="23">
        <v>45358</v>
      </c>
      <c r="O898" s="11" t="s">
        <v>1010</v>
      </c>
      <c r="P898" s="11">
        <v>6</v>
      </c>
      <c r="Q898" s="11">
        <v>5305.39</v>
      </c>
      <c r="R898" s="11">
        <f t="shared" si="13"/>
        <v>31832.340000000004</v>
      </c>
    </row>
    <row r="899" spans="13:18" x14ac:dyDescent="0.3">
      <c r="M899" s="11" t="s">
        <v>360</v>
      </c>
      <c r="N899" s="23">
        <v>45297</v>
      </c>
      <c r="O899" s="11" t="s">
        <v>1033</v>
      </c>
      <c r="P899" s="11">
        <v>7</v>
      </c>
      <c r="Q899" s="11">
        <v>1494.91</v>
      </c>
      <c r="R899" s="11">
        <f t="shared" ref="R899:R962" si="14">Q899*P899</f>
        <v>10464.370000000001</v>
      </c>
    </row>
    <row r="900" spans="13:18" x14ac:dyDescent="0.3">
      <c r="M900" s="11" t="s">
        <v>366</v>
      </c>
      <c r="N900" s="23">
        <v>45426</v>
      </c>
      <c r="O900" s="11" t="s">
        <v>1017</v>
      </c>
      <c r="P900" s="11">
        <v>17</v>
      </c>
      <c r="Q900" s="11">
        <v>1497.23</v>
      </c>
      <c r="R900" s="11">
        <f t="shared" si="14"/>
        <v>25452.91</v>
      </c>
    </row>
    <row r="901" spans="13:18" x14ac:dyDescent="0.3">
      <c r="M901" s="11" t="s">
        <v>379</v>
      </c>
      <c r="N901" s="23">
        <v>45340</v>
      </c>
      <c r="O901" s="11" t="s">
        <v>1035</v>
      </c>
      <c r="P901" s="11">
        <v>3</v>
      </c>
      <c r="Q901" s="11">
        <v>1137.97</v>
      </c>
      <c r="R901" s="11">
        <f t="shared" si="14"/>
        <v>3413.91</v>
      </c>
    </row>
    <row r="902" spans="13:18" x14ac:dyDescent="0.3">
      <c r="M902" s="11" t="s">
        <v>389</v>
      </c>
      <c r="N902" s="23">
        <v>45325</v>
      </c>
      <c r="O902" s="11" t="s">
        <v>1046</v>
      </c>
      <c r="P902" s="11">
        <v>10</v>
      </c>
      <c r="Q902" s="11">
        <v>788.43</v>
      </c>
      <c r="R902" s="11">
        <f t="shared" si="14"/>
        <v>7884.2999999999993</v>
      </c>
    </row>
    <row r="903" spans="13:18" x14ac:dyDescent="0.3">
      <c r="M903" s="11" t="s">
        <v>391</v>
      </c>
      <c r="N903" s="23">
        <v>45336</v>
      </c>
      <c r="O903" s="11" t="s">
        <v>1038</v>
      </c>
      <c r="P903" s="11">
        <v>7</v>
      </c>
      <c r="Q903" s="11">
        <v>705.91</v>
      </c>
      <c r="R903" s="11">
        <f t="shared" si="14"/>
        <v>4941.37</v>
      </c>
    </row>
    <row r="904" spans="13:18" x14ac:dyDescent="0.3">
      <c r="M904" s="11" t="s">
        <v>396</v>
      </c>
      <c r="N904" s="23">
        <v>45446</v>
      </c>
      <c r="O904" s="11" t="s">
        <v>1017</v>
      </c>
      <c r="P904" s="11">
        <v>4</v>
      </c>
      <c r="Q904" s="11">
        <v>1888.14</v>
      </c>
      <c r="R904" s="11">
        <f t="shared" si="14"/>
        <v>7552.56</v>
      </c>
    </row>
    <row r="905" spans="13:18" x14ac:dyDescent="0.3">
      <c r="M905" s="11" t="s">
        <v>400</v>
      </c>
      <c r="N905" s="23">
        <v>45327</v>
      </c>
      <c r="O905" s="11" t="s">
        <v>1031</v>
      </c>
      <c r="P905" s="11">
        <v>4</v>
      </c>
      <c r="Q905" s="11">
        <v>51.27</v>
      </c>
      <c r="R905" s="11">
        <f t="shared" si="14"/>
        <v>205.08</v>
      </c>
    </row>
    <row r="906" spans="13:18" x14ac:dyDescent="0.3">
      <c r="M906" s="11" t="s">
        <v>403</v>
      </c>
      <c r="N906" s="23">
        <v>45350</v>
      </c>
      <c r="O906" s="11" t="s">
        <v>1041</v>
      </c>
      <c r="P906" s="11">
        <v>5</v>
      </c>
      <c r="Q906" s="11">
        <v>5695.28</v>
      </c>
      <c r="R906" s="11">
        <f t="shared" si="14"/>
        <v>28476.399999999998</v>
      </c>
    </row>
    <row r="907" spans="13:18" x14ac:dyDescent="0.3">
      <c r="M907" s="11" t="s">
        <v>404</v>
      </c>
      <c r="N907" s="23">
        <v>45466</v>
      </c>
      <c r="O907" s="11" t="s">
        <v>1037</v>
      </c>
      <c r="P907" s="11">
        <v>12</v>
      </c>
      <c r="Q907" s="11">
        <v>1735.86</v>
      </c>
      <c r="R907" s="11">
        <f t="shared" si="14"/>
        <v>20830.32</v>
      </c>
    </row>
    <row r="908" spans="13:18" x14ac:dyDescent="0.3">
      <c r="M908" s="11" t="s">
        <v>405</v>
      </c>
      <c r="N908" s="23">
        <v>45309</v>
      </c>
      <c r="O908" s="11" t="s">
        <v>1008</v>
      </c>
      <c r="P908" s="11">
        <v>3</v>
      </c>
      <c r="Q908" s="11">
        <v>62025.98</v>
      </c>
      <c r="R908" s="11">
        <f t="shared" si="14"/>
        <v>186077.94</v>
      </c>
    </row>
    <row r="909" spans="13:18" x14ac:dyDescent="0.3">
      <c r="M909" s="11" t="s">
        <v>407</v>
      </c>
      <c r="N909" s="23">
        <v>45453</v>
      </c>
      <c r="O909" s="11" t="s">
        <v>1044</v>
      </c>
      <c r="P909" s="11">
        <v>17</v>
      </c>
      <c r="Q909" s="11">
        <v>694.13</v>
      </c>
      <c r="R909" s="11">
        <f t="shared" si="14"/>
        <v>11800.21</v>
      </c>
    </row>
    <row r="910" spans="13:18" x14ac:dyDescent="0.3">
      <c r="M910" s="11" t="s">
        <v>420</v>
      </c>
      <c r="N910" s="23">
        <v>45442</v>
      </c>
      <c r="O910" s="11" t="s">
        <v>1041</v>
      </c>
      <c r="P910" s="11">
        <v>18</v>
      </c>
      <c r="Q910" s="11">
        <v>5175.9799999999996</v>
      </c>
      <c r="R910" s="11">
        <f t="shared" si="14"/>
        <v>93167.639999999985</v>
      </c>
    </row>
    <row r="911" spans="13:18" x14ac:dyDescent="0.3">
      <c r="M911" s="11" t="s">
        <v>423</v>
      </c>
      <c r="N911" s="23">
        <v>45427</v>
      </c>
      <c r="O911" s="11" t="s">
        <v>1016</v>
      </c>
      <c r="P911" s="11">
        <v>4</v>
      </c>
      <c r="Q911" s="11">
        <v>519.23</v>
      </c>
      <c r="R911" s="11">
        <f t="shared" si="14"/>
        <v>2076.92</v>
      </c>
    </row>
    <row r="912" spans="13:18" x14ac:dyDescent="0.3">
      <c r="M912" s="11" t="s">
        <v>426</v>
      </c>
      <c r="N912" s="23">
        <v>45370</v>
      </c>
      <c r="O912" s="11" t="s">
        <v>1015</v>
      </c>
      <c r="P912" s="11">
        <v>12</v>
      </c>
      <c r="Q912" s="11">
        <v>3495.63</v>
      </c>
      <c r="R912" s="11">
        <f t="shared" si="14"/>
        <v>41947.56</v>
      </c>
    </row>
    <row r="913" spans="13:18" x14ac:dyDescent="0.3">
      <c r="M913" s="11" t="s">
        <v>429</v>
      </c>
      <c r="N913" s="23">
        <v>45415</v>
      </c>
      <c r="O913" s="11" t="s">
        <v>1010</v>
      </c>
      <c r="P913" s="11">
        <v>19</v>
      </c>
      <c r="Q913" s="11">
        <v>4606.01</v>
      </c>
      <c r="R913" s="11">
        <f t="shared" si="14"/>
        <v>87514.19</v>
      </c>
    </row>
    <row r="914" spans="13:18" x14ac:dyDescent="0.3">
      <c r="M914" s="11" t="s">
        <v>442</v>
      </c>
      <c r="N914" s="23">
        <v>45391</v>
      </c>
      <c r="O914" s="11" t="s">
        <v>1011</v>
      </c>
      <c r="P914" s="11">
        <v>4</v>
      </c>
      <c r="Q914" s="11">
        <v>15929.96</v>
      </c>
      <c r="R914" s="11">
        <f t="shared" si="14"/>
        <v>63719.839999999997</v>
      </c>
    </row>
    <row r="915" spans="13:18" x14ac:dyDescent="0.3">
      <c r="M915" s="11" t="s">
        <v>447</v>
      </c>
      <c r="N915" s="23">
        <v>45458</v>
      </c>
      <c r="O915" s="11" t="s">
        <v>1023</v>
      </c>
      <c r="P915" s="11">
        <v>5</v>
      </c>
      <c r="Q915" s="11">
        <v>540.38</v>
      </c>
      <c r="R915" s="11">
        <f t="shared" si="14"/>
        <v>2701.9</v>
      </c>
    </row>
    <row r="916" spans="13:18" x14ac:dyDescent="0.3">
      <c r="M916" s="11" t="s">
        <v>449</v>
      </c>
      <c r="N916" s="23">
        <v>45434</v>
      </c>
      <c r="O916" s="11" t="s">
        <v>1042</v>
      </c>
      <c r="P916" s="11">
        <v>15</v>
      </c>
      <c r="Q916" s="11">
        <v>2181.17</v>
      </c>
      <c r="R916" s="11">
        <f t="shared" si="14"/>
        <v>32717.550000000003</v>
      </c>
    </row>
    <row r="917" spans="13:18" x14ac:dyDescent="0.3">
      <c r="M917" s="11" t="s">
        <v>462</v>
      </c>
      <c r="N917" s="23">
        <v>45418</v>
      </c>
      <c r="O917" s="11" t="s">
        <v>1022</v>
      </c>
      <c r="P917" s="11">
        <v>12</v>
      </c>
      <c r="Q917" s="11">
        <v>3606.21</v>
      </c>
      <c r="R917" s="11">
        <f t="shared" si="14"/>
        <v>43274.520000000004</v>
      </c>
    </row>
    <row r="918" spans="13:18" x14ac:dyDescent="0.3">
      <c r="M918" s="11" t="s">
        <v>470</v>
      </c>
      <c r="N918" s="23">
        <v>45428</v>
      </c>
      <c r="O918" s="11" t="s">
        <v>1025</v>
      </c>
      <c r="P918" s="11">
        <v>15</v>
      </c>
      <c r="Q918" s="11">
        <v>253.06</v>
      </c>
      <c r="R918" s="11">
        <f t="shared" si="14"/>
        <v>3795.9</v>
      </c>
    </row>
    <row r="919" spans="13:18" x14ac:dyDescent="0.3">
      <c r="M919" s="11" t="s">
        <v>480</v>
      </c>
      <c r="N919" s="23">
        <v>45460</v>
      </c>
      <c r="O919" s="11" t="s">
        <v>1022</v>
      </c>
      <c r="P919" s="11">
        <v>20</v>
      </c>
      <c r="Q919" s="11">
        <v>3565.8</v>
      </c>
      <c r="R919" s="11">
        <f t="shared" si="14"/>
        <v>71316</v>
      </c>
    </row>
    <row r="920" spans="13:18" x14ac:dyDescent="0.3">
      <c r="M920" s="11" t="s">
        <v>488</v>
      </c>
      <c r="N920" s="23">
        <v>45421</v>
      </c>
      <c r="O920" s="11" t="s">
        <v>1011</v>
      </c>
      <c r="P920" s="11">
        <v>18</v>
      </c>
      <c r="Q920" s="11">
        <v>19205.04</v>
      </c>
      <c r="R920" s="11">
        <f t="shared" si="14"/>
        <v>345690.72000000003</v>
      </c>
    </row>
    <row r="921" spans="13:18" x14ac:dyDescent="0.3">
      <c r="M921" s="11" t="s">
        <v>491</v>
      </c>
      <c r="N921" s="23">
        <v>45399</v>
      </c>
      <c r="O921" s="11" t="s">
        <v>1047</v>
      </c>
      <c r="P921" s="11">
        <v>11</v>
      </c>
      <c r="Q921" s="11">
        <v>855.43</v>
      </c>
      <c r="R921" s="11">
        <f t="shared" si="14"/>
        <v>9409.73</v>
      </c>
    </row>
    <row r="922" spans="13:18" x14ac:dyDescent="0.3">
      <c r="M922" s="11" t="s">
        <v>492</v>
      </c>
      <c r="N922" s="23">
        <v>45292</v>
      </c>
      <c r="O922" s="11" t="s">
        <v>1039</v>
      </c>
      <c r="P922" s="11">
        <v>8</v>
      </c>
      <c r="Q922" s="11">
        <v>1066.78</v>
      </c>
      <c r="R922" s="11">
        <f t="shared" si="14"/>
        <v>8534.24</v>
      </c>
    </row>
    <row r="923" spans="13:18" x14ac:dyDescent="0.3">
      <c r="M923" s="11" t="s">
        <v>501</v>
      </c>
      <c r="N923" s="23">
        <v>45388</v>
      </c>
      <c r="O923" s="11" t="s">
        <v>1020</v>
      </c>
      <c r="P923" s="11">
        <v>12</v>
      </c>
      <c r="Q923" s="11">
        <v>1166.4000000000001</v>
      </c>
      <c r="R923" s="11">
        <f t="shared" si="14"/>
        <v>13996.800000000001</v>
      </c>
    </row>
    <row r="924" spans="13:18" x14ac:dyDescent="0.3">
      <c r="M924" s="11" t="s">
        <v>506</v>
      </c>
      <c r="N924" s="23">
        <v>45418</v>
      </c>
      <c r="O924" s="11" t="s">
        <v>1041</v>
      </c>
      <c r="P924" s="11">
        <v>16</v>
      </c>
      <c r="Q924" s="11">
        <v>4715.82</v>
      </c>
      <c r="R924" s="11">
        <f t="shared" si="14"/>
        <v>75453.119999999995</v>
      </c>
    </row>
    <row r="925" spans="13:18" x14ac:dyDescent="0.3">
      <c r="M925" s="11" t="s">
        <v>507</v>
      </c>
      <c r="N925" s="23">
        <v>45343</v>
      </c>
      <c r="O925" s="11" t="s">
        <v>1021</v>
      </c>
      <c r="P925" s="11">
        <v>15</v>
      </c>
      <c r="Q925" s="11">
        <v>1832.2</v>
      </c>
      <c r="R925" s="11">
        <f t="shared" si="14"/>
        <v>27483</v>
      </c>
    </row>
    <row r="926" spans="13:18" x14ac:dyDescent="0.3">
      <c r="M926" s="11" t="s">
        <v>511</v>
      </c>
      <c r="N926" s="23">
        <v>45402</v>
      </c>
      <c r="O926" s="11" t="s">
        <v>1036</v>
      </c>
      <c r="P926" s="11">
        <v>14</v>
      </c>
      <c r="Q926" s="11">
        <v>2063.31</v>
      </c>
      <c r="R926" s="11">
        <f t="shared" si="14"/>
        <v>28886.34</v>
      </c>
    </row>
    <row r="927" spans="13:18" x14ac:dyDescent="0.3">
      <c r="M927" s="11" t="s">
        <v>519</v>
      </c>
      <c r="N927" s="23">
        <v>45424</v>
      </c>
      <c r="O927" s="11" t="s">
        <v>1038</v>
      </c>
      <c r="P927" s="11">
        <v>19</v>
      </c>
      <c r="Q927" s="11">
        <v>886.86</v>
      </c>
      <c r="R927" s="11">
        <f t="shared" si="14"/>
        <v>16850.34</v>
      </c>
    </row>
    <row r="928" spans="13:18" x14ac:dyDescent="0.3">
      <c r="M928" s="11" t="s">
        <v>522</v>
      </c>
      <c r="N928" s="23">
        <v>45419</v>
      </c>
      <c r="O928" s="11" t="s">
        <v>1027</v>
      </c>
      <c r="P928" s="11">
        <v>12</v>
      </c>
      <c r="Q928" s="11">
        <v>294.5</v>
      </c>
      <c r="R928" s="11">
        <f t="shared" si="14"/>
        <v>3534</v>
      </c>
    </row>
    <row r="929" spans="13:18" x14ac:dyDescent="0.3">
      <c r="M929" s="11" t="s">
        <v>528</v>
      </c>
      <c r="N929" s="23">
        <v>45342</v>
      </c>
      <c r="O929" s="11" t="s">
        <v>1009</v>
      </c>
      <c r="P929" s="11">
        <v>3</v>
      </c>
      <c r="Q929" s="11">
        <v>28817.15</v>
      </c>
      <c r="R929" s="11">
        <f t="shared" si="14"/>
        <v>86451.450000000012</v>
      </c>
    </row>
    <row r="930" spans="13:18" x14ac:dyDescent="0.3">
      <c r="M930" s="11" t="s">
        <v>530</v>
      </c>
      <c r="N930" s="23">
        <v>45335</v>
      </c>
      <c r="O930" s="11" t="s">
        <v>1041</v>
      </c>
      <c r="P930" s="11">
        <v>11</v>
      </c>
      <c r="Q930" s="11">
        <v>5801.67</v>
      </c>
      <c r="R930" s="11">
        <f t="shared" si="14"/>
        <v>63818.37</v>
      </c>
    </row>
    <row r="931" spans="13:18" x14ac:dyDescent="0.3">
      <c r="M931" s="11" t="s">
        <v>534</v>
      </c>
      <c r="N931" s="23">
        <v>45293</v>
      </c>
      <c r="O931" s="11" t="s">
        <v>1025</v>
      </c>
      <c r="P931" s="11">
        <v>5</v>
      </c>
      <c r="Q931" s="11">
        <v>265.58</v>
      </c>
      <c r="R931" s="11">
        <f t="shared" si="14"/>
        <v>1327.8999999999999</v>
      </c>
    </row>
    <row r="932" spans="13:18" x14ac:dyDescent="0.3">
      <c r="M932" s="11" t="s">
        <v>542</v>
      </c>
      <c r="N932" s="23">
        <v>45356</v>
      </c>
      <c r="O932" s="11" t="s">
        <v>1036</v>
      </c>
      <c r="P932" s="11">
        <v>7</v>
      </c>
      <c r="Q932" s="11">
        <v>2170.48</v>
      </c>
      <c r="R932" s="11">
        <f t="shared" si="14"/>
        <v>15193.36</v>
      </c>
    </row>
    <row r="933" spans="13:18" x14ac:dyDescent="0.3">
      <c r="M933" s="11" t="s">
        <v>559</v>
      </c>
      <c r="N933" s="23">
        <v>45397</v>
      </c>
      <c r="O933" s="11" t="s">
        <v>1012</v>
      </c>
      <c r="P933" s="11">
        <v>10</v>
      </c>
      <c r="Q933" s="11">
        <v>2663.44</v>
      </c>
      <c r="R933" s="11">
        <f t="shared" si="14"/>
        <v>26634.400000000001</v>
      </c>
    </row>
    <row r="934" spans="13:18" x14ac:dyDescent="0.3">
      <c r="M934" s="11" t="s">
        <v>565</v>
      </c>
      <c r="N934" s="23">
        <v>45312</v>
      </c>
      <c r="O934" s="11" t="s">
        <v>1023</v>
      </c>
      <c r="P934" s="11">
        <v>2</v>
      </c>
      <c r="Q934" s="11">
        <v>505.72</v>
      </c>
      <c r="R934" s="11">
        <f t="shared" si="14"/>
        <v>1011.44</v>
      </c>
    </row>
    <row r="935" spans="13:18" x14ac:dyDescent="0.3">
      <c r="M935" s="11" t="s">
        <v>580</v>
      </c>
      <c r="N935" s="23">
        <v>45387</v>
      </c>
      <c r="O935" s="11" t="s">
        <v>1008</v>
      </c>
      <c r="P935" s="11">
        <v>16</v>
      </c>
      <c r="Q935" s="11">
        <v>63583.54</v>
      </c>
      <c r="R935" s="11">
        <f t="shared" si="14"/>
        <v>1017336.64</v>
      </c>
    </row>
    <row r="936" spans="13:18" x14ac:dyDescent="0.3">
      <c r="M936" s="11" t="s">
        <v>595</v>
      </c>
      <c r="N936" s="23">
        <v>45338</v>
      </c>
      <c r="O936" s="11" t="s">
        <v>1020</v>
      </c>
      <c r="P936" s="11">
        <v>7</v>
      </c>
      <c r="Q936" s="11">
        <v>1140.29</v>
      </c>
      <c r="R936" s="11">
        <f t="shared" si="14"/>
        <v>7982.03</v>
      </c>
    </row>
    <row r="937" spans="13:18" x14ac:dyDescent="0.3">
      <c r="M937" s="11" t="s">
        <v>602</v>
      </c>
      <c r="N937" s="23">
        <v>45292</v>
      </c>
      <c r="O937" s="11" t="s">
        <v>1029</v>
      </c>
      <c r="P937" s="11">
        <v>15</v>
      </c>
      <c r="Q937" s="11">
        <v>302.88</v>
      </c>
      <c r="R937" s="11">
        <f t="shared" si="14"/>
        <v>4543.2</v>
      </c>
    </row>
    <row r="938" spans="13:18" x14ac:dyDescent="0.3">
      <c r="M938" s="11" t="s">
        <v>608</v>
      </c>
      <c r="N938" s="23">
        <v>45438</v>
      </c>
      <c r="O938" s="11" t="s">
        <v>1017</v>
      </c>
      <c r="P938" s="11">
        <v>17</v>
      </c>
      <c r="Q938" s="11">
        <v>1464.43</v>
      </c>
      <c r="R938" s="11">
        <f t="shared" si="14"/>
        <v>24895.31</v>
      </c>
    </row>
    <row r="939" spans="13:18" x14ac:dyDescent="0.3">
      <c r="M939" s="11" t="s">
        <v>614</v>
      </c>
      <c r="N939" s="23">
        <v>45445</v>
      </c>
      <c r="O939" s="11" t="s">
        <v>1022</v>
      </c>
      <c r="P939" s="11">
        <v>3</v>
      </c>
      <c r="Q939" s="11">
        <v>4543.25</v>
      </c>
      <c r="R939" s="11">
        <f t="shared" si="14"/>
        <v>13629.75</v>
      </c>
    </row>
    <row r="940" spans="13:18" x14ac:dyDescent="0.3">
      <c r="M940" s="11" t="s">
        <v>618</v>
      </c>
      <c r="N940" s="23">
        <v>45443</v>
      </c>
      <c r="O940" s="11" t="s">
        <v>1027</v>
      </c>
      <c r="P940" s="11">
        <v>18</v>
      </c>
      <c r="Q940" s="11">
        <v>277.77</v>
      </c>
      <c r="R940" s="11">
        <f t="shared" si="14"/>
        <v>4999.8599999999997</v>
      </c>
    </row>
    <row r="941" spans="13:18" x14ac:dyDescent="0.3">
      <c r="M941" s="11" t="s">
        <v>626</v>
      </c>
      <c r="N941" s="23">
        <v>45392</v>
      </c>
      <c r="O941" s="11" t="s">
        <v>1009</v>
      </c>
      <c r="P941" s="11">
        <v>11</v>
      </c>
      <c r="Q941" s="11">
        <v>24429.919999999998</v>
      </c>
      <c r="R941" s="11">
        <f t="shared" si="14"/>
        <v>268729.12</v>
      </c>
    </row>
    <row r="942" spans="13:18" x14ac:dyDescent="0.3">
      <c r="M942" s="11" t="s">
        <v>629</v>
      </c>
      <c r="N942" s="23">
        <v>45459</v>
      </c>
      <c r="O942" s="11" t="s">
        <v>1027</v>
      </c>
      <c r="P942" s="11">
        <v>6</v>
      </c>
      <c r="Q942" s="11">
        <v>320.98</v>
      </c>
      <c r="R942" s="11">
        <f t="shared" si="14"/>
        <v>1925.88</v>
      </c>
    </row>
    <row r="943" spans="13:18" x14ac:dyDescent="0.3">
      <c r="M943" s="11" t="s">
        <v>631</v>
      </c>
      <c r="N943" s="23">
        <v>45318</v>
      </c>
      <c r="O943" s="11" t="s">
        <v>1031</v>
      </c>
      <c r="P943" s="11">
        <v>5</v>
      </c>
      <c r="Q943" s="11">
        <v>43.59</v>
      </c>
      <c r="R943" s="11">
        <f t="shared" si="14"/>
        <v>217.95000000000002</v>
      </c>
    </row>
    <row r="944" spans="13:18" x14ac:dyDescent="0.3">
      <c r="M944" s="11" t="s">
        <v>636</v>
      </c>
      <c r="N944" s="23">
        <v>45322</v>
      </c>
      <c r="O944" s="11" t="s">
        <v>1031</v>
      </c>
      <c r="P944" s="11">
        <v>4</v>
      </c>
      <c r="Q944" s="11">
        <v>38.799999999999997</v>
      </c>
      <c r="R944" s="11">
        <f t="shared" si="14"/>
        <v>155.19999999999999</v>
      </c>
    </row>
    <row r="945" spans="13:18" x14ac:dyDescent="0.3">
      <c r="M945" s="11" t="s">
        <v>650</v>
      </c>
      <c r="N945" s="23">
        <v>45311</v>
      </c>
      <c r="O945" s="11" t="s">
        <v>1047</v>
      </c>
      <c r="P945" s="11">
        <v>18</v>
      </c>
      <c r="Q945" s="11">
        <v>887.63</v>
      </c>
      <c r="R945" s="11">
        <f t="shared" si="14"/>
        <v>15977.34</v>
      </c>
    </row>
    <row r="946" spans="13:18" x14ac:dyDescent="0.3">
      <c r="M946" s="11" t="s">
        <v>653</v>
      </c>
      <c r="N946" s="23">
        <v>45460</v>
      </c>
      <c r="O946" s="11" t="s">
        <v>1031</v>
      </c>
      <c r="P946" s="11">
        <v>17</v>
      </c>
      <c r="Q946" s="11">
        <v>47.31</v>
      </c>
      <c r="R946" s="11">
        <f t="shared" si="14"/>
        <v>804.27</v>
      </c>
    </row>
    <row r="947" spans="13:18" x14ac:dyDescent="0.3">
      <c r="M947" s="11" t="s">
        <v>655</v>
      </c>
      <c r="N947" s="23">
        <v>45428</v>
      </c>
      <c r="O947" s="11" t="s">
        <v>1025</v>
      </c>
      <c r="P947" s="11">
        <v>4</v>
      </c>
      <c r="Q947" s="11">
        <v>288.63</v>
      </c>
      <c r="R947" s="11">
        <f t="shared" si="14"/>
        <v>1154.52</v>
      </c>
    </row>
    <row r="948" spans="13:18" x14ac:dyDescent="0.3">
      <c r="M948" s="11" t="s">
        <v>660</v>
      </c>
      <c r="N948" s="23">
        <v>45304</v>
      </c>
      <c r="O948" s="11" t="s">
        <v>1046</v>
      </c>
      <c r="P948" s="11">
        <v>6</v>
      </c>
      <c r="Q948" s="11">
        <v>682.8</v>
      </c>
      <c r="R948" s="11">
        <f t="shared" si="14"/>
        <v>4096.7999999999993</v>
      </c>
    </row>
    <row r="949" spans="13:18" x14ac:dyDescent="0.3">
      <c r="M949" s="11" t="s">
        <v>661</v>
      </c>
      <c r="N949" s="23">
        <v>45433</v>
      </c>
      <c r="O949" s="11" t="s">
        <v>1030</v>
      </c>
      <c r="P949" s="11">
        <v>20</v>
      </c>
      <c r="Q949" s="11">
        <v>78.98</v>
      </c>
      <c r="R949" s="11">
        <f t="shared" si="14"/>
        <v>1579.6000000000001</v>
      </c>
    </row>
    <row r="950" spans="13:18" x14ac:dyDescent="0.3">
      <c r="M950" s="11" t="s">
        <v>669</v>
      </c>
      <c r="N950" s="23">
        <v>45423</v>
      </c>
      <c r="O950" s="11" t="s">
        <v>1038</v>
      </c>
      <c r="P950" s="11">
        <v>18</v>
      </c>
      <c r="Q950" s="11">
        <v>861.55</v>
      </c>
      <c r="R950" s="11">
        <f t="shared" si="14"/>
        <v>15507.9</v>
      </c>
    </row>
    <row r="951" spans="13:18" x14ac:dyDescent="0.3">
      <c r="M951" s="11" t="s">
        <v>671</v>
      </c>
      <c r="N951" s="23">
        <v>45467</v>
      </c>
      <c r="O951" s="11" t="s">
        <v>1023</v>
      </c>
      <c r="P951" s="11">
        <v>20</v>
      </c>
      <c r="Q951" s="11">
        <v>485.97</v>
      </c>
      <c r="R951" s="11">
        <f t="shared" si="14"/>
        <v>9719.4000000000015</v>
      </c>
    </row>
    <row r="952" spans="13:18" x14ac:dyDescent="0.3">
      <c r="M952" s="11" t="s">
        <v>679</v>
      </c>
      <c r="N952" s="23">
        <v>45331</v>
      </c>
      <c r="O952" s="11" t="s">
        <v>1041</v>
      </c>
      <c r="P952" s="11">
        <v>14</v>
      </c>
      <c r="Q952" s="11">
        <v>4450.51</v>
      </c>
      <c r="R952" s="11">
        <f t="shared" si="14"/>
        <v>62307.14</v>
      </c>
    </row>
    <row r="953" spans="13:18" x14ac:dyDescent="0.3">
      <c r="M953" s="11" t="s">
        <v>681</v>
      </c>
      <c r="N953" s="23">
        <v>45429</v>
      </c>
      <c r="O953" s="11" t="s">
        <v>1035</v>
      </c>
      <c r="P953" s="11">
        <v>9</v>
      </c>
      <c r="Q953" s="11">
        <v>1053.8599999999999</v>
      </c>
      <c r="R953" s="11">
        <f t="shared" si="14"/>
        <v>9484.74</v>
      </c>
    </row>
    <row r="954" spans="13:18" x14ac:dyDescent="0.3">
      <c r="M954" s="11" t="s">
        <v>683</v>
      </c>
      <c r="N954" s="23">
        <v>45364</v>
      </c>
      <c r="O954" s="11" t="s">
        <v>1015</v>
      </c>
      <c r="P954" s="11">
        <v>2</v>
      </c>
      <c r="Q954" s="11">
        <v>3267.92</v>
      </c>
      <c r="R954" s="11">
        <f t="shared" si="14"/>
        <v>6535.84</v>
      </c>
    </row>
    <row r="955" spans="13:18" x14ac:dyDescent="0.3">
      <c r="M955" s="11" t="s">
        <v>688</v>
      </c>
      <c r="N955" s="23">
        <v>45401</v>
      </c>
      <c r="O955" s="11" t="s">
        <v>1011</v>
      </c>
      <c r="P955" s="11">
        <v>20</v>
      </c>
      <c r="Q955" s="11">
        <v>18467.71</v>
      </c>
      <c r="R955" s="11">
        <f t="shared" si="14"/>
        <v>369354.19999999995</v>
      </c>
    </row>
    <row r="956" spans="13:18" x14ac:dyDescent="0.3">
      <c r="M956" s="11" t="s">
        <v>695</v>
      </c>
      <c r="N956" s="23">
        <v>45401</v>
      </c>
      <c r="O956" s="11" t="s">
        <v>1022</v>
      </c>
      <c r="P956" s="11">
        <v>16</v>
      </c>
      <c r="Q956" s="11">
        <v>3644.11</v>
      </c>
      <c r="R956" s="11">
        <f t="shared" si="14"/>
        <v>58305.760000000002</v>
      </c>
    </row>
    <row r="957" spans="13:18" x14ac:dyDescent="0.3">
      <c r="M957" s="11" t="s">
        <v>710</v>
      </c>
      <c r="N957" s="23">
        <v>45390</v>
      </c>
      <c r="O957" s="11" t="s">
        <v>1036</v>
      </c>
      <c r="P957" s="11">
        <v>18</v>
      </c>
      <c r="Q957" s="11">
        <v>2381.88</v>
      </c>
      <c r="R957" s="11">
        <f t="shared" si="14"/>
        <v>42873.840000000004</v>
      </c>
    </row>
    <row r="958" spans="13:18" x14ac:dyDescent="0.3">
      <c r="M958" s="11" t="s">
        <v>722</v>
      </c>
      <c r="N958" s="23">
        <v>45414</v>
      </c>
      <c r="O958" s="11" t="s">
        <v>1031</v>
      </c>
      <c r="P958" s="11">
        <v>3</v>
      </c>
      <c r="Q958" s="11">
        <v>45.53</v>
      </c>
      <c r="R958" s="11">
        <f t="shared" si="14"/>
        <v>136.59</v>
      </c>
    </row>
    <row r="959" spans="13:18" x14ac:dyDescent="0.3">
      <c r="M959" s="11" t="s">
        <v>726</v>
      </c>
      <c r="N959" s="23">
        <v>45327</v>
      </c>
      <c r="O959" s="11" t="s">
        <v>1014</v>
      </c>
      <c r="P959" s="11">
        <v>1</v>
      </c>
      <c r="Q959" s="11">
        <v>1193.83</v>
      </c>
      <c r="R959" s="11">
        <f t="shared" si="14"/>
        <v>1193.83</v>
      </c>
    </row>
    <row r="960" spans="13:18" x14ac:dyDescent="0.3">
      <c r="M960" s="11" t="s">
        <v>729</v>
      </c>
      <c r="N960" s="23">
        <v>45327</v>
      </c>
      <c r="O960" s="11" t="s">
        <v>1013</v>
      </c>
      <c r="P960" s="11">
        <v>16</v>
      </c>
      <c r="Q960" s="11">
        <v>36131.22</v>
      </c>
      <c r="R960" s="11">
        <f t="shared" si="14"/>
        <v>578099.52</v>
      </c>
    </row>
    <row r="961" spans="13:18" x14ac:dyDescent="0.3">
      <c r="M961" s="11" t="s">
        <v>739</v>
      </c>
      <c r="N961" s="23">
        <v>45459</v>
      </c>
      <c r="O961" s="11" t="s">
        <v>1008</v>
      </c>
      <c r="P961" s="11">
        <v>5</v>
      </c>
      <c r="Q961" s="11">
        <v>61601.68</v>
      </c>
      <c r="R961" s="11">
        <f t="shared" si="14"/>
        <v>308008.40000000002</v>
      </c>
    </row>
    <row r="962" spans="13:18" x14ac:dyDescent="0.3">
      <c r="M962" s="11" t="s">
        <v>741</v>
      </c>
      <c r="N962" s="23">
        <v>45374</v>
      </c>
      <c r="O962" s="11" t="s">
        <v>1017</v>
      </c>
      <c r="P962" s="11">
        <v>5</v>
      </c>
      <c r="Q962" s="11">
        <v>1558.72</v>
      </c>
      <c r="R962" s="11">
        <f t="shared" si="14"/>
        <v>7793.6</v>
      </c>
    </row>
    <row r="963" spans="13:18" x14ac:dyDescent="0.3">
      <c r="M963" s="11" t="s">
        <v>742</v>
      </c>
      <c r="N963" s="23">
        <v>45400</v>
      </c>
      <c r="O963" s="11" t="s">
        <v>1028</v>
      </c>
      <c r="P963" s="11">
        <v>16</v>
      </c>
      <c r="Q963" s="11">
        <v>120.35</v>
      </c>
      <c r="R963" s="11">
        <f t="shared" ref="R963:R1001" si="15">Q963*P963</f>
        <v>1925.6</v>
      </c>
    </row>
    <row r="964" spans="13:18" x14ac:dyDescent="0.3">
      <c r="M964" s="11" t="s">
        <v>765</v>
      </c>
      <c r="N964" s="23">
        <v>45393</v>
      </c>
      <c r="O964" s="11" t="s">
        <v>1030</v>
      </c>
      <c r="P964" s="11">
        <v>17</v>
      </c>
      <c r="Q964" s="11">
        <v>61.92</v>
      </c>
      <c r="R964" s="11">
        <f t="shared" si="15"/>
        <v>1052.6400000000001</v>
      </c>
    </row>
    <row r="965" spans="13:18" x14ac:dyDescent="0.3">
      <c r="M965" s="11" t="s">
        <v>767</v>
      </c>
      <c r="N965" s="23">
        <v>45298</v>
      </c>
      <c r="O965" s="11" t="s">
        <v>1040</v>
      </c>
      <c r="P965" s="11">
        <v>19</v>
      </c>
      <c r="Q965" s="11">
        <v>1726.69</v>
      </c>
      <c r="R965" s="11">
        <f t="shared" si="15"/>
        <v>32807.11</v>
      </c>
    </row>
    <row r="966" spans="13:18" x14ac:dyDescent="0.3">
      <c r="M966" s="11" t="s">
        <v>770</v>
      </c>
      <c r="N966" s="23">
        <v>45378</v>
      </c>
      <c r="O966" s="11" t="s">
        <v>1036</v>
      </c>
      <c r="P966" s="11">
        <v>10</v>
      </c>
      <c r="Q966" s="11">
        <v>2057.7399999999998</v>
      </c>
      <c r="R966" s="11">
        <f t="shared" si="15"/>
        <v>20577.399999999998</v>
      </c>
    </row>
    <row r="967" spans="13:18" x14ac:dyDescent="0.3">
      <c r="M967" s="11" t="s">
        <v>776</v>
      </c>
      <c r="N967" s="23">
        <v>45302</v>
      </c>
      <c r="O967" s="11" t="s">
        <v>1044</v>
      </c>
      <c r="P967" s="11">
        <v>12</v>
      </c>
      <c r="Q967" s="11">
        <v>670.02</v>
      </c>
      <c r="R967" s="11">
        <f t="shared" si="15"/>
        <v>8040.24</v>
      </c>
    </row>
    <row r="968" spans="13:18" x14ac:dyDescent="0.3">
      <c r="M968" s="11" t="s">
        <v>782</v>
      </c>
      <c r="N968" s="23">
        <v>45338</v>
      </c>
      <c r="O968" s="11" t="s">
        <v>1014</v>
      </c>
      <c r="P968" s="11">
        <v>4</v>
      </c>
      <c r="Q968" s="11">
        <v>1323.02</v>
      </c>
      <c r="R968" s="11">
        <f t="shared" si="15"/>
        <v>5292.08</v>
      </c>
    </row>
    <row r="969" spans="13:18" x14ac:dyDescent="0.3">
      <c r="M969" s="11" t="s">
        <v>789</v>
      </c>
      <c r="N969" s="23">
        <v>45305</v>
      </c>
      <c r="O969" s="11" t="s">
        <v>1024</v>
      </c>
      <c r="P969" s="11">
        <v>3</v>
      </c>
      <c r="Q969" s="11">
        <v>406.48</v>
      </c>
      <c r="R969" s="11">
        <f t="shared" si="15"/>
        <v>1219.44</v>
      </c>
    </row>
    <row r="970" spans="13:18" x14ac:dyDescent="0.3">
      <c r="M970" s="11" t="s">
        <v>790</v>
      </c>
      <c r="N970" s="23">
        <v>45342</v>
      </c>
      <c r="O970" s="11" t="s">
        <v>1027</v>
      </c>
      <c r="P970" s="11">
        <v>12</v>
      </c>
      <c r="Q970" s="11">
        <v>361.67</v>
      </c>
      <c r="R970" s="11">
        <f t="shared" si="15"/>
        <v>4340.04</v>
      </c>
    </row>
    <row r="971" spans="13:18" x14ac:dyDescent="0.3">
      <c r="M971" s="11" t="s">
        <v>804</v>
      </c>
      <c r="N971" s="23">
        <v>45440</v>
      </c>
      <c r="O971" s="11" t="s">
        <v>1036</v>
      </c>
      <c r="P971" s="11">
        <v>2</v>
      </c>
      <c r="Q971" s="11">
        <v>2295.5100000000002</v>
      </c>
      <c r="R971" s="11">
        <f t="shared" si="15"/>
        <v>4591.0200000000004</v>
      </c>
    </row>
    <row r="972" spans="13:18" x14ac:dyDescent="0.3">
      <c r="M972" s="11" t="s">
        <v>805</v>
      </c>
      <c r="N972" s="23">
        <v>45433</v>
      </c>
      <c r="O972" s="11" t="s">
        <v>1022</v>
      </c>
      <c r="P972" s="11">
        <v>13</v>
      </c>
      <c r="Q972" s="11">
        <v>3726.13</v>
      </c>
      <c r="R972" s="11">
        <f t="shared" si="15"/>
        <v>48439.69</v>
      </c>
    </row>
    <row r="973" spans="13:18" x14ac:dyDescent="0.3">
      <c r="M973" s="11" t="s">
        <v>807</v>
      </c>
      <c r="N973" s="23">
        <v>45360</v>
      </c>
      <c r="O973" s="11" t="s">
        <v>1040</v>
      </c>
      <c r="P973" s="11">
        <v>9</v>
      </c>
      <c r="Q973" s="11">
        <v>1454.16</v>
      </c>
      <c r="R973" s="11">
        <f t="shared" si="15"/>
        <v>13087.44</v>
      </c>
    </row>
    <row r="974" spans="13:18" x14ac:dyDescent="0.3">
      <c r="M974" s="11" t="s">
        <v>809</v>
      </c>
      <c r="N974" s="23">
        <v>45438</v>
      </c>
      <c r="O974" s="11" t="s">
        <v>1029</v>
      </c>
      <c r="P974" s="11">
        <v>14</v>
      </c>
      <c r="Q974" s="11">
        <v>242.82</v>
      </c>
      <c r="R974" s="11">
        <f t="shared" si="15"/>
        <v>3399.48</v>
      </c>
    </row>
    <row r="975" spans="13:18" x14ac:dyDescent="0.3">
      <c r="M975" s="11" t="s">
        <v>819</v>
      </c>
      <c r="N975" s="23">
        <v>45359</v>
      </c>
      <c r="O975" s="11" t="s">
        <v>1017</v>
      </c>
      <c r="P975" s="11">
        <v>6</v>
      </c>
      <c r="Q975" s="11">
        <v>1502.76</v>
      </c>
      <c r="R975" s="11">
        <f t="shared" si="15"/>
        <v>9016.56</v>
      </c>
    </row>
    <row r="976" spans="13:18" x14ac:dyDescent="0.3">
      <c r="M976" s="11" t="s">
        <v>820</v>
      </c>
      <c r="N976" s="23">
        <v>45317</v>
      </c>
      <c r="O976" s="11" t="s">
        <v>1021</v>
      </c>
      <c r="P976" s="11">
        <v>16</v>
      </c>
      <c r="Q976" s="11">
        <v>1792.97</v>
      </c>
      <c r="R976" s="11">
        <f t="shared" si="15"/>
        <v>28687.52</v>
      </c>
    </row>
    <row r="977" spans="13:18" x14ac:dyDescent="0.3">
      <c r="M977" s="11" t="s">
        <v>830</v>
      </c>
      <c r="N977" s="23">
        <v>45416</v>
      </c>
      <c r="O977" s="11" t="s">
        <v>1018</v>
      </c>
      <c r="P977" s="11">
        <v>14</v>
      </c>
      <c r="Q977" s="11">
        <v>4701.99</v>
      </c>
      <c r="R977" s="11">
        <f t="shared" si="15"/>
        <v>65827.86</v>
      </c>
    </row>
    <row r="978" spans="13:18" x14ac:dyDescent="0.3">
      <c r="M978" s="11" t="s">
        <v>834</v>
      </c>
      <c r="N978" s="23">
        <v>45321</v>
      </c>
      <c r="O978" s="11" t="s">
        <v>1033</v>
      </c>
      <c r="P978" s="11">
        <v>6</v>
      </c>
      <c r="Q978" s="11">
        <v>1887.06</v>
      </c>
      <c r="R978" s="11">
        <f t="shared" si="15"/>
        <v>11322.36</v>
      </c>
    </row>
    <row r="979" spans="13:18" x14ac:dyDescent="0.3">
      <c r="M979" s="11" t="s">
        <v>839</v>
      </c>
      <c r="N979" s="23">
        <v>45438</v>
      </c>
      <c r="O979" s="11" t="s">
        <v>1046</v>
      </c>
      <c r="P979" s="11">
        <v>14</v>
      </c>
      <c r="Q979" s="11">
        <v>777.77</v>
      </c>
      <c r="R979" s="11">
        <f t="shared" si="15"/>
        <v>10888.779999999999</v>
      </c>
    </row>
    <row r="980" spans="13:18" x14ac:dyDescent="0.3">
      <c r="M980" s="11" t="s">
        <v>840</v>
      </c>
      <c r="N980" s="23">
        <v>45342</v>
      </c>
      <c r="O980" s="11" t="s">
        <v>1028</v>
      </c>
      <c r="P980" s="11">
        <v>2</v>
      </c>
      <c r="Q980" s="11">
        <v>124.75</v>
      </c>
      <c r="R980" s="11">
        <f t="shared" si="15"/>
        <v>249.5</v>
      </c>
    </row>
    <row r="981" spans="13:18" x14ac:dyDescent="0.3">
      <c r="M981" s="11" t="s">
        <v>844</v>
      </c>
      <c r="N981" s="23">
        <v>45309</v>
      </c>
      <c r="O981" s="11" t="s">
        <v>1029</v>
      </c>
      <c r="P981" s="11">
        <v>16</v>
      </c>
      <c r="Q981" s="11">
        <v>228.81</v>
      </c>
      <c r="R981" s="11">
        <f t="shared" si="15"/>
        <v>3660.96</v>
      </c>
    </row>
    <row r="982" spans="13:18" x14ac:dyDescent="0.3">
      <c r="M982" s="11" t="s">
        <v>846</v>
      </c>
      <c r="N982" s="23">
        <v>45392</v>
      </c>
      <c r="O982" s="11" t="s">
        <v>1047</v>
      </c>
      <c r="P982" s="11">
        <v>10</v>
      </c>
      <c r="Q982" s="11">
        <v>1041.01</v>
      </c>
      <c r="R982" s="11">
        <f t="shared" si="15"/>
        <v>10410.1</v>
      </c>
    </row>
    <row r="983" spans="13:18" x14ac:dyDescent="0.3">
      <c r="M983" s="11" t="s">
        <v>861</v>
      </c>
      <c r="N983" s="23">
        <v>45409</v>
      </c>
      <c r="O983" s="11" t="s">
        <v>1023</v>
      </c>
      <c r="P983" s="11">
        <v>6</v>
      </c>
      <c r="Q983" s="11">
        <v>532.53</v>
      </c>
      <c r="R983" s="11">
        <f t="shared" si="15"/>
        <v>3195.18</v>
      </c>
    </row>
    <row r="984" spans="13:18" x14ac:dyDescent="0.3">
      <c r="M984" s="11" t="s">
        <v>862</v>
      </c>
      <c r="N984" s="23">
        <v>45322</v>
      </c>
      <c r="O984" s="11" t="s">
        <v>1030</v>
      </c>
      <c r="P984" s="11">
        <v>18</v>
      </c>
      <c r="Q984" s="11">
        <v>59.17</v>
      </c>
      <c r="R984" s="11">
        <f t="shared" si="15"/>
        <v>1065.06</v>
      </c>
    </row>
    <row r="985" spans="13:18" x14ac:dyDescent="0.3">
      <c r="M985" s="11" t="s">
        <v>872</v>
      </c>
      <c r="N985" s="23">
        <v>45328</v>
      </c>
      <c r="O985" s="11" t="s">
        <v>1029</v>
      </c>
      <c r="P985" s="11">
        <v>1</v>
      </c>
      <c r="Q985" s="11">
        <v>283.33999999999997</v>
      </c>
      <c r="R985" s="11">
        <f t="shared" si="15"/>
        <v>283.33999999999997</v>
      </c>
    </row>
    <row r="986" spans="13:18" x14ac:dyDescent="0.3">
      <c r="M986" s="11" t="s">
        <v>874</v>
      </c>
      <c r="N986" s="23">
        <v>45292</v>
      </c>
      <c r="O986" s="11" t="s">
        <v>1038</v>
      </c>
      <c r="P986" s="11">
        <v>16</v>
      </c>
      <c r="Q986" s="11">
        <v>911.94</v>
      </c>
      <c r="R986" s="11">
        <f t="shared" si="15"/>
        <v>14591.04</v>
      </c>
    </row>
    <row r="987" spans="13:18" x14ac:dyDescent="0.3">
      <c r="M987" s="11" t="s">
        <v>882</v>
      </c>
      <c r="N987" s="23">
        <v>45452</v>
      </c>
      <c r="O987" s="11" t="s">
        <v>1014</v>
      </c>
      <c r="P987" s="11">
        <v>18</v>
      </c>
      <c r="Q987" s="11">
        <v>1315.52</v>
      </c>
      <c r="R987" s="11">
        <f t="shared" si="15"/>
        <v>23679.360000000001</v>
      </c>
    </row>
    <row r="988" spans="13:18" x14ac:dyDescent="0.3">
      <c r="M988" s="11" t="s">
        <v>888</v>
      </c>
      <c r="N988" s="23">
        <v>45364</v>
      </c>
      <c r="O988" s="11" t="s">
        <v>1010</v>
      </c>
      <c r="P988" s="11">
        <v>19</v>
      </c>
      <c r="Q988" s="11">
        <v>4277.26</v>
      </c>
      <c r="R988" s="11">
        <f t="shared" si="15"/>
        <v>81267.94</v>
      </c>
    </row>
    <row r="989" spans="13:18" x14ac:dyDescent="0.3">
      <c r="M989" s="11" t="s">
        <v>896</v>
      </c>
      <c r="N989" s="23">
        <v>45452</v>
      </c>
      <c r="O989" s="11" t="s">
        <v>1027</v>
      </c>
      <c r="P989" s="11">
        <v>15</v>
      </c>
      <c r="Q989" s="11">
        <v>317.48</v>
      </c>
      <c r="R989" s="11">
        <f t="shared" si="15"/>
        <v>4762.2000000000007</v>
      </c>
    </row>
    <row r="990" spans="13:18" x14ac:dyDescent="0.3">
      <c r="M990" s="11" t="s">
        <v>898</v>
      </c>
      <c r="N990" s="23">
        <v>45401</v>
      </c>
      <c r="O990" s="11" t="s">
        <v>1037</v>
      </c>
      <c r="P990" s="11">
        <v>15</v>
      </c>
      <c r="Q990" s="11">
        <v>1455.85</v>
      </c>
      <c r="R990" s="11">
        <f t="shared" si="15"/>
        <v>21837.75</v>
      </c>
    </row>
    <row r="991" spans="13:18" x14ac:dyDescent="0.3">
      <c r="M991" s="11" t="s">
        <v>901</v>
      </c>
      <c r="N991" s="23">
        <v>45324</v>
      </c>
      <c r="O991" s="11" t="s">
        <v>1011</v>
      </c>
      <c r="P991" s="11">
        <v>13</v>
      </c>
      <c r="Q991" s="11">
        <v>18058.2</v>
      </c>
      <c r="R991" s="11">
        <f t="shared" si="15"/>
        <v>234756.6</v>
      </c>
    </row>
    <row r="992" spans="13:18" x14ac:dyDescent="0.3">
      <c r="M992" s="11" t="s">
        <v>912</v>
      </c>
      <c r="N992" s="23">
        <v>45471</v>
      </c>
      <c r="O992" s="11" t="s">
        <v>1018</v>
      </c>
      <c r="P992" s="11">
        <v>18</v>
      </c>
      <c r="Q992" s="11">
        <v>3693.73</v>
      </c>
      <c r="R992" s="11">
        <f t="shared" si="15"/>
        <v>66487.14</v>
      </c>
    </row>
    <row r="993" spans="1:18" x14ac:dyDescent="0.3">
      <c r="M993" s="11" t="s">
        <v>920</v>
      </c>
      <c r="N993" s="23">
        <v>45309</v>
      </c>
      <c r="O993" s="11" t="s">
        <v>1027</v>
      </c>
      <c r="P993" s="11">
        <v>16</v>
      </c>
      <c r="Q993" s="11">
        <v>298.58999999999997</v>
      </c>
      <c r="R993" s="11">
        <f t="shared" si="15"/>
        <v>4777.4399999999996</v>
      </c>
    </row>
    <row r="994" spans="1:18" x14ac:dyDescent="0.3">
      <c r="M994" s="11" t="s">
        <v>922</v>
      </c>
      <c r="N994" s="23">
        <v>45381</v>
      </c>
      <c r="O994" s="11" t="s">
        <v>1045</v>
      </c>
      <c r="P994" s="11">
        <v>19</v>
      </c>
      <c r="Q994" s="11">
        <v>2407.5100000000002</v>
      </c>
      <c r="R994" s="11">
        <f t="shared" si="15"/>
        <v>45742.69</v>
      </c>
    </row>
    <row r="995" spans="1:18" x14ac:dyDescent="0.3">
      <c r="M995" s="11" t="s">
        <v>930</v>
      </c>
      <c r="N995" s="23">
        <v>45327</v>
      </c>
      <c r="O995" s="11" t="s">
        <v>1021</v>
      </c>
      <c r="P995" s="11">
        <v>1</v>
      </c>
      <c r="Q995" s="11">
        <v>1540.5</v>
      </c>
      <c r="R995" s="11">
        <f t="shared" si="15"/>
        <v>1540.5</v>
      </c>
    </row>
    <row r="996" spans="1:18" x14ac:dyDescent="0.3">
      <c r="M996" s="11" t="s">
        <v>938</v>
      </c>
      <c r="N996" s="23">
        <v>45359</v>
      </c>
      <c r="O996" s="11" t="s">
        <v>1045</v>
      </c>
      <c r="P996" s="11">
        <v>1</v>
      </c>
      <c r="Q996" s="11">
        <v>1924.6</v>
      </c>
      <c r="R996" s="11">
        <f t="shared" si="15"/>
        <v>1924.6</v>
      </c>
    </row>
    <row r="997" spans="1:18" x14ac:dyDescent="0.3">
      <c r="M997" s="11" t="s">
        <v>944</v>
      </c>
      <c r="N997" s="23">
        <v>45342</v>
      </c>
      <c r="O997" s="11" t="s">
        <v>1011</v>
      </c>
      <c r="P997" s="11">
        <v>18</v>
      </c>
      <c r="Q997" s="11">
        <v>17681.599999999999</v>
      </c>
      <c r="R997" s="11">
        <f t="shared" si="15"/>
        <v>318268.79999999999</v>
      </c>
    </row>
    <row r="998" spans="1:18" x14ac:dyDescent="0.3">
      <c r="M998" s="11" t="s">
        <v>949</v>
      </c>
      <c r="N998" s="23">
        <v>45306</v>
      </c>
      <c r="O998" s="11" t="s">
        <v>1008</v>
      </c>
      <c r="P998" s="11">
        <v>3</v>
      </c>
      <c r="Q998" s="11">
        <v>55404.47</v>
      </c>
      <c r="R998" s="11">
        <f t="shared" si="15"/>
        <v>166213.41</v>
      </c>
    </row>
    <row r="999" spans="1:18" x14ac:dyDescent="0.3">
      <c r="M999" s="11" t="s">
        <v>959</v>
      </c>
      <c r="N999" s="23">
        <v>45390</v>
      </c>
      <c r="O999" s="11" t="s">
        <v>1025</v>
      </c>
      <c r="P999" s="11">
        <v>16</v>
      </c>
      <c r="Q999" s="11">
        <v>224.29</v>
      </c>
      <c r="R999" s="11">
        <f t="shared" si="15"/>
        <v>3588.64</v>
      </c>
    </row>
    <row r="1000" spans="1:18" x14ac:dyDescent="0.3">
      <c r="M1000" s="11" t="s">
        <v>988</v>
      </c>
      <c r="N1000" s="23">
        <v>45446</v>
      </c>
      <c r="O1000" s="11" t="s">
        <v>1031</v>
      </c>
      <c r="P1000" s="11">
        <v>8</v>
      </c>
      <c r="Q1000" s="11">
        <v>44.77</v>
      </c>
      <c r="R1000" s="11">
        <f t="shared" si="15"/>
        <v>358.16</v>
      </c>
    </row>
    <row r="1001" spans="1:18" x14ac:dyDescent="0.3">
      <c r="M1001" s="11" t="s">
        <v>989</v>
      </c>
      <c r="N1001" s="23">
        <v>45429</v>
      </c>
      <c r="O1001" s="11" t="s">
        <v>1044</v>
      </c>
      <c r="P1001" s="11">
        <v>8</v>
      </c>
      <c r="Q1001" s="11">
        <v>652.51</v>
      </c>
      <c r="R1001" s="11">
        <f t="shared" si="15"/>
        <v>5220.08</v>
      </c>
    </row>
    <row r="1002" spans="1:18" x14ac:dyDescent="0.3">
      <c r="A1002" s="7"/>
      <c r="B1002" s="7"/>
      <c r="C1002" s="7"/>
      <c r="D1002" s="7"/>
      <c r="E1002" s="7"/>
      <c r="F1002" s="7"/>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7DC2C-AAF6-42A9-A810-992857D4E58A}">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Props1.xml><?xml version="1.0" encoding="utf-8"?>
<ds:datastoreItem xmlns:ds="http://schemas.openxmlformats.org/officeDocument/2006/customXml" ds:itemID="{9B3F2BFC-844B-4E1C-A9AA-144223A7F057}">
  <ds:schemaRefs/>
</ds:datastoreItem>
</file>

<file path=customXml/itemProps2.xml><?xml version="1.0" encoding="utf-8"?>
<ds:datastoreItem xmlns:ds="http://schemas.openxmlformats.org/officeDocument/2006/customXml" ds:itemID="{A7D1E3B4-CA1C-4B10-A7DB-AFD2A7C1097E}">
  <ds:schemaRefs/>
</ds:datastoreItem>
</file>

<file path=customXml/itemProps3.xml><?xml version="1.0" encoding="utf-8"?>
<ds:datastoreItem xmlns:ds="http://schemas.openxmlformats.org/officeDocument/2006/customXml" ds:itemID="{630E9B09-3057-444E-898B-EF71272C5265}">
  <ds:schemaRefs/>
</ds:datastoreItem>
</file>

<file path=customXml/itemProps4.xml><?xml version="1.0" encoding="utf-8"?>
<ds:datastoreItem xmlns:ds="http://schemas.openxmlformats.org/officeDocument/2006/customXml" ds:itemID="{E079AF26-D1F7-4C33-A736-19E0F3F5AB69}">
  <ds:schemaRefs/>
</ds:datastoreItem>
</file>

<file path=customXml/itemProps5.xml><?xml version="1.0" encoding="utf-8"?>
<ds:datastoreItem xmlns:ds="http://schemas.openxmlformats.org/officeDocument/2006/customXml" ds:itemID="{63D75B4C-08BC-4EC7-88FF-54C57D0B912D}">
  <ds:schemaRefs/>
</ds:datastoreItem>
</file>

<file path=customXml/itemProps6.xml><?xml version="1.0" encoding="utf-8"?>
<ds:datastoreItem xmlns:ds="http://schemas.openxmlformats.org/officeDocument/2006/customXml" ds:itemID="{69B88094-6204-4190-99EB-A9BA2ED7FC24}">
  <ds:schemaRefs/>
</ds:datastoreItem>
</file>

<file path=customXml/itemProps7.xml><?xml version="1.0" encoding="utf-8"?>
<ds:datastoreItem xmlns:ds="http://schemas.openxmlformats.org/officeDocument/2006/customXml" ds:itemID="{5E6A1FD2-8441-4700-80F8-2E9A1AAE7C13}">
  <ds:schemaRefs/>
</ds:datastoreItem>
</file>

<file path=customXml/itemProps8.xml><?xml version="1.0" encoding="utf-8"?>
<ds:datastoreItem xmlns:ds="http://schemas.openxmlformats.org/officeDocument/2006/customXml" ds:itemID="{D7C76D06-9B28-49DA-88F9-049F21CB4554}">
  <ds:schemaRefs/>
</ds:datastoreItem>
</file>

<file path=customXml/itemProps9.xml><?xml version="1.0" encoding="utf-8"?>
<ds:datastoreItem xmlns:ds="http://schemas.openxmlformats.org/officeDocument/2006/customXml" ds:itemID="{4C0CBC0B-F1D8-4B9A-B7FE-0FDB6BB4B49A}">
  <ds:schemaRefs/>
</ds:datastoreItem>
</file>

<file path=customXml/itemProps10.xml><?xml version="1.0" encoding="utf-8"?>
<ds:datastoreItem xmlns:ds="http://schemas.openxmlformats.org/officeDocument/2006/customXml" ds:itemID="{85EFFB8A-5D8E-4FC3-B74C-E5BB0245B442}">
  <ds:schemaRefs/>
</ds:datastoreItem>
</file>

<file path=customXml/itemProps11.xml><?xml version="1.0" encoding="utf-8"?>
<ds:datastoreItem xmlns:ds="http://schemas.openxmlformats.org/officeDocument/2006/customXml" ds:itemID="{CA7F309B-25A3-4909-93FF-761E9314D6E1}">
  <ds:schemaRefs/>
</ds:datastoreItem>
</file>

<file path=customXml/itemProps12.xml><?xml version="1.0" encoding="utf-8"?>
<ds:datastoreItem xmlns:ds="http://schemas.openxmlformats.org/officeDocument/2006/customXml" ds:itemID="{F3887735-7BB1-4B6D-B370-35F7AFEE2806}">
  <ds:schemaRefs/>
</ds:datastoreItem>
</file>

<file path=customXml/itemProps13.xml><?xml version="1.0" encoding="utf-8"?>
<ds:datastoreItem xmlns:ds="http://schemas.openxmlformats.org/officeDocument/2006/customXml" ds:itemID="{7EDCE8F2-BF75-49F6-B5C7-287D8551FA85}">
  <ds:schemaRefs/>
</ds:datastoreItem>
</file>

<file path=customXml/itemProps14.xml><?xml version="1.0" encoding="utf-8"?>
<ds:datastoreItem xmlns:ds="http://schemas.openxmlformats.org/officeDocument/2006/customXml" ds:itemID="{0541C174-C2C7-4C39-A305-FBE45DAE73B8}">
  <ds:schemaRefs/>
</ds:datastoreItem>
</file>

<file path=customXml/itemProps15.xml><?xml version="1.0" encoding="utf-8"?>
<ds:datastoreItem xmlns:ds="http://schemas.openxmlformats.org/officeDocument/2006/customXml" ds:itemID="{A20A33CD-9A9C-4BAD-ADA3-CE5B2719922D}">
  <ds:schemaRefs/>
</ds:datastoreItem>
</file>

<file path=customXml/itemProps16.xml><?xml version="1.0" encoding="utf-8"?>
<ds:datastoreItem xmlns:ds="http://schemas.openxmlformats.org/officeDocument/2006/customXml" ds:itemID="{78DA70CF-12F1-412F-8784-60B6FCF3748D}">
  <ds:schemaRefs/>
</ds:datastoreItem>
</file>

<file path=customXml/itemProps17.xml><?xml version="1.0" encoding="utf-8"?>
<ds:datastoreItem xmlns:ds="http://schemas.openxmlformats.org/officeDocument/2006/customXml" ds:itemID="{32F4A262-AE20-436A-A101-DA584E713502}">
  <ds:schemaRefs/>
</ds:datastoreItem>
</file>

<file path=customXml/itemProps18.xml><?xml version="1.0" encoding="utf-8"?>
<ds:datastoreItem xmlns:ds="http://schemas.openxmlformats.org/officeDocument/2006/customXml" ds:itemID="{C3B9142D-CE67-4AC2-9889-12D55B19A3C2}">
  <ds:schemaRefs/>
</ds:datastoreItem>
</file>

<file path=customXml/itemProps19.xml><?xml version="1.0" encoding="utf-8"?>
<ds:datastoreItem xmlns:ds="http://schemas.openxmlformats.org/officeDocument/2006/customXml" ds:itemID="{125EEA1B-3F8E-406C-8ECD-7F934BEAB575}">
  <ds:schemaRefs/>
</ds:datastoreItem>
</file>

<file path=customXml/itemProps20.xml><?xml version="1.0" encoding="utf-8"?>
<ds:datastoreItem xmlns:ds="http://schemas.openxmlformats.org/officeDocument/2006/customXml" ds:itemID="{3F420315-AF81-4F7F-AA7D-78DD9EF6D6FB}">
  <ds:schemaRefs/>
</ds:datastoreItem>
</file>

<file path=customXml/itemProps21.xml><?xml version="1.0" encoding="utf-8"?>
<ds:datastoreItem xmlns:ds="http://schemas.openxmlformats.org/officeDocument/2006/customXml" ds:itemID="{91955610-094E-428C-9950-AECA7C8B7183}">
  <ds:schemaRefs/>
</ds:datastoreItem>
</file>

<file path=customXml/itemProps22.xml><?xml version="1.0" encoding="utf-8"?>
<ds:datastoreItem xmlns:ds="http://schemas.openxmlformats.org/officeDocument/2006/customXml" ds:itemID="{6FEF3C8A-6D4B-4DBB-8548-E3146A764367}">
  <ds:schemaRefs/>
</ds:datastoreItem>
</file>

<file path=customXml/itemProps23.xml><?xml version="1.0" encoding="utf-8"?>
<ds:datastoreItem xmlns:ds="http://schemas.openxmlformats.org/officeDocument/2006/customXml" ds:itemID="{CE1FBE50-17C5-42F6-B732-5D84A3F1556F}">
  <ds:schemaRefs/>
</ds:datastoreItem>
</file>

<file path=customXml/itemProps24.xml><?xml version="1.0" encoding="utf-8"?>
<ds:datastoreItem xmlns:ds="http://schemas.openxmlformats.org/officeDocument/2006/customXml" ds:itemID="{4272069C-B751-4F28-B66D-3569F6D541F3}">
  <ds:schemaRefs/>
</ds:datastoreItem>
</file>

<file path=customXml/itemProps25.xml><?xml version="1.0" encoding="utf-8"?>
<ds:datastoreItem xmlns:ds="http://schemas.openxmlformats.org/officeDocument/2006/customXml" ds:itemID="{0EBA5B8A-7A3E-4D3C-987E-6B13B26070DC}">
  <ds:schemaRefs/>
</ds:datastoreItem>
</file>

<file path=customXml/itemProps26.xml><?xml version="1.0" encoding="utf-8"?>
<ds:datastoreItem xmlns:ds="http://schemas.openxmlformats.org/officeDocument/2006/customXml" ds:itemID="{5DCF4A3F-73A5-4CB9-8964-740CD5CC081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B1-5</vt:lpstr>
      <vt:lpstr>B6</vt:lpstr>
      <vt:lpstr>B7</vt:lpstr>
      <vt:lpstr>B8</vt:lpstr>
      <vt:lpstr>B9</vt:lpstr>
      <vt:lpstr>B10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ANIL KADBHANE</dc:creator>
  <cp:lastModifiedBy>ANIL KADBHANE</cp:lastModifiedBy>
  <dcterms:created xsi:type="dcterms:W3CDTF">2026-07-01T08:34:51Z</dcterms:created>
  <dcterms:modified xsi:type="dcterms:W3CDTF">2026-07-02T09:29:57Z</dcterms:modified>
</cp:coreProperties>
</file>