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מעבדה 2 א\laba\אופטיקה\"/>
    </mc:Choice>
  </mc:AlternateContent>
  <xr:revisionPtr revIDLastSave="0" documentId="13_ncr:1_{2B8FD06F-0E3A-47AB-B112-BE852DB3B284}" xr6:coauthVersionLast="47" xr6:coauthVersionMax="47" xr10:uidLastSave="{00000000-0000-0000-0000-000000000000}"/>
  <bookViews>
    <workbookView xWindow="-108" yWindow="-108" windowWidth="23256" windowHeight="12456" xr2:uid="{7B94E6EB-0170-45A4-B2F1-63BCFD3C8F6E}"/>
  </bookViews>
  <sheets>
    <sheet name="Sheet1" sheetId="1" r:id="rId1"/>
    <sheet name="נורה 1 כחולה (2)" sheetId="4" r:id="rId2"/>
    <sheet name="נורה 1 כחולה" sheetId="3" r:id="rId3"/>
    <sheet name="Sheet2" sheetId="2" r:id="rId4"/>
    <sheet name=" נורה אדומה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5" l="1"/>
  <c r="H3" i="5" s="1"/>
  <c r="I3" i="5" s="1"/>
  <c r="G4" i="5"/>
  <c r="G5" i="5"/>
  <c r="G6" i="5"/>
  <c r="G2" i="5"/>
  <c r="I3" i="4"/>
  <c r="I4" i="4"/>
  <c r="I5" i="4"/>
  <c r="I2" i="4"/>
  <c r="I4" i="5"/>
  <c r="I5" i="5"/>
  <c r="I2" i="5"/>
  <c r="I3" i="3"/>
  <c r="I4" i="3"/>
  <c r="I5" i="3"/>
  <c r="I6" i="3"/>
  <c r="I2" i="3"/>
  <c r="H4" i="5"/>
  <c r="H5" i="5"/>
  <c r="H6" i="5"/>
  <c r="I6" i="5" s="1"/>
  <c r="H2" i="5"/>
  <c r="A1" i="5"/>
  <c r="B1" i="5"/>
  <c r="C1" i="5"/>
  <c r="D1" i="5"/>
  <c r="E1" i="5"/>
  <c r="F1" i="5"/>
  <c r="G1" i="5"/>
  <c r="H1" i="5"/>
  <c r="I1" i="5"/>
  <c r="A2" i="5"/>
  <c r="D2" i="5"/>
  <c r="F2" i="5"/>
  <c r="A3" i="5"/>
  <c r="D3" i="5"/>
  <c r="F3" i="5"/>
  <c r="A4" i="5"/>
  <c r="C4" i="5"/>
  <c r="D4" i="5"/>
  <c r="F4" i="5"/>
  <c r="A5" i="5"/>
  <c r="C5" i="5"/>
  <c r="D5" i="5"/>
  <c r="F5" i="5"/>
  <c r="A6" i="5"/>
  <c r="C6" i="5"/>
  <c r="D6" i="5"/>
  <c r="F6" i="5"/>
  <c r="G3" i="4"/>
  <c r="G4" i="4"/>
  <c r="G5" i="4"/>
  <c r="G2" i="4"/>
  <c r="H2" i="4" s="1"/>
  <c r="H5" i="4"/>
  <c r="H4" i="4"/>
  <c r="H3" i="4"/>
  <c r="H3" i="3"/>
  <c r="H4" i="3"/>
  <c r="H5" i="3"/>
  <c r="H6" i="3"/>
  <c r="G3" i="3"/>
  <c r="G4" i="3"/>
  <c r="G5" i="3"/>
  <c r="G6" i="3"/>
  <c r="H2" i="3"/>
  <c r="G2" i="3"/>
  <c r="D9" i="1"/>
  <c r="D12" i="1" s="1"/>
</calcChain>
</file>

<file path=xl/sharedStrings.xml><?xml version="1.0" encoding="utf-8"?>
<sst xmlns="http://schemas.openxmlformats.org/spreadsheetml/2006/main" count="86" uniqueCount="37">
  <si>
    <t>L=17 CM</t>
  </si>
  <si>
    <t>לסרגל יש שגיאה של 0.1cm</t>
  </si>
  <si>
    <t>x_2 שמאל</t>
  </si>
  <si>
    <t>x_1 שמאל</t>
  </si>
  <si>
    <t>x_0</t>
  </si>
  <si>
    <t>x_1 ימין</t>
  </si>
  <si>
    <t>x_2 ימין</t>
  </si>
  <si>
    <t>קוטר המנורה</t>
  </si>
  <si>
    <t>7 מילימטר</t>
  </si>
  <si>
    <t>שגיאת מיקרומטר</t>
  </si>
  <si>
    <t>3 ספרות</t>
  </si>
  <si>
    <t>על כולם מריחה</t>
  </si>
  <si>
    <t>של 0.1</t>
  </si>
  <si>
    <t>גל ראשון</t>
  </si>
  <si>
    <t>סגול</t>
  </si>
  <si>
    <t>dtheta</t>
  </si>
  <si>
    <t>sin(theta)</t>
  </si>
  <si>
    <t>n</t>
  </si>
  <si>
    <t>dn</t>
  </si>
  <si>
    <t>סגול כחול</t>
  </si>
  <si>
    <t>ירוק</t>
  </si>
  <si>
    <t>כתום</t>
  </si>
  <si>
    <t>אדום</t>
  </si>
  <si>
    <t>נורית ניאון</t>
  </si>
  <si>
    <t>צהוב</t>
  </si>
  <si>
    <t>מרחק סריג מהאור</t>
  </si>
  <si>
    <t>סריג לעדשה</t>
  </si>
  <si>
    <t>בין העדשה ללוח</t>
  </si>
  <si>
    <t xml:space="preserve">כתום </t>
  </si>
  <si>
    <t>סמ</t>
  </si>
  <si>
    <t xml:space="preserve">ירוק </t>
  </si>
  <si>
    <t>כחול</t>
  </si>
  <si>
    <t>0.7-0.9</t>
  </si>
  <si>
    <t>L=17</t>
  </si>
  <si>
    <t>אורך הגל</t>
  </si>
  <si>
    <t>θ</t>
  </si>
  <si>
    <t>sin(θ)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</si>
</sst>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406F7-99AB-4993-AF5A-03797C5F84FA}">
  <dimension ref="A1:S32"/>
  <sheetViews>
    <sheetView tabSelected="1" topLeftCell="A10" workbookViewId="0">
      <selection activeCell="P18" sqref="P18"/>
    </sheetView>
  </sheetViews>
  <sheetFormatPr defaultRowHeight="14.4" x14ac:dyDescent="0.3"/>
  <cols>
    <col min="4" max="4" width="12" bestFit="1" customWidth="1"/>
  </cols>
  <sheetData>
    <row r="1" spans="1:19" x14ac:dyDescent="0.3">
      <c r="A1" t="s">
        <v>0</v>
      </c>
      <c r="B1" t="s">
        <v>1</v>
      </c>
      <c r="C1" t="s">
        <v>8</v>
      </c>
      <c r="D1" t="s">
        <v>7</v>
      </c>
    </row>
    <row r="2" spans="1:19" x14ac:dyDescent="0.3">
      <c r="C2" t="s">
        <v>10</v>
      </c>
      <c r="D2" t="s">
        <v>9</v>
      </c>
    </row>
    <row r="4" spans="1:19" x14ac:dyDescent="0.3">
      <c r="A4" t="s">
        <v>2</v>
      </c>
      <c r="B4" t="s">
        <v>3</v>
      </c>
      <c r="C4" t="s">
        <v>4</v>
      </c>
      <c r="D4" t="s">
        <v>5</v>
      </c>
      <c r="E4" t="s">
        <v>6</v>
      </c>
      <c r="G4" t="s">
        <v>12</v>
      </c>
      <c r="H4" t="s">
        <v>11</v>
      </c>
    </row>
    <row r="5" spans="1:19" x14ac:dyDescent="0.3">
      <c r="C5">
        <v>0</v>
      </c>
      <c r="D5">
        <v>3.8</v>
      </c>
      <c r="E5">
        <v>8.3000000000000007</v>
      </c>
      <c r="F5" t="s">
        <v>13</v>
      </c>
      <c r="G5" t="s">
        <v>14</v>
      </c>
    </row>
    <row r="6" spans="1:19" x14ac:dyDescent="0.3">
      <c r="G6" t="s">
        <v>19</v>
      </c>
    </row>
    <row r="9" spans="1:19" x14ac:dyDescent="0.3">
      <c r="D9">
        <f>SIN(ATAN((D17+0.35)/17))</f>
        <v>0.31035021879783148</v>
      </c>
    </row>
    <row r="11" spans="1:19" x14ac:dyDescent="0.3">
      <c r="P11" t="s">
        <v>23</v>
      </c>
      <c r="R11">
        <v>38.6</v>
      </c>
    </row>
    <row r="12" spans="1:19" x14ac:dyDescent="0.3">
      <c r="D12">
        <f>D9*(1/(570*1000))</f>
        <v>5.4447406806637106E-7</v>
      </c>
    </row>
    <row r="14" spans="1:19" x14ac:dyDescent="0.3">
      <c r="A14" t="s">
        <v>2</v>
      </c>
      <c r="B14" t="s">
        <v>3</v>
      </c>
      <c r="C14" t="s">
        <v>4</v>
      </c>
      <c r="D14" t="s">
        <v>5</v>
      </c>
      <c r="E14" t="s">
        <v>6</v>
      </c>
      <c r="G14" t="s">
        <v>12</v>
      </c>
      <c r="M14" t="s">
        <v>2</v>
      </c>
      <c r="N14" t="s">
        <v>3</v>
      </c>
      <c r="O14" t="s">
        <v>4</v>
      </c>
      <c r="P14" t="s">
        <v>5</v>
      </c>
      <c r="Q14" t="s">
        <v>6</v>
      </c>
      <c r="S14" t="s">
        <v>12</v>
      </c>
    </row>
    <row r="15" spans="1:19" x14ac:dyDescent="0.3">
      <c r="C15">
        <v>0</v>
      </c>
      <c r="D15">
        <v>3.5</v>
      </c>
      <c r="E15">
        <v>7.8</v>
      </c>
      <c r="F15" t="s">
        <v>13</v>
      </c>
      <c r="G15" t="s">
        <v>14</v>
      </c>
      <c r="O15">
        <v>0</v>
      </c>
      <c r="P15">
        <v>11.8</v>
      </c>
      <c r="Q15">
        <v>26</v>
      </c>
      <c r="R15" t="s">
        <v>13</v>
      </c>
      <c r="S15" t="s">
        <v>20</v>
      </c>
    </row>
    <row r="16" spans="1:19" x14ac:dyDescent="0.3">
      <c r="D16">
        <v>4.0999999999999996</v>
      </c>
      <c r="E16">
        <v>8.4</v>
      </c>
      <c r="G16" t="s">
        <v>19</v>
      </c>
      <c r="P16">
        <v>12.8</v>
      </c>
      <c r="Q16">
        <v>30</v>
      </c>
      <c r="S16" t="s">
        <v>24</v>
      </c>
    </row>
    <row r="17" spans="4:19" x14ac:dyDescent="0.3">
      <c r="D17">
        <v>5.2</v>
      </c>
      <c r="E17">
        <v>12.2</v>
      </c>
      <c r="G17" t="s">
        <v>20</v>
      </c>
      <c r="P17">
        <v>5.2</v>
      </c>
      <c r="Q17">
        <v>12.2</v>
      </c>
      <c r="S17" t="s">
        <v>20</v>
      </c>
    </row>
    <row r="18" spans="4:19" x14ac:dyDescent="0.3">
      <c r="D18">
        <v>5.4</v>
      </c>
      <c r="E18">
        <v>12.4</v>
      </c>
      <c r="G18" t="s">
        <v>21</v>
      </c>
      <c r="P18">
        <v>5.4</v>
      </c>
      <c r="Q18">
        <v>12.4</v>
      </c>
      <c r="S18" t="s">
        <v>21</v>
      </c>
    </row>
    <row r="19" spans="4:19" x14ac:dyDescent="0.3">
      <c r="D19">
        <v>6.4</v>
      </c>
      <c r="G19" t="s">
        <v>22</v>
      </c>
      <c r="P19">
        <v>6.4</v>
      </c>
      <c r="S19" t="s">
        <v>22</v>
      </c>
    </row>
    <row r="25" spans="4:19" x14ac:dyDescent="0.3">
      <c r="H25" t="s">
        <v>25</v>
      </c>
      <c r="I25">
        <v>11.4</v>
      </c>
    </row>
    <row r="26" spans="4:19" x14ac:dyDescent="0.3">
      <c r="H26" t="s">
        <v>26</v>
      </c>
      <c r="I26">
        <v>8.5</v>
      </c>
    </row>
    <row r="27" spans="4:19" x14ac:dyDescent="0.3">
      <c r="H27" t="s">
        <v>27</v>
      </c>
      <c r="I27">
        <v>7</v>
      </c>
    </row>
    <row r="29" spans="4:19" x14ac:dyDescent="0.3">
      <c r="F29" t="s">
        <v>29</v>
      </c>
      <c r="G29">
        <v>1.3</v>
      </c>
      <c r="H29" t="s">
        <v>28</v>
      </c>
    </row>
    <row r="30" spans="4:19" x14ac:dyDescent="0.3">
      <c r="H30" t="s">
        <v>22</v>
      </c>
    </row>
    <row r="31" spans="4:19" x14ac:dyDescent="0.3">
      <c r="G31">
        <v>1</v>
      </c>
      <c r="H31" t="s">
        <v>30</v>
      </c>
    </row>
    <row r="32" spans="4:19" x14ac:dyDescent="0.3">
      <c r="G32" t="s">
        <v>32</v>
      </c>
      <c r="H32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4F8AC-B00D-46EE-9E86-EBAF26DCA4BF}">
  <dimension ref="A1:I5"/>
  <sheetViews>
    <sheetView workbookViewId="0">
      <selection activeCell="G2" sqref="G2"/>
    </sheetView>
  </sheetViews>
  <sheetFormatPr defaultRowHeight="14.4" x14ac:dyDescent="0.3"/>
  <cols>
    <col min="9" max="9" width="12" bestFit="1" customWidth="1"/>
  </cols>
  <sheetData>
    <row r="1" spans="1:9" x14ac:dyDescent="0.3">
      <c r="A1" t="s">
        <v>4</v>
      </c>
      <c r="B1" t="s">
        <v>5</v>
      </c>
      <c r="C1" t="s">
        <v>6</v>
      </c>
      <c r="E1" t="s">
        <v>12</v>
      </c>
      <c r="F1" t="s">
        <v>33</v>
      </c>
      <c r="G1" s="1" t="s">
        <v>35</v>
      </c>
      <c r="H1" s="1" t="s">
        <v>36</v>
      </c>
      <c r="I1" t="s">
        <v>34</v>
      </c>
    </row>
    <row r="2" spans="1:9" x14ac:dyDescent="0.3">
      <c r="A2">
        <v>0</v>
      </c>
      <c r="B2">
        <v>3.5</v>
      </c>
      <c r="C2">
        <v>7.8</v>
      </c>
      <c r="D2" t="s">
        <v>13</v>
      </c>
      <c r="E2" t="s">
        <v>14</v>
      </c>
      <c r="G2">
        <f>ATAN((C2+0.35)/17)</f>
        <v>0.44704178085544038</v>
      </c>
      <c r="H2">
        <f>SIN(G2)</f>
        <v>0.43229991493598202</v>
      </c>
      <c r="I2">
        <f>10^9*H2/(2*570*1000)</f>
        <v>379.21045169822986</v>
      </c>
    </row>
    <row r="3" spans="1:9" x14ac:dyDescent="0.3">
      <c r="B3">
        <v>4.0999999999999996</v>
      </c>
      <c r="C3">
        <v>8.4</v>
      </c>
      <c r="E3" t="s">
        <v>19</v>
      </c>
      <c r="G3">
        <f t="shared" ref="G3:G6" si="0">ATAN((C3+0.35)/17)</f>
        <v>0.47534298216649501</v>
      </c>
      <c r="H3">
        <f t="shared" ref="H3:H6" si="1">SIN(G3)</f>
        <v>0.45764343181737815</v>
      </c>
      <c r="I3">
        <f t="shared" ref="I3:I5" si="2">10^9*H3/(2*570*1000)</f>
        <v>401.44160685734926</v>
      </c>
    </row>
    <row r="4" spans="1:9" x14ac:dyDescent="0.3">
      <c r="B4">
        <v>5.2</v>
      </c>
      <c r="C4">
        <v>12.2</v>
      </c>
      <c r="E4" t="s">
        <v>20</v>
      </c>
      <c r="G4">
        <f t="shared" si="0"/>
        <v>0.63592908124526815</v>
      </c>
      <c r="H4">
        <f t="shared" si="1"/>
        <v>0.59392523524948238</v>
      </c>
      <c r="I4">
        <f t="shared" si="2"/>
        <v>520.98704846445821</v>
      </c>
    </row>
    <row r="5" spans="1:9" x14ac:dyDescent="0.3">
      <c r="B5">
        <v>5.4</v>
      </c>
      <c r="C5">
        <v>12.4</v>
      </c>
      <c r="E5" t="s">
        <v>21</v>
      </c>
      <c r="G5">
        <f t="shared" si="0"/>
        <v>0.64350110879328437</v>
      </c>
      <c r="H5">
        <f t="shared" si="1"/>
        <v>0.6</v>
      </c>
      <c r="I5">
        <f t="shared" si="2"/>
        <v>526.31578947368416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A275F-7187-45B4-8EE5-AE254A7C5351}">
  <dimension ref="A1:I6"/>
  <sheetViews>
    <sheetView workbookViewId="0">
      <selection activeCell="J2" sqref="J2"/>
    </sheetView>
  </sheetViews>
  <sheetFormatPr defaultRowHeight="14.4" x14ac:dyDescent="0.3"/>
  <cols>
    <col min="9" max="9" width="12" bestFit="1" customWidth="1"/>
  </cols>
  <sheetData>
    <row r="1" spans="1:9" x14ac:dyDescent="0.3">
      <c r="A1" t="s">
        <v>4</v>
      </c>
      <c r="B1" t="s">
        <v>5</v>
      </c>
      <c r="C1" t="s">
        <v>6</v>
      </c>
      <c r="E1" t="s">
        <v>12</v>
      </c>
      <c r="F1" t="s">
        <v>33</v>
      </c>
      <c r="G1" s="1" t="s">
        <v>35</v>
      </c>
      <c r="H1" s="1" t="s">
        <v>36</v>
      </c>
      <c r="I1" t="s">
        <v>34</v>
      </c>
    </row>
    <row r="2" spans="1:9" x14ac:dyDescent="0.3">
      <c r="A2">
        <v>0</v>
      </c>
      <c r="B2">
        <v>3.5</v>
      </c>
      <c r="C2">
        <v>7.8</v>
      </c>
      <c r="D2" t="s">
        <v>13</v>
      </c>
      <c r="E2" t="s">
        <v>14</v>
      </c>
      <c r="G2">
        <f>ATAN((B2+0.35)/17)</f>
        <v>0.22271372779847809</v>
      </c>
      <c r="H2">
        <f>SIN(G2)</f>
        <v>0.22087713631133166</v>
      </c>
      <c r="I2">
        <f>H2*(1/(570*1000))*10^9</f>
        <v>387.50374791461695</v>
      </c>
    </row>
    <row r="3" spans="1:9" x14ac:dyDescent="0.3">
      <c r="B3">
        <v>4.0999999999999996</v>
      </c>
      <c r="C3">
        <v>8.4</v>
      </c>
      <c r="E3" t="s">
        <v>19</v>
      </c>
      <c r="G3">
        <f t="shared" ref="G3:G6" si="0">ATAN((B3+0.35)/17)</f>
        <v>0.25602031237826828</v>
      </c>
      <c r="H3">
        <f t="shared" ref="H3:H6" si="1">SIN(G3)</f>
        <v>0.25323259600322462</v>
      </c>
      <c r="I3">
        <f t="shared" ref="I3:I6" si="2">H3*(1/(570*1000))*10^9</f>
        <v>444.26771228635897</v>
      </c>
    </row>
    <row r="4" spans="1:9" x14ac:dyDescent="0.3">
      <c r="B4">
        <v>5.2</v>
      </c>
      <c r="C4">
        <v>12.2</v>
      </c>
      <c r="E4" t="s">
        <v>20</v>
      </c>
      <c r="G4">
        <f t="shared" si="0"/>
        <v>0.31556142033779971</v>
      </c>
      <c r="H4">
        <f t="shared" si="1"/>
        <v>0.31035021879783148</v>
      </c>
      <c r="I4">
        <f t="shared" si="2"/>
        <v>544.47406806637105</v>
      </c>
    </row>
    <row r="5" spans="1:9" x14ac:dyDescent="0.3">
      <c r="B5">
        <v>5.4</v>
      </c>
      <c r="C5">
        <v>12.4</v>
      </c>
      <c r="E5" t="s">
        <v>21</v>
      </c>
      <c r="G5">
        <f t="shared" si="0"/>
        <v>0.32615581224345308</v>
      </c>
      <c r="H5">
        <f t="shared" si="1"/>
        <v>0.32040387864264824</v>
      </c>
      <c r="I5">
        <f t="shared" si="2"/>
        <v>562.11206779411975</v>
      </c>
    </row>
    <row r="6" spans="1:9" x14ac:dyDescent="0.3">
      <c r="B6">
        <v>6.4</v>
      </c>
      <c r="E6" t="s">
        <v>22</v>
      </c>
      <c r="G6">
        <f t="shared" si="0"/>
        <v>0.37796831149627336</v>
      </c>
      <c r="H6">
        <f t="shared" si="1"/>
        <v>0.36903294791234026</v>
      </c>
      <c r="I6">
        <f t="shared" si="2"/>
        <v>647.42622440761443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01489-BD7C-47EB-A9AF-FE5E0184824D}">
  <dimension ref="A1:D1"/>
  <sheetViews>
    <sheetView workbookViewId="0">
      <selection activeCell="B1" sqref="B1"/>
    </sheetView>
  </sheetViews>
  <sheetFormatPr defaultRowHeight="14.4" x14ac:dyDescent="0.3"/>
  <sheetData>
    <row r="1" spans="1:4" x14ac:dyDescent="0.3">
      <c r="A1" t="s">
        <v>17</v>
      </c>
      <c r="B1" t="s">
        <v>18</v>
      </c>
      <c r="C1" t="s">
        <v>16</v>
      </c>
      <c r="D1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1E58C-F276-49EC-A9C0-7735BFDEC8B6}">
  <dimension ref="A1:I6"/>
  <sheetViews>
    <sheetView workbookViewId="0">
      <selection activeCell="C9" sqref="C9:D9"/>
    </sheetView>
  </sheetViews>
  <sheetFormatPr defaultRowHeight="14.4" x14ac:dyDescent="0.3"/>
  <cols>
    <col min="9" max="9" width="12" bestFit="1" customWidth="1"/>
  </cols>
  <sheetData>
    <row r="1" spans="1:9" x14ac:dyDescent="0.3">
      <c r="A1" t="str">
        <f>'נורה 1 כחולה'!A1</f>
        <v>x_0</v>
      </c>
      <c r="B1" t="str">
        <f>'נורה 1 כחולה'!B1</f>
        <v>x_1 ימין</v>
      </c>
      <c r="C1" t="str">
        <f>'נורה 1 כחולה'!C1</f>
        <v>x_2 ימין</v>
      </c>
      <c r="D1">
        <f>'נורה 1 כחולה'!D1</f>
        <v>0</v>
      </c>
      <c r="E1" t="str">
        <f>'נורה 1 כחולה'!E1</f>
        <v>של 0.1</v>
      </c>
      <c r="F1" t="str">
        <f>'נורה 1 כחולה'!F1</f>
        <v>L=17</v>
      </c>
      <c r="G1" t="str">
        <f>'נורה 1 כחולה'!G1</f>
        <v>θ</v>
      </c>
      <c r="H1" t="str">
        <f>'נורה 1 כחולה'!H1</f>
        <v>sin(θ)</v>
      </c>
      <c r="I1" t="str">
        <f>'נורה 1 כחולה'!I1</f>
        <v>אורך הגל</v>
      </c>
    </row>
    <row r="2" spans="1:9" x14ac:dyDescent="0.3">
      <c r="A2">
        <f>'נורה 1 כחולה'!A2</f>
        <v>0</v>
      </c>
      <c r="B2">
        <v>7.8</v>
      </c>
      <c r="C2">
        <v>11.8</v>
      </c>
      <c r="D2" t="str">
        <f>'נורה 1 כחולה'!D2</f>
        <v>גל ראשון</v>
      </c>
      <c r="E2" t="s">
        <v>20</v>
      </c>
      <c r="F2">
        <f>'נורה 1 כחולה'!F2</f>
        <v>0</v>
      </c>
      <c r="G2">
        <f>ATAN((B2+0.35)/17)</f>
        <v>0.44704178085544038</v>
      </c>
      <c r="H2">
        <f>SIN(G2)</f>
        <v>0.43229991493598202</v>
      </c>
      <c r="I2">
        <f>H2*(1/(570*1000))*10^9</f>
        <v>758.42090339645972</v>
      </c>
    </row>
    <row r="3" spans="1:9" x14ac:dyDescent="0.3">
      <c r="A3">
        <f>'נורה 1 כחולה'!A3</f>
        <v>0</v>
      </c>
      <c r="B3">
        <v>8.4</v>
      </c>
      <c r="C3">
        <v>12.8</v>
      </c>
      <c r="D3">
        <f>'נורה 1 כחולה'!D3</f>
        <v>0</v>
      </c>
      <c r="E3" t="s">
        <v>24</v>
      </c>
      <c r="F3">
        <f>'נורה 1 כחולה'!F3</f>
        <v>0</v>
      </c>
      <c r="G3">
        <f t="shared" ref="G3:G6" si="0">ATAN((B3+0.35)/17)</f>
        <v>0.47534298216649501</v>
      </c>
      <c r="H3">
        <f t="shared" ref="H3:H6" si="1">SIN(G3)</f>
        <v>0.45764343181737815</v>
      </c>
      <c r="I3">
        <f t="shared" ref="I3:I6" si="2">H3*(1/(570*1000))*10^9</f>
        <v>802.88321371469851</v>
      </c>
    </row>
    <row r="4" spans="1:9" x14ac:dyDescent="0.3">
      <c r="A4">
        <f>'נורה 1 כחולה'!A4</f>
        <v>0</v>
      </c>
      <c r="B4">
        <v>5.2</v>
      </c>
      <c r="C4">
        <f>'נורה 1 כחולה'!C4</f>
        <v>12.2</v>
      </c>
      <c r="D4">
        <f>'נורה 1 כחולה'!D4</f>
        <v>0</v>
      </c>
      <c r="E4" t="s">
        <v>20</v>
      </c>
      <c r="F4">
        <f>'נורה 1 כחולה'!F4</f>
        <v>0</v>
      </c>
      <c r="G4">
        <f t="shared" si="0"/>
        <v>0.31556142033779971</v>
      </c>
      <c r="H4">
        <f t="shared" si="1"/>
        <v>0.31035021879783148</v>
      </c>
      <c r="I4">
        <f t="shared" si="2"/>
        <v>544.47406806637105</v>
      </c>
    </row>
    <row r="5" spans="1:9" x14ac:dyDescent="0.3">
      <c r="A5">
        <f>'נורה 1 כחולה'!A5</f>
        <v>0</v>
      </c>
      <c r="B5">
        <v>5.4</v>
      </c>
      <c r="C5">
        <f>'נורה 1 כחולה'!C5</f>
        <v>12.4</v>
      </c>
      <c r="D5">
        <f>'נורה 1 כחולה'!D5</f>
        <v>0</v>
      </c>
      <c r="E5" t="s">
        <v>21</v>
      </c>
      <c r="F5">
        <f>'נורה 1 כחולה'!F5</f>
        <v>0</v>
      </c>
      <c r="G5">
        <f t="shared" si="0"/>
        <v>0.32615581224345308</v>
      </c>
      <c r="H5">
        <f t="shared" si="1"/>
        <v>0.32040387864264824</v>
      </c>
      <c r="I5">
        <f t="shared" si="2"/>
        <v>562.11206779411975</v>
      </c>
    </row>
    <row r="6" spans="1:9" x14ac:dyDescent="0.3">
      <c r="A6">
        <f>'נורה 1 כחולה'!A6</f>
        <v>0</v>
      </c>
      <c r="B6">
        <v>6.4</v>
      </c>
      <c r="C6">
        <f>'נורה 1 כחולה'!C6</f>
        <v>0</v>
      </c>
      <c r="D6">
        <f>'נורה 1 כחולה'!D6</f>
        <v>0</v>
      </c>
      <c r="E6" t="s">
        <v>22</v>
      </c>
      <c r="F6">
        <f>'נורה 1 כחולה'!F6</f>
        <v>0</v>
      </c>
      <c r="G6">
        <f t="shared" si="0"/>
        <v>0.37796831149627336</v>
      </c>
      <c r="H6">
        <f t="shared" si="1"/>
        <v>0.36903294791234026</v>
      </c>
      <c r="I6">
        <f t="shared" si="2"/>
        <v>647.42622440761443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נורה 1 כחולה (2)</vt:lpstr>
      <vt:lpstr>נורה 1 כחולה</vt:lpstr>
      <vt:lpstr>Sheet2</vt:lpstr>
      <vt:lpstr> נורה אדומה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2023-04-23T10:45:36Z</dcterms:created>
  <dcterms:modified xsi:type="dcterms:W3CDTF">2023-05-05T16:53:54Z</dcterms:modified>
</cp:coreProperties>
</file>