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מגנטיות\"/>
    </mc:Choice>
  </mc:AlternateContent>
  <xr:revisionPtr revIDLastSave="0" documentId="13_ncr:1_{1614B058-DDDC-4F53-8961-C2EC4C187518}" xr6:coauthVersionLast="47" xr6:coauthVersionMax="47" xr10:uidLastSave="{00000000-0000-0000-0000-000000000000}"/>
  <bookViews>
    <workbookView xWindow="-108" yWindow="-108" windowWidth="23256" windowHeight="12456" firstSheet="2" activeTab="2" xr2:uid="{B5536D0C-8F20-48BF-B86F-FC5202791078}"/>
  </bookViews>
  <sheets>
    <sheet name="זווית קבועה נתונים" sheetId="1" r:id="rId1"/>
    <sheet name="fixed angle eddington" sheetId="2" r:id="rId2"/>
    <sheet name="מרחק קבוע נתונים" sheetId="3" r:id="rId3"/>
    <sheet name="fixed distance eddingt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  <c r="D1" i="4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4" i="4"/>
  <c r="C15" i="4"/>
  <c r="D15" i="4"/>
  <c r="C16" i="4"/>
  <c r="D16" i="4"/>
  <c r="C17" i="4"/>
  <c r="D17" i="4"/>
  <c r="C18" i="4"/>
  <c r="D18" i="4"/>
  <c r="C19" i="4"/>
  <c r="D19" i="4"/>
  <c r="A1" i="4"/>
  <c r="B1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G19" i="3"/>
  <c r="E19" i="3"/>
  <c r="D19" i="3"/>
  <c r="C19" i="3"/>
  <c r="G18" i="3"/>
  <c r="E18" i="3"/>
  <c r="D18" i="3"/>
  <c r="C18" i="3"/>
  <c r="H18" i="3" s="1"/>
  <c r="G17" i="3"/>
  <c r="E17" i="3"/>
  <c r="D17" i="3"/>
  <c r="C17" i="3"/>
  <c r="G16" i="3"/>
  <c r="E16" i="3"/>
  <c r="D16" i="3"/>
  <c r="C16" i="3"/>
  <c r="G15" i="3"/>
  <c r="E15" i="3"/>
  <c r="D15" i="3"/>
  <c r="C15" i="3"/>
  <c r="H15" i="3" s="1"/>
  <c r="G14" i="3"/>
  <c r="E14" i="3"/>
  <c r="D14" i="3"/>
  <c r="C14" i="3"/>
  <c r="H14" i="3" s="1"/>
  <c r="G13" i="3"/>
  <c r="E13" i="3"/>
  <c r="D13" i="3"/>
  <c r="C13" i="3"/>
  <c r="H13" i="3" s="1"/>
  <c r="C13" i="4" s="1"/>
  <c r="G12" i="3"/>
  <c r="E12" i="3"/>
  <c r="D12" i="3"/>
  <c r="C12" i="3"/>
  <c r="G11" i="3"/>
  <c r="E11" i="3"/>
  <c r="D11" i="3"/>
  <c r="C11" i="3"/>
  <c r="G10" i="3"/>
  <c r="E10" i="3"/>
  <c r="D10" i="3"/>
  <c r="C10" i="3"/>
  <c r="G9" i="3"/>
  <c r="E9" i="3"/>
  <c r="D9" i="3"/>
  <c r="C9" i="3"/>
  <c r="G8" i="3"/>
  <c r="E8" i="3"/>
  <c r="D8" i="3"/>
  <c r="I8" i="3" s="1"/>
  <c r="C8" i="3"/>
  <c r="G7" i="3"/>
  <c r="E7" i="3"/>
  <c r="D7" i="3"/>
  <c r="C7" i="3"/>
  <c r="G6" i="3"/>
  <c r="E6" i="3"/>
  <c r="D6" i="3"/>
  <c r="C6" i="3"/>
  <c r="H6" i="3" s="1"/>
  <c r="G5" i="3"/>
  <c r="E5" i="3"/>
  <c r="D5" i="3"/>
  <c r="C5" i="3"/>
  <c r="G4" i="3"/>
  <c r="E4" i="3"/>
  <c r="D4" i="3"/>
  <c r="C4" i="3"/>
  <c r="G3" i="3"/>
  <c r="E3" i="3"/>
  <c r="D3" i="3"/>
  <c r="I3" i="3" s="1"/>
  <c r="C3" i="3"/>
  <c r="H3" i="3" s="1"/>
  <c r="G2" i="3"/>
  <c r="E2" i="3"/>
  <c r="D2" i="3"/>
  <c r="C2" i="3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" i="2"/>
  <c r="C1" i="2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3" i="1"/>
  <c r="E4" i="1"/>
  <c r="E5" i="1"/>
  <c r="H5" i="1" s="1"/>
  <c r="E6" i="1"/>
  <c r="E7" i="1"/>
  <c r="E8" i="1"/>
  <c r="E9" i="1"/>
  <c r="E10" i="1"/>
  <c r="E11" i="1"/>
  <c r="E12" i="1"/>
  <c r="E13" i="1"/>
  <c r="E14" i="1"/>
  <c r="E15" i="1"/>
  <c r="E16" i="1"/>
  <c r="E17" i="1"/>
  <c r="H17" i="1" s="1"/>
  <c r="E18" i="1"/>
  <c r="E19" i="1"/>
  <c r="E20" i="1"/>
  <c r="E21" i="1"/>
  <c r="E22" i="1"/>
  <c r="E2" i="1"/>
  <c r="B27" i="1"/>
  <c r="D25" i="1"/>
  <c r="C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H8" i="3" l="1"/>
  <c r="H2" i="3"/>
  <c r="I7" i="3"/>
  <c r="H12" i="3"/>
  <c r="I19" i="3"/>
  <c r="I11" i="3"/>
  <c r="I10" i="3"/>
  <c r="H16" i="3"/>
  <c r="I18" i="3"/>
  <c r="H7" i="3"/>
  <c r="H9" i="3"/>
  <c r="I12" i="3"/>
  <c r="I14" i="3"/>
  <c r="D14" i="4" s="1"/>
  <c r="H10" i="3"/>
  <c r="I9" i="3"/>
  <c r="I6" i="3"/>
  <c r="H17" i="3"/>
  <c r="H19" i="3"/>
  <c r="I17" i="3"/>
  <c r="H11" i="3"/>
  <c r="I13" i="3"/>
  <c r="D13" i="4" s="1"/>
  <c r="I15" i="3"/>
  <c r="I16" i="3"/>
  <c r="H5" i="3"/>
  <c r="I5" i="3"/>
  <c r="H4" i="3"/>
  <c r="I4" i="3"/>
  <c r="I2" i="3"/>
  <c r="H12" i="1"/>
  <c r="H2" i="1"/>
  <c r="H11" i="1"/>
  <c r="H22" i="1"/>
  <c r="H10" i="1"/>
  <c r="H21" i="1"/>
  <c r="H9" i="1"/>
  <c r="H8" i="1"/>
  <c r="H13" i="1"/>
  <c r="H20" i="1"/>
  <c r="H19" i="1"/>
  <c r="H7" i="1"/>
  <c r="H18" i="1"/>
  <c r="H6" i="1"/>
  <c r="H4" i="1"/>
  <c r="H16" i="1"/>
  <c r="H15" i="1"/>
  <c r="H3" i="1"/>
</calcChain>
</file>

<file path=xl/sharedStrings.xml><?xml version="1.0" encoding="utf-8"?>
<sst xmlns="http://schemas.openxmlformats.org/spreadsheetml/2006/main" count="25" uniqueCount="16">
  <si>
    <t>B [mT]</t>
  </si>
  <si>
    <t>dB_stat</t>
  </si>
  <si>
    <t>dB</t>
  </si>
  <si>
    <t>dr</t>
  </si>
  <si>
    <t>B[T]</t>
  </si>
  <si>
    <t>r[m]</t>
  </si>
  <si>
    <t>B-B_e / µ</t>
  </si>
  <si>
    <t>µ_0</t>
  </si>
  <si>
    <t>B_e[T]</t>
  </si>
  <si>
    <t>dB_e_stat</t>
  </si>
  <si>
    <t>dB_e</t>
  </si>
  <si>
    <t>d(B-B_e / µ)</t>
  </si>
  <si>
    <t>θ [rad]</t>
  </si>
  <si>
    <t>dθ</t>
  </si>
  <si>
    <t>θ [deg]</t>
  </si>
  <si>
    <t>dθ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</si>
</sst>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0FC7-2E12-4A0F-9472-EE81A3C24B9F}">
  <dimension ref="A1:K27"/>
  <sheetViews>
    <sheetView topLeftCell="D1" workbookViewId="0">
      <selection sqref="A1:K22"/>
    </sheetView>
  </sheetViews>
  <sheetFormatPr defaultRowHeight="14.4" x14ac:dyDescent="0.3"/>
  <cols>
    <col min="1" max="1" width="12" bestFit="1" customWidth="1"/>
    <col min="3" max="3" width="11.6640625" bestFit="1" customWidth="1"/>
    <col min="4" max="4" width="12" bestFit="1" customWidth="1"/>
    <col min="5" max="9" width="12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4</v>
      </c>
      <c r="D1" t="s">
        <v>2</v>
      </c>
      <c r="E1" t="s">
        <v>8</v>
      </c>
      <c r="F1" t="s">
        <v>9</v>
      </c>
      <c r="G1" t="s">
        <v>10</v>
      </c>
      <c r="H1" t="s">
        <v>6</v>
      </c>
      <c r="I1" t="s">
        <v>11</v>
      </c>
      <c r="J1" t="s">
        <v>5</v>
      </c>
      <c r="K1" t="s">
        <v>3</v>
      </c>
    </row>
    <row r="2" spans="1:11" x14ac:dyDescent="0.3">
      <c r="A2">
        <v>-9.1044999999999945E-2</v>
      </c>
      <c r="B2">
        <v>1.9101701494893084E-5</v>
      </c>
      <c r="C2">
        <f>A2/1000</f>
        <v>-9.1044999999999939E-5</v>
      </c>
      <c r="D2">
        <f>SQRT(((10^-6)/SQRT(12))^2+(B2/1000)^2)</f>
        <v>2.8930642636024062E-7</v>
      </c>
      <c r="E2">
        <f>-0.0172749999999999/1000</f>
        <v>-1.7274999999999902E-5</v>
      </c>
      <c r="F2">
        <v>3.1573327350787581E-5</v>
      </c>
      <c r="G2">
        <f>SQRT(((10^-6)/SQRT(12))^2+(F2/1000)^2)</f>
        <v>2.9039663967293654E-7</v>
      </c>
      <c r="H2">
        <f>(C2-E2)/(1.25663706212*10^-6)</f>
        <v>-58.70430072748843</v>
      </c>
      <c r="I2">
        <f>SQRT(G2^2+D2^2)/(1.25663706212*10^-6)</f>
        <v>0.32619815721887868</v>
      </c>
      <c r="J2">
        <v>0.2</v>
      </c>
      <c r="K2">
        <f>0.0001/SQRT(12)</f>
        <v>2.8867513459481293E-5</v>
      </c>
    </row>
    <row r="3" spans="1:11" x14ac:dyDescent="0.3">
      <c r="A3">
        <v>-7.8480000000000119E-2</v>
      </c>
      <c r="B3">
        <v>3.5327043465311376E-5</v>
      </c>
      <c r="C3">
        <f t="shared" ref="C3:C25" si="0">A3/1000</f>
        <v>-7.8480000000000116E-5</v>
      </c>
      <c r="D3">
        <f t="shared" ref="D3:D25" si="1">SQRT(((10^-6)/SQRT(12))^2+(B3/1000)^2)</f>
        <v>2.9082870101372963E-7</v>
      </c>
      <c r="E3">
        <f t="shared" ref="E3:E22" si="2">-0.0172749999999999/1000</f>
        <v>-1.7274999999999902E-5</v>
      </c>
      <c r="F3">
        <v>3.1573327350787581E-5</v>
      </c>
      <c r="G3">
        <f t="shared" ref="G3:G22" si="3">SQRT(((10^-6)/SQRT(12))^2+(F3/1000)^2)</f>
        <v>2.9039663967293654E-7</v>
      </c>
      <c r="H3">
        <f t="shared" ref="H3:H22" si="4">(C3-E3)/(1.25663706212*10^-6)</f>
        <v>-48.705391433183408</v>
      </c>
      <c r="I3">
        <f t="shared" ref="I3:I22" si="5">SQRT(G3^2+D3^2)/(1.25663706212*10^-6)</f>
        <v>0.32705425117522063</v>
      </c>
      <c r="J3">
        <v>0.21</v>
      </c>
      <c r="K3">
        <f t="shared" ref="K3:K22" si="6">0.0001/SQRT(12)</f>
        <v>2.8867513459481293E-5</v>
      </c>
    </row>
    <row r="4" spans="1:11" x14ac:dyDescent="0.3">
      <c r="A4">
        <v>-6.9540000000000171E-2</v>
      </c>
      <c r="B4">
        <v>3.5242020373412171E-5</v>
      </c>
      <c r="C4">
        <f t="shared" si="0"/>
        <v>-6.9540000000000178E-5</v>
      </c>
      <c r="D4">
        <f t="shared" si="1"/>
        <v>2.9081838548023975E-7</v>
      </c>
      <c r="E4">
        <f t="shared" si="2"/>
        <v>-1.7274999999999902E-5</v>
      </c>
      <c r="F4">
        <v>3.1573327350787581E-5</v>
      </c>
      <c r="G4">
        <f t="shared" si="3"/>
        <v>2.9039663967293654E-7</v>
      </c>
      <c r="H4">
        <f t="shared" si="4"/>
        <v>-41.591165480848545</v>
      </c>
      <c r="I4">
        <f t="shared" si="5"/>
        <v>0.32704844238644804</v>
      </c>
      <c r="J4">
        <v>0.22</v>
      </c>
      <c r="K4">
        <f t="shared" si="6"/>
        <v>2.8867513459481293E-5</v>
      </c>
    </row>
    <row r="5" spans="1:11" x14ac:dyDescent="0.3">
      <c r="A5">
        <v>-5.9760000000000008E-2</v>
      </c>
      <c r="B5">
        <v>3.0199337741083032E-5</v>
      </c>
      <c r="C5">
        <f t="shared" si="0"/>
        <v>-5.9760000000000011E-5</v>
      </c>
      <c r="D5">
        <f t="shared" si="1"/>
        <v>2.9025046655144819E-7</v>
      </c>
      <c r="E5">
        <f t="shared" si="2"/>
        <v>-1.7274999999999902E-5</v>
      </c>
      <c r="F5">
        <v>3.1573327350787581E-5</v>
      </c>
      <c r="G5">
        <f t="shared" si="3"/>
        <v>2.9039663967293654E-7</v>
      </c>
      <c r="H5">
        <f t="shared" si="4"/>
        <v>-33.808488767891433</v>
      </c>
      <c r="I5">
        <f t="shared" si="5"/>
        <v>0.32672879996469095</v>
      </c>
      <c r="J5">
        <v>0.23</v>
      </c>
      <c r="K5">
        <f t="shared" si="6"/>
        <v>2.8867513459481293E-5</v>
      </c>
    </row>
    <row r="6" spans="1:11" x14ac:dyDescent="0.3">
      <c r="A6">
        <v>-5.4020000000000137E-2</v>
      </c>
      <c r="B6">
        <v>9.8994949366116511E-6</v>
      </c>
      <c r="C6">
        <f t="shared" si="0"/>
        <v>-5.4020000000000137E-5</v>
      </c>
      <c r="D6">
        <f t="shared" si="1"/>
        <v>2.8884482569942869E-7</v>
      </c>
      <c r="E6">
        <f t="shared" si="2"/>
        <v>-1.7274999999999902E-5</v>
      </c>
      <c r="F6">
        <v>3.1573327350787581E-5</v>
      </c>
      <c r="G6">
        <f t="shared" si="3"/>
        <v>2.9039663967293654E-7</v>
      </c>
      <c r="H6">
        <f t="shared" si="4"/>
        <v>-29.240741903640707</v>
      </c>
      <c r="I6">
        <f t="shared" si="5"/>
        <v>0.32593900841284384</v>
      </c>
      <c r="J6">
        <v>0.24</v>
      </c>
      <c r="K6">
        <f t="shared" si="6"/>
        <v>2.8867513459481293E-5</v>
      </c>
    </row>
    <row r="7" spans="1:11" x14ac:dyDescent="0.3">
      <c r="A7">
        <v>-4.908000000000004E-2</v>
      </c>
      <c r="B7">
        <v>1.9183326093250837E-5</v>
      </c>
      <c r="C7">
        <f t="shared" si="0"/>
        <v>-4.9080000000000038E-5</v>
      </c>
      <c r="D7">
        <f t="shared" si="1"/>
        <v>2.8931182715771113E-7</v>
      </c>
      <c r="E7">
        <f t="shared" si="2"/>
        <v>-1.7274999999999902E-5</v>
      </c>
      <c r="F7">
        <v>3.1573327350787581E-5</v>
      </c>
      <c r="G7">
        <f t="shared" si="3"/>
        <v>2.9039663967293654E-7</v>
      </c>
      <c r="H7">
        <f t="shared" si="4"/>
        <v>-25.309614811410825</v>
      </c>
      <c r="I7">
        <f t="shared" si="5"/>
        <v>0.32620119052872593</v>
      </c>
      <c r="J7">
        <v>0.25</v>
      </c>
      <c r="K7">
        <f t="shared" si="6"/>
        <v>2.8867513459481293E-5</v>
      </c>
    </row>
    <row r="8" spans="1:11" x14ac:dyDescent="0.3">
      <c r="A8">
        <v>-4.4429999999999886E-2</v>
      </c>
      <c r="B8">
        <v>3.500714212842862E-5</v>
      </c>
      <c r="C8">
        <f t="shared" si="0"/>
        <v>-4.4429999999999885E-5</v>
      </c>
      <c r="D8">
        <f t="shared" si="1"/>
        <v>2.907900158762906E-7</v>
      </c>
      <c r="E8">
        <f t="shared" si="2"/>
        <v>-1.7274999999999902E-5</v>
      </c>
      <c r="F8">
        <v>3.1573327350787581E-5</v>
      </c>
      <c r="G8">
        <f t="shared" si="3"/>
        <v>2.9039663967293654E-7</v>
      </c>
      <c r="H8">
        <f t="shared" si="4"/>
        <v>-21.609262386538518</v>
      </c>
      <c r="I8">
        <f t="shared" si="5"/>
        <v>0.32703246768532035</v>
      </c>
      <c r="J8">
        <v>0.26</v>
      </c>
      <c r="K8">
        <f t="shared" si="6"/>
        <v>2.8867513459481293E-5</v>
      </c>
    </row>
    <row r="9" spans="1:11" x14ac:dyDescent="0.3">
      <c r="A9">
        <v>-4.183999999999994E-2</v>
      </c>
      <c r="B9">
        <v>2.5922962793631459E-5</v>
      </c>
      <c r="C9">
        <f t="shared" si="0"/>
        <v>-4.1839999999999938E-5</v>
      </c>
      <c r="D9">
        <f t="shared" si="1"/>
        <v>2.8983673565187234E-7</v>
      </c>
      <c r="E9">
        <f t="shared" si="2"/>
        <v>-1.7274999999999902E-5</v>
      </c>
      <c r="F9">
        <v>3.1573327350787581E-5</v>
      </c>
      <c r="G9">
        <f t="shared" si="3"/>
        <v>2.9039663967293654E-7</v>
      </c>
      <c r="H9">
        <f t="shared" si="4"/>
        <v>-19.548205874620507</v>
      </c>
      <c r="I9">
        <f t="shared" si="5"/>
        <v>0.3264961361962328</v>
      </c>
      <c r="J9">
        <v>0.27</v>
      </c>
      <c r="K9">
        <f t="shared" si="6"/>
        <v>2.8867513459481293E-5</v>
      </c>
    </row>
    <row r="10" spans="1:11" x14ac:dyDescent="0.3">
      <c r="A10">
        <v>-3.793500000000008E-2</v>
      </c>
      <c r="B10">
        <v>1.7432010784760304E-5</v>
      </c>
      <c r="C10">
        <f t="shared" si="0"/>
        <v>-3.7935000000000076E-5</v>
      </c>
      <c r="D10">
        <f t="shared" si="1"/>
        <v>2.8920098259399698E-7</v>
      </c>
      <c r="E10">
        <f t="shared" si="2"/>
        <v>-1.7274999999999902E-5</v>
      </c>
      <c r="F10">
        <v>3.1573327350787581E-5</v>
      </c>
      <c r="G10">
        <f t="shared" si="3"/>
        <v>2.9039663967293654E-7</v>
      </c>
      <c r="H10">
        <f t="shared" si="4"/>
        <v>-16.440705612443008</v>
      </c>
      <c r="I10">
        <f t="shared" si="5"/>
        <v>0.32613894136053539</v>
      </c>
      <c r="J10">
        <v>0.28000000000000003</v>
      </c>
      <c r="K10">
        <f t="shared" si="6"/>
        <v>2.8867513459481293E-5</v>
      </c>
    </row>
    <row r="11" spans="1:11" x14ac:dyDescent="0.3">
      <c r="A11">
        <v>-3.5165000000000099E-2</v>
      </c>
      <c r="B11">
        <v>2.6246428328440979E-5</v>
      </c>
      <c r="C11">
        <f t="shared" si="0"/>
        <v>-3.5165000000000101E-5</v>
      </c>
      <c r="D11">
        <f t="shared" si="1"/>
        <v>2.8986584540668694E-7</v>
      </c>
      <c r="E11">
        <f t="shared" si="2"/>
        <v>-1.7274999999999902E-5</v>
      </c>
      <c r="F11">
        <v>3.1573327350787581E-5</v>
      </c>
      <c r="G11">
        <f t="shared" si="3"/>
        <v>2.9039663967293654E-7</v>
      </c>
      <c r="H11">
        <f t="shared" si="4"/>
        <v>-14.236409651820242</v>
      </c>
      <c r="I11">
        <f t="shared" si="5"/>
        <v>0.32651250078617916</v>
      </c>
      <c r="J11">
        <v>0.28999999999999998</v>
      </c>
      <c r="K11">
        <f t="shared" si="6"/>
        <v>2.8867513459481293E-5</v>
      </c>
    </row>
    <row r="12" spans="1:11" x14ac:dyDescent="0.3">
      <c r="A12">
        <v>-3.3000000000000113E-2</v>
      </c>
      <c r="B12">
        <v>7.8504622934188752E-18</v>
      </c>
      <c r="C12">
        <f t="shared" si="0"/>
        <v>-3.3000000000000111E-5</v>
      </c>
      <c r="D12">
        <f t="shared" si="1"/>
        <v>2.8867513459481289E-7</v>
      </c>
      <c r="E12">
        <f t="shared" si="2"/>
        <v>-1.7274999999999902E-5</v>
      </c>
      <c r="F12">
        <v>3.1573327350787581E-5</v>
      </c>
      <c r="G12">
        <f t="shared" si="3"/>
        <v>2.9039663967293654E-7</v>
      </c>
      <c r="H12">
        <f t="shared" si="4"/>
        <v>-12.513557393788361</v>
      </c>
      <c r="I12">
        <f t="shared" si="5"/>
        <v>0.32584379383415374</v>
      </c>
      <c r="J12">
        <v>0.3</v>
      </c>
      <c r="K12">
        <f t="shared" si="6"/>
        <v>2.8867513459481293E-5</v>
      </c>
    </row>
    <row r="13" spans="1:11" x14ac:dyDescent="0.3">
      <c r="A13">
        <v>-3.0759999999999919E-2</v>
      </c>
      <c r="B13">
        <v>3.0199337741082988E-5</v>
      </c>
      <c r="C13">
        <f t="shared" si="0"/>
        <v>-3.0759999999999922E-5</v>
      </c>
      <c r="D13">
        <f t="shared" si="1"/>
        <v>2.9025046655144819E-7</v>
      </c>
      <c r="E13">
        <f t="shared" si="2"/>
        <v>-1.7274999999999902E-5</v>
      </c>
      <c r="F13">
        <v>3.1573327350787581E-5</v>
      </c>
      <c r="G13">
        <f t="shared" si="3"/>
        <v>2.9039663967293654E-7</v>
      </c>
      <c r="H13">
        <f t="shared" si="4"/>
        <v>-10.731022032129353</v>
      </c>
      <c r="I13">
        <f t="shared" si="5"/>
        <v>0.32672879996469095</v>
      </c>
      <c r="J13">
        <v>0.31</v>
      </c>
      <c r="K13">
        <f t="shared" si="6"/>
        <v>2.8867513459481293E-5</v>
      </c>
    </row>
    <row r="14" spans="1:11" x14ac:dyDescent="0.3">
      <c r="A14">
        <v>-2.9575000000000008E-2</v>
      </c>
      <c r="B14">
        <v>3.4955328635273772E-5</v>
      </c>
      <c r="C14">
        <f t="shared" si="0"/>
        <v>-2.9575000000000007E-5</v>
      </c>
      <c r="D14">
        <f t="shared" si="1"/>
        <v>2.9078378278943505E-7</v>
      </c>
      <c r="E14">
        <f t="shared" si="2"/>
        <v>-1.7274999999999902E-5</v>
      </c>
      <c r="F14">
        <v>3.1573327350787581E-5</v>
      </c>
      <c r="G14">
        <f t="shared" si="3"/>
        <v>2.9039663967293654E-7</v>
      </c>
      <c r="H14">
        <f t="shared" si="4"/>
        <v>-9.7880289948232821</v>
      </c>
      <c r="I14">
        <f t="shared" si="5"/>
        <v>0.3270289579873405</v>
      </c>
      <c r="J14">
        <v>0.32</v>
      </c>
      <c r="K14">
        <f t="shared" si="6"/>
        <v>2.8867513459481293E-5</v>
      </c>
    </row>
    <row r="15" spans="1:11" x14ac:dyDescent="0.3">
      <c r="A15">
        <v>-2.8239999999999887E-2</v>
      </c>
      <c r="B15">
        <v>3.0199337741083032E-5</v>
      </c>
      <c r="C15">
        <f t="shared" si="0"/>
        <v>-2.8239999999999885E-5</v>
      </c>
      <c r="D15">
        <f t="shared" si="1"/>
        <v>2.9025046655144819E-7</v>
      </c>
      <c r="E15">
        <f t="shared" si="2"/>
        <v>-1.7274999999999902E-5</v>
      </c>
      <c r="F15">
        <v>3.1573327350787581E-5</v>
      </c>
      <c r="G15">
        <f t="shared" si="3"/>
        <v>2.9039663967293654E-7</v>
      </c>
      <c r="H15">
        <f t="shared" si="4"/>
        <v>-8.7256697502631066</v>
      </c>
      <c r="I15">
        <f t="shared" si="5"/>
        <v>0.32672879996469095</v>
      </c>
      <c r="J15">
        <v>0.33</v>
      </c>
      <c r="K15">
        <f t="shared" si="6"/>
        <v>2.8867513459481293E-5</v>
      </c>
    </row>
    <row r="16" spans="1:11" x14ac:dyDescent="0.3">
      <c r="A16">
        <v>-2.650499999999997E-2</v>
      </c>
      <c r="B16">
        <v>3.5353571248178086E-5</v>
      </c>
      <c r="C16">
        <f t="shared" si="0"/>
        <v>-2.6504999999999971E-5</v>
      </c>
      <c r="D16">
        <f t="shared" si="1"/>
        <v>2.9083192454291075E-7</v>
      </c>
      <c r="E16">
        <f t="shared" si="2"/>
        <v>-1.7274999999999902E-5</v>
      </c>
      <c r="F16">
        <v>3.1573327350787581E-5</v>
      </c>
      <c r="G16">
        <f t="shared" si="3"/>
        <v>2.9039663967293654E-7</v>
      </c>
      <c r="H16">
        <f t="shared" si="4"/>
        <v>-7.345000619692585</v>
      </c>
      <c r="I16">
        <f t="shared" si="5"/>
        <v>0.32705606640055435</v>
      </c>
      <c r="J16">
        <v>0.34</v>
      </c>
      <c r="K16">
        <f t="shared" si="6"/>
        <v>2.8867513459481293E-5</v>
      </c>
    </row>
    <row r="17" spans="1:11" x14ac:dyDescent="0.3">
      <c r="A17">
        <v>-2.6084999999999914E-2</v>
      </c>
      <c r="B17">
        <v>1.9719913792915029E-5</v>
      </c>
      <c r="C17">
        <f t="shared" si="0"/>
        <v>-2.6084999999999914E-5</v>
      </c>
      <c r="D17">
        <f t="shared" si="1"/>
        <v>2.8934790189896548E-7</v>
      </c>
      <c r="E17">
        <f t="shared" si="2"/>
        <v>-1.7274999999999902E-5</v>
      </c>
      <c r="F17">
        <v>3.1573327350787581E-5</v>
      </c>
      <c r="G17">
        <f t="shared" si="3"/>
        <v>2.9039663967293654E-7</v>
      </c>
      <c r="H17">
        <f t="shared" si="4"/>
        <v>-7.0107752393815037</v>
      </c>
      <c r="I17">
        <f t="shared" si="5"/>
        <v>0.32622145231502192</v>
      </c>
      <c r="J17">
        <v>0.35</v>
      </c>
      <c r="K17">
        <f t="shared" si="6"/>
        <v>2.8867513459481293E-5</v>
      </c>
    </row>
    <row r="18" spans="1:11" x14ac:dyDescent="0.3">
      <c r="A18">
        <v>-2.4980000000000013E-2</v>
      </c>
      <c r="B18">
        <v>1.407124727947029E-5</v>
      </c>
      <c r="C18">
        <f t="shared" si="0"/>
        <v>-2.4980000000000012E-5</v>
      </c>
      <c r="D18">
        <f t="shared" si="1"/>
        <v>2.8901787718640056E-7</v>
      </c>
      <c r="E18">
        <f t="shared" si="2"/>
        <v>-1.7274999999999902E-5</v>
      </c>
      <c r="F18">
        <v>3.1573327350787581E-5</v>
      </c>
      <c r="G18">
        <f t="shared" si="3"/>
        <v>2.9039663967293654E-7</v>
      </c>
      <c r="H18">
        <f t="shared" si="4"/>
        <v>-6.1314441792775467</v>
      </c>
      <c r="I18">
        <f t="shared" si="5"/>
        <v>0.32603613748303328</v>
      </c>
      <c r="J18">
        <v>0.36</v>
      </c>
      <c r="K18">
        <f t="shared" si="6"/>
        <v>2.8867513459481293E-5</v>
      </c>
    </row>
    <row r="19" spans="1:11" x14ac:dyDescent="0.3">
      <c r="A19">
        <v>-2.4045000000000018E-2</v>
      </c>
      <c r="B19">
        <v>1.9101701494893053E-5</v>
      </c>
      <c r="C19">
        <f t="shared" si="0"/>
        <v>-2.4045000000000018E-5</v>
      </c>
      <c r="D19">
        <f t="shared" si="1"/>
        <v>2.8930642636024062E-7</v>
      </c>
      <c r="E19">
        <f t="shared" si="2"/>
        <v>-1.7274999999999902E-5</v>
      </c>
      <c r="F19">
        <v>3.1573327350787581E-5</v>
      </c>
      <c r="G19">
        <f t="shared" si="3"/>
        <v>2.9039663967293654E-7</v>
      </c>
      <c r="H19">
        <f t="shared" si="4"/>
        <v>-5.3873948207279829</v>
      </c>
      <c r="I19">
        <f t="shared" si="5"/>
        <v>0.32619815721887868</v>
      </c>
      <c r="J19">
        <v>0.37</v>
      </c>
      <c r="K19">
        <f t="shared" si="6"/>
        <v>2.8867513459481293E-5</v>
      </c>
    </row>
    <row r="20" spans="1:11" x14ac:dyDescent="0.3">
      <c r="A20">
        <v>-2.3484999999999992E-2</v>
      </c>
      <c r="B20">
        <v>3.5339425575410831E-5</v>
      </c>
      <c r="C20">
        <f t="shared" si="0"/>
        <v>-2.3484999999999993E-5</v>
      </c>
      <c r="D20">
        <f t="shared" si="1"/>
        <v>2.9083020533179378E-7</v>
      </c>
      <c r="E20">
        <f t="shared" si="2"/>
        <v>-1.7274999999999902E-5</v>
      </c>
      <c r="F20">
        <v>3.1573327350787581E-5</v>
      </c>
      <c r="G20">
        <f t="shared" si="3"/>
        <v>2.9039663967293654E-7</v>
      </c>
      <c r="H20">
        <f t="shared" si="4"/>
        <v>-4.9417609803132487</v>
      </c>
      <c r="I20">
        <f t="shared" si="5"/>
        <v>0.3270550982816301</v>
      </c>
      <c r="J20">
        <v>0.38</v>
      </c>
      <c r="K20">
        <f t="shared" si="6"/>
        <v>2.8867513459481293E-5</v>
      </c>
    </row>
    <row r="21" spans="1:11" x14ac:dyDescent="0.3">
      <c r="A21">
        <v>-2.2389999999999959E-2</v>
      </c>
      <c r="B21">
        <v>3.4489128721961084E-5</v>
      </c>
      <c r="C21">
        <f t="shared" si="0"/>
        <v>-2.238999999999996E-5</v>
      </c>
      <c r="D21">
        <f t="shared" si="1"/>
        <v>2.9072810894946732E-7</v>
      </c>
      <c r="E21">
        <f t="shared" si="2"/>
        <v>-1.7274999999999902E-5</v>
      </c>
      <c r="F21">
        <v>3.1573327350787581E-5</v>
      </c>
      <c r="G21">
        <f t="shared" si="3"/>
        <v>2.9039663967293654E-7</v>
      </c>
      <c r="H21">
        <f t="shared" si="4"/>
        <v>-4.0703876673594497</v>
      </c>
      <c r="I21">
        <f t="shared" si="5"/>
        <v>0.32699761108310166</v>
      </c>
      <c r="J21">
        <v>0.39</v>
      </c>
      <c r="K21">
        <f t="shared" si="6"/>
        <v>2.8867513459481293E-5</v>
      </c>
    </row>
    <row r="22" spans="1:11" x14ac:dyDescent="0.3">
      <c r="A22">
        <v>-2.2014999999999948E-2</v>
      </c>
      <c r="B22">
        <v>1.6549169163435376E-5</v>
      </c>
      <c r="C22">
        <f t="shared" si="0"/>
        <v>-2.2014999999999948E-5</v>
      </c>
      <c r="D22">
        <f t="shared" si="1"/>
        <v>2.8914911089839673E-7</v>
      </c>
      <c r="E22">
        <f t="shared" si="2"/>
        <v>-1.7274999999999902E-5</v>
      </c>
      <c r="F22">
        <v>3.1573327350787581E-5</v>
      </c>
      <c r="G22">
        <f t="shared" si="3"/>
        <v>2.9039663967293654E-7</v>
      </c>
      <c r="H22">
        <f t="shared" si="4"/>
        <v>-3.7719721492245863</v>
      </c>
      <c r="I22">
        <f t="shared" si="5"/>
        <v>0.32610981486281343</v>
      </c>
      <c r="J22">
        <v>0.4</v>
      </c>
      <c r="K22">
        <f t="shared" si="6"/>
        <v>2.8867513459481293E-5</v>
      </c>
    </row>
    <row r="25" spans="1:11" x14ac:dyDescent="0.3">
      <c r="A25">
        <v>-1.7274999999999926E-2</v>
      </c>
      <c r="B25">
        <v>3.1573327350787581E-5</v>
      </c>
      <c r="C25">
        <f t="shared" si="0"/>
        <v>-1.7274999999999925E-5</v>
      </c>
      <c r="D25">
        <f t="shared" si="1"/>
        <v>2.9039663967293654E-7</v>
      </c>
    </row>
    <row r="27" spans="1:11" x14ac:dyDescent="0.3">
      <c r="A27" t="s">
        <v>7</v>
      </c>
      <c r="B27">
        <f>1.25663706212*10^-6</f>
        <v>1.2566370621199999E-6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4692-8498-4331-A1F0-5F95358ED18D}">
  <dimension ref="A1:D22"/>
  <sheetViews>
    <sheetView workbookViewId="0">
      <selection activeCell="C1" sqref="C1:D22"/>
    </sheetView>
  </sheetViews>
  <sheetFormatPr defaultRowHeight="14.4" x14ac:dyDescent="0.3"/>
  <sheetData>
    <row r="1" spans="1:4" x14ac:dyDescent="0.3">
      <c r="A1" t="str">
        <f>'זווית קבועה נתונים'!J1</f>
        <v>r[m]</v>
      </c>
      <c r="B1" t="str">
        <f>'זווית קבועה נתונים'!K1</f>
        <v>dr</v>
      </c>
      <c r="C1" t="str">
        <f>'זווית קבועה נתונים'!H1</f>
        <v>B-B_e / µ</v>
      </c>
      <c r="D1" t="str">
        <f>'זווית קבועה נתונים'!I1</f>
        <v>d(B-B_e / µ)</v>
      </c>
    </row>
    <row r="2" spans="1:4" x14ac:dyDescent="0.3">
      <c r="A2">
        <f>'זווית קבועה נתונים'!J2</f>
        <v>0.2</v>
      </c>
      <c r="B2">
        <f>'זווית קבועה נתונים'!K2</f>
        <v>2.8867513459481293E-5</v>
      </c>
      <c r="C2">
        <f>'זווית קבועה נתונים'!H2</f>
        <v>-58.70430072748843</v>
      </c>
      <c r="D2">
        <f>'זווית קבועה נתונים'!I2</f>
        <v>0.32619815721887868</v>
      </c>
    </row>
    <row r="3" spans="1:4" x14ac:dyDescent="0.3">
      <c r="A3">
        <f>'זווית קבועה נתונים'!J3</f>
        <v>0.21</v>
      </c>
      <c r="B3">
        <f>'זווית קבועה נתונים'!K3</f>
        <v>2.8867513459481293E-5</v>
      </c>
      <c r="C3">
        <f>'זווית קבועה נתונים'!H3</f>
        <v>-48.705391433183408</v>
      </c>
      <c r="D3">
        <f>'זווית קבועה נתונים'!I3</f>
        <v>0.32705425117522063</v>
      </c>
    </row>
    <row r="4" spans="1:4" x14ac:dyDescent="0.3">
      <c r="A4">
        <f>'זווית קבועה נתונים'!J4</f>
        <v>0.22</v>
      </c>
      <c r="B4">
        <f>'זווית קבועה נתונים'!K4</f>
        <v>2.8867513459481293E-5</v>
      </c>
      <c r="C4">
        <f>'זווית קבועה נתונים'!H4</f>
        <v>-41.591165480848545</v>
      </c>
      <c r="D4">
        <f>'זווית קבועה נתונים'!I4</f>
        <v>0.32704844238644804</v>
      </c>
    </row>
    <row r="5" spans="1:4" x14ac:dyDescent="0.3">
      <c r="A5">
        <f>'זווית קבועה נתונים'!J5</f>
        <v>0.23</v>
      </c>
      <c r="B5">
        <f>'זווית קבועה נתונים'!K5</f>
        <v>2.8867513459481293E-5</v>
      </c>
      <c r="C5">
        <f>'זווית קבועה נתונים'!H5</f>
        <v>-33.808488767891433</v>
      </c>
      <c r="D5">
        <f>'זווית קבועה נתונים'!I5</f>
        <v>0.32672879996469095</v>
      </c>
    </row>
    <row r="6" spans="1:4" x14ac:dyDescent="0.3">
      <c r="A6">
        <f>'זווית קבועה נתונים'!J6</f>
        <v>0.24</v>
      </c>
      <c r="B6">
        <f>'זווית קבועה נתונים'!K6</f>
        <v>2.8867513459481293E-5</v>
      </c>
      <c r="C6">
        <f>'זווית קבועה נתונים'!H6</f>
        <v>-29.240741903640707</v>
      </c>
      <c r="D6">
        <f>'זווית קבועה נתונים'!I6</f>
        <v>0.32593900841284384</v>
      </c>
    </row>
    <row r="7" spans="1:4" x14ac:dyDescent="0.3">
      <c r="A7">
        <f>'זווית קבועה נתונים'!J7</f>
        <v>0.25</v>
      </c>
      <c r="B7">
        <f>'זווית קבועה נתונים'!K7</f>
        <v>2.8867513459481293E-5</v>
      </c>
      <c r="C7">
        <f>'זווית קבועה נתונים'!H7</f>
        <v>-25.309614811410825</v>
      </c>
      <c r="D7">
        <f>'זווית קבועה נתונים'!I7</f>
        <v>0.32620119052872593</v>
      </c>
    </row>
    <row r="8" spans="1:4" x14ac:dyDescent="0.3">
      <c r="A8">
        <f>'זווית קבועה נתונים'!J8</f>
        <v>0.26</v>
      </c>
      <c r="B8">
        <f>'זווית קבועה נתונים'!K8</f>
        <v>2.8867513459481293E-5</v>
      </c>
      <c r="C8">
        <f>'זווית קבועה נתונים'!H8</f>
        <v>-21.609262386538518</v>
      </c>
      <c r="D8">
        <f>'זווית קבועה נתונים'!I8</f>
        <v>0.32703246768532035</v>
      </c>
    </row>
    <row r="9" spans="1:4" x14ac:dyDescent="0.3">
      <c r="A9">
        <f>'זווית קבועה נתונים'!J9</f>
        <v>0.27</v>
      </c>
      <c r="B9">
        <f>'זווית קבועה נתונים'!K9</f>
        <v>2.8867513459481293E-5</v>
      </c>
      <c r="C9">
        <f>'זווית קבועה נתונים'!H9</f>
        <v>-19.548205874620507</v>
      </c>
      <c r="D9">
        <f>'זווית קבועה נתונים'!I9</f>
        <v>0.3264961361962328</v>
      </c>
    </row>
    <row r="10" spans="1:4" x14ac:dyDescent="0.3">
      <c r="A10">
        <f>'זווית קבועה נתונים'!J10</f>
        <v>0.28000000000000003</v>
      </c>
      <c r="B10">
        <f>'זווית קבועה נתונים'!K10</f>
        <v>2.8867513459481293E-5</v>
      </c>
      <c r="C10">
        <f>'זווית קבועה נתונים'!H10</f>
        <v>-16.440705612443008</v>
      </c>
      <c r="D10">
        <f>'זווית קבועה נתונים'!I10</f>
        <v>0.32613894136053539</v>
      </c>
    </row>
    <row r="11" spans="1:4" x14ac:dyDescent="0.3">
      <c r="A11">
        <f>'זווית קבועה נתונים'!J11</f>
        <v>0.28999999999999998</v>
      </c>
      <c r="B11">
        <f>'זווית קבועה נתונים'!K11</f>
        <v>2.8867513459481293E-5</v>
      </c>
      <c r="C11">
        <f>'זווית קבועה נתונים'!H11</f>
        <v>-14.236409651820242</v>
      </c>
      <c r="D11">
        <f>'זווית קבועה נתונים'!I11</f>
        <v>0.32651250078617916</v>
      </c>
    </row>
    <row r="12" spans="1:4" x14ac:dyDescent="0.3">
      <c r="A12">
        <f>'זווית קבועה נתונים'!J12</f>
        <v>0.3</v>
      </c>
      <c r="B12">
        <f>'זווית קבועה נתונים'!K12</f>
        <v>2.8867513459481293E-5</v>
      </c>
      <c r="C12">
        <f>'זווית קבועה נתונים'!H12</f>
        <v>-12.513557393788361</v>
      </c>
      <c r="D12">
        <f>'זווית קבועה נתונים'!I12</f>
        <v>0.32584379383415374</v>
      </c>
    </row>
    <row r="13" spans="1:4" x14ac:dyDescent="0.3">
      <c r="A13">
        <f>'זווית קבועה נתונים'!J13</f>
        <v>0.31</v>
      </c>
      <c r="B13">
        <f>'זווית קבועה נתונים'!K13</f>
        <v>2.8867513459481293E-5</v>
      </c>
      <c r="C13">
        <f>'זווית קבועה נתונים'!H13</f>
        <v>-10.731022032129353</v>
      </c>
      <c r="D13">
        <f>'זווית קבועה נתונים'!I13</f>
        <v>0.32672879996469095</v>
      </c>
    </row>
    <row r="14" spans="1:4" x14ac:dyDescent="0.3">
      <c r="A14">
        <f>'זווית קבועה נתונים'!J14</f>
        <v>0.32</v>
      </c>
      <c r="B14">
        <f>'זווית קבועה נתונים'!K14</f>
        <v>2.8867513459481293E-5</v>
      </c>
      <c r="C14">
        <f>'זווית קבועה נתונים'!H14</f>
        <v>-9.7880289948232821</v>
      </c>
      <c r="D14">
        <f>'זווית קבועה נתונים'!I14</f>
        <v>0.3270289579873405</v>
      </c>
    </row>
    <row r="15" spans="1:4" x14ac:dyDescent="0.3">
      <c r="A15">
        <f>'זווית קבועה נתונים'!J15</f>
        <v>0.33</v>
      </c>
      <c r="B15">
        <f>'זווית קבועה נתונים'!K15</f>
        <v>2.8867513459481293E-5</v>
      </c>
      <c r="C15">
        <f>'זווית קבועה נתונים'!H15</f>
        <v>-8.7256697502631066</v>
      </c>
      <c r="D15">
        <f>'זווית קבועה נתונים'!I15</f>
        <v>0.32672879996469095</v>
      </c>
    </row>
    <row r="16" spans="1:4" x14ac:dyDescent="0.3">
      <c r="A16">
        <f>'זווית קבועה נתונים'!J16</f>
        <v>0.34</v>
      </c>
      <c r="B16">
        <f>'זווית קבועה נתונים'!K16</f>
        <v>2.8867513459481293E-5</v>
      </c>
      <c r="C16">
        <f>'זווית קבועה נתונים'!H16</f>
        <v>-7.345000619692585</v>
      </c>
      <c r="D16">
        <f>'זווית קבועה נתונים'!I16</f>
        <v>0.32705606640055435</v>
      </c>
    </row>
    <row r="17" spans="1:4" x14ac:dyDescent="0.3">
      <c r="A17">
        <f>'זווית קבועה נתונים'!J17</f>
        <v>0.35</v>
      </c>
      <c r="B17">
        <f>'זווית קבועה נתונים'!K17</f>
        <v>2.8867513459481293E-5</v>
      </c>
      <c r="C17">
        <f>'זווית קבועה נתונים'!H17</f>
        <v>-7.0107752393815037</v>
      </c>
      <c r="D17">
        <f>'זווית קבועה נתונים'!I17</f>
        <v>0.32622145231502192</v>
      </c>
    </row>
    <row r="18" spans="1:4" x14ac:dyDescent="0.3">
      <c r="A18">
        <f>'זווית קבועה נתונים'!J18</f>
        <v>0.36</v>
      </c>
      <c r="B18">
        <f>'זווית קבועה נתונים'!K18</f>
        <v>2.8867513459481293E-5</v>
      </c>
      <c r="C18">
        <f>'זווית קבועה נתונים'!H18</f>
        <v>-6.1314441792775467</v>
      </c>
      <c r="D18">
        <f>'זווית קבועה נתונים'!I18</f>
        <v>0.32603613748303328</v>
      </c>
    </row>
    <row r="19" spans="1:4" x14ac:dyDescent="0.3">
      <c r="A19">
        <f>'זווית קבועה נתונים'!J19</f>
        <v>0.37</v>
      </c>
      <c r="B19">
        <f>'זווית קבועה נתונים'!K19</f>
        <v>2.8867513459481293E-5</v>
      </c>
      <c r="C19">
        <f>'זווית קבועה נתונים'!H19</f>
        <v>-5.3873948207279829</v>
      </c>
      <c r="D19">
        <f>'זווית קבועה נתונים'!I19</f>
        <v>0.32619815721887868</v>
      </c>
    </row>
    <row r="20" spans="1:4" x14ac:dyDescent="0.3">
      <c r="A20">
        <f>'זווית קבועה נתונים'!J20</f>
        <v>0.38</v>
      </c>
      <c r="B20">
        <f>'זווית קבועה נתונים'!K20</f>
        <v>2.8867513459481293E-5</v>
      </c>
      <c r="C20">
        <f>'זווית קבועה נתונים'!H20</f>
        <v>-4.9417609803132487</v>
      </c>
      <c r="D20">
        <f>'זווית קבועה נתונים'!I20</f>
        <v>0.3270550982816301</v>
      </c>
    </row>
    <row r="21" spans="1:4" x14ac:dyDescent="0.3">
      <c r="A21">
        <f>'זווית קבועה נתונים'!J21</f>
        <v>0.39</v>
      </c>
      <c r="B21">
        <f>'זווית קבועה נתונים'!K21</f>
        <v>2.8867513459481293E-5</v>
      </c>
      <c r="C21">
        <f>'זווית קבועה נתונים'!H21</f>
        <v>-4.0703876673594497</v>
      </c>
      <c r="D21">
        <f>'זווית קבועה נתונים'!I21</f>
        <v>0.32699761108310166</v>
      </c>
    </row>
    <row r="22" spans="1:4" x14ac:dyDescent="0.3">
      <c r="A22">
        <f>'זווית קבועה נתונים'!J22</f>
        <v>0.4</v>
      </c>
      <c r="B22">
        <f>'זווית קבועה נתונים'!K22</f>
        <v>2.8867513459481293E-5</v>
      </c>
      <c r="C22">
        <f>'זווית קבועה נתונים'!H22</f>
        <v>-3.7719721492245863</v>
      </c>
      <c r="D22">
        <f>'זווית קבועה נתונים'!I22</f>
        <v>0.32610981486281343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23E7-1F46-44BA-B82B-08B774E84A26}">
  <dimension ref="A1:M19"/>
  <sheetViews>
    <sheetView tabSelected="1" workbookViewId="0">
      <selection activeCell="L1" sqref="L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4</v>
      </c>
      <c r="D1" t="s">
        <v>2</v>
      </c>
      <c r="E1" t="s">
        <v>8</v>
      </c>
      <c r="F1" t="s">
        <v>9</v>
      </c>
      <c r="G1" t="s">
        <v>10</v>
      </c>
      <c r="H1" t="s">
        <v>6</v>
      </c>
      <c r="I1" t="s">
        <v>11</v>
      </c>
      <c r="J1" t="s">
        <v>14</v>
      </c>
      <c r="K1" t="s">
        <v>15</v>
      </c>
      <c r="L1" t="s">
        <v>12</v>
      </c>
      <c r="M1" t="s">
        <v>13</v>
      </c>
    </row>
    <row r="2" spans="1:13" x14ac:dyDescent="0.3">
      <c r="A2">
        <v>-1.5960000000000009E-2</v>
      </c>
      <c r="B2">
        <v>2.2181073012818928E-5</v>
      </c>
      <c r="C2">
        <f>A2/1000</f>
        <v>-1.596000000000001E-5</v>
      </c>
      <c r="D2">
        <f>SQRT(((10^-6)/SQRT(12))^2+(B2/1000)^2)</f>
        <v>2.8952604949008187E-7</v>
      </c>
      <c r="E2">
        <f>-0.0172749999999999/1000</f>
        <v>-1.7274999999999902E-5</v>
      </c>
      <c r="F2">
        <v>3.1573327350787581E-5</v>
      </c>
      <c r="G2">
        <f>SQRT(((10^-6)/SQRT(12))^2+(F2/1000)^2)</f>
        <v>2.9039663967293654E-7</v>
      </c>
      <c r="H2">
        <f>(C2-E2)/(1.25663706212*10^-6)</f>
        <v>1.0464437502594672</v>
      </c>
      <c r="I2">
        <f>SQRT(G2^2+D2^2)/(1.25663706212*10^-6)</f>
        <v>0.32632152950670523</v>
      </c>
      <c r="J2">
        <v>-90</v>
      </c>
      <c r="K2">
        <f>1/SQRT(12)</f>
        <v>0.28867513459481292</v>
      </c>
      <c r="L2">
        <f>J2*(PI()/180)</f>
        <v>-1.5707963267948966</v>
      </c>
      <c r="M2">
        <f>K2*(PI()/180)</f>
        <v>5.0383315673172722E-3</v>
      </c>
    </row>
    <row r="3" spans="1:13" x14ac:dyDescent="0.3">
      <c r="A3">
        <v>-1.9085000000000026E-2</v>
      </c>
      <c r="B3">
        <v>2.8963338895921512E-5</v>
      </c>
      <c r="C3">
        <f t="shared" ref="C3:C19" si="0">A3/1000</f>
        <v>-1.9085000000000025E-5</v>
      </c>
      <c r="D3">
        <f t="shared" ref="D3:D19" si="1">SQRT(((10^-6)/SQRT(12))^2+(B3/1000)^2)</f>
        <v>2.9012447041456765E-7</v>
      </c>
      <c r="E3">
        <f t="shared" ref="E3:E19" si="2">-0.0172749999999999/1000</f>
        <v>-1.7274999999999902E-5</v>
      </c>
      <c r="F3">
        <v>3.1573327350787581E-5</v>
      </c>
      <c r="G3">
        <f t="shared" ref="G3:G19" si="3">SQRT(((10^-6)/SQRT(12))^2+(F3/1000)^2)</f>
        <v>2.9039663967293654E-7</v>
      </c>
      <c r="H3">
        <f t="shared" ref="H3:H19" si="4">(C3-E3)/(1.25663706212*10^-6)</f>
        <v>-1.4403522341976582</v>
      </c>
      <c r="I3">
        <f t="shared" ref="I3:I19" si="5">SQRT(G3^2+D3^2)/(1.25663706212*10^-6)</f>
        <v>0.32665792777645231</v>
      </c>
      <c r="J3">
        <v>-80</v>
      </c>
      <c r="K3">
        <f t="shared" ref="K3:K19" si="6">1/SQRT(12)</f>
        <v>0.28867513459481292</v>
      </c>
      <c r="L3">
        <f t="shared" ref="L3:L19" si="7">J3*(PI()/180)</f>
        <v>-1.3962634015954636</v>
      </c>
      <c r="M3">
        <f t="shared" ref="M3:M19" si="8">K3*(PI()/180)</f>
        <v>5.0383315673172722E-3</v>
      </c>
    </row>
    <row r="4" spans="1:13" x14ac:dyDescent="0.3">
      <c r="A4">
        <v>-2.293499999999999E-2</v>
      </c>
      <c r="B4">
        <v>2.5570979644902133E-5</v>
      </c>
      <c r="C4">
        <f t="shared" si="0"/>
        <v>-2.293499999999999E-5</v>
      </c>
      <c r="D4">
        <f t="shared" si="1"/>
        <v>2.8980546636206391E-7</v>
      </c>
      <c r="E4">
        <f t="shared" si="2"/>
        <v>-1.7274999999999902E-5</v>
      </c>
      <c r="F4">
        <v>3.1573327350787581E-5</v>
      </c>
      <c r="G4">
        <f t="shared" si="3"/>
        <v>2.9039663967293654E-7</v>
      </c>
      <c r="H4">
        <f t="shared" si="4"/>
        <v>-4.5040848870487942</v>
      </c>
      <c r="I4">
        <f t="shared" si="5"/>
        <v>0.32647855850077967</v>
      </c>
      <c r="J4">
        <v>-70</v>
      </c>
      <c r="K4">
        <f t="shared" si="6"/>
        <v>0.28867513459481292</v>
      </c>
      <c r="L4">
        <f t="shared" si="7"/>
        <v>-1.2217304763960306</v>
      </c>
      <c r="M4">
        <f t="shared" si="8"/>
        <v>5.0383315673172722E-3</v>
      </c>
    </row>
    <row r="5" spans="1:13" x14ac:dyDescent="0.3">
      <c r="A5">
        <v>-2.6044999999999902E-2</v>
      </c>
      <c r="B5">
        <v>1.4658615214269046E-5</v>
      </c>
      <c r="C5">
        <f t="shared" si="0"/>
        <v>-2.6044999999999901E-5</v>
      </c>
      <c r="D5">
        <f t="shared" si="1"/>
        <v>2.8904706940796571E-7</v>
      </c>
      <c r="E5">
        <f t="shared" si="2"/>
        <v>-1.7274999999999902E-5</v>
      </c>
      <c r="F5">
        <v>3.1573327350787581E-5</v>
      </c>
      <c r="G5">
        <f t="shared" si="3"/>
        <v>2.9039663967293654E-7</v>
      </c>
      <c r="H5">
        <f t="shared" si="4"/>
        <v>-6.978944250780442</v>
      </c>
      <c r="I5">
        <f t="shared" si="5"/>
        <v>0.32605252516033523</v>
      </c>
      <c r="J5">
        <v>-60</v>
      </c>
      <c r="K5">
        <f t="shared" si="6"/>
        <v>0.28867513459481292</v>
      </c>
      <c r="L5">
        <f t="shared" si="7"/>
        <v>-1.0471975511965976</v>
      </c>
      <c r="M5">
        <f t="shared" si="8"/>
        <v>5.0383315673172722E-3</v>
      </c>
    </row>
    <row r="6" spans="1:13" x14ac:dyDescent="0.3">
      <c r="A6">
        <v>-2.8964999999999925E-2</v>
      </c>
      <c r="B6">
        <v>1.2995191418367022E-5</v>
      </c>
      <c r="C6">
        <f t="shared" si="0"/>
        <v>-2.8964999999999923E-5</v>
      </c>
      <c r="D6">
        <f t="shared" si="1"/>
        <v>2.8896748663704942E-7</v>
      </c>
      <c r="E6">
        <f t="shared" si="2"/>
        <v>-1.7274999999999902E-5</v>
      </c>
      <c r="F6">
        <v>3.1573327350787581E-5</v>
      </c>
      <c r="G6">
        <f t="shared" si="3"/>
        <v>2.9039663967293654E-7</v>
      </c>
      <c r="H6">
        <f t="shared" si="4"/>
        <v>-9.302606418657188</v>
      </c>
      <c r="I6">
        <f t="shared" si="5"/>
        <v>0.32600785162809431</v>
      </c>
      <c r="J6">
        <v>-50</v>
      </c>
      <c r="K6">
        <f t="shared" si="6"/>
        <v>0.28867513459481292</v>
      </c>
      <c r="L6">
        <f t="shared" si="7"/>
        <v>-0.87266462599716477</v>
      </c>
      <c r="M6">
        <f t="shared" si="8"/>
        <v>5.0383315673172722E-3</v>
      </c>
    </row>
    <row r="7" spans="1:13" x14ac:dyDescent="0.3">
      <c r="A7">
        <v>-3.1109999999999922E-2</v>
      </c>
      <c r="B7">
        <v>2.2124646889837555E-5</v>
      </c>
      <c r="C7">
        <f t="shared" si="0"/>
        <v>-3.1109999999999924E-5</v>
      </c>
      <c r="D7">
        <f t="shared" si="1"/>
        <v>2.8952173205708292E-7</v>
      </c>
      <c r="E7">
        <f t="shared" si="2"/>
        <v>-1.7274999999999902E-5</v>
      </c>
      <c r="F7">
        <v>3.1573327350787581E-5</v>
      </c>
      <c r="G7">
        <f t="shared" si="3"/>
        <v>2.9039663967293654E-7</v>
      </c>
      <c r="H7">
        <f t="shared" si="4"/>
        <v>-11.009543182388549</v>
      </c>
      <c r="I7">
        <f t="shared" si="5"/>
        <v>0.326319103755975</v>
      </c>
      <c r="J7">
        <v>-40</v>
      </c>
      <c r="K7">
        <f t="shared" si="6"/>
        <v>0.28867513459481292</v>
      </c>
      <c r="L7">
        <f t="shared" si="7"/>
        <v>-0.69813170079773179</v>
      </c>
      <c r="M7">
        <f t="shared" si="8"/>
        <v>5.0383315673172722E-3</v>
      </c>
    </row>
    <row r="8" spans="1:13" x14ac:dyDescent="0.3">
      <c r="A8">
        <v>-3.3704999999999909E-2</v>
      </c>
      <c r="B8">
        <v>3.2247092892228386E-5</v>
      </c>
      <c r="C8">
        <f t="shared" si="0"/>
        <v>-3.3704999999999909E-5</v>
      </c>
      <c r="D8">
        <f t="shared" si="1"/>
        <v>2.9047066690688981E-7</v>
      </c>
      <c r="E8">
        <f t="shared" si="2"/>
        <v>-1.7274999999999902E-5</v>
      </c>
      <c r="F8">
        <v>3.1573327350787581E-5</v>
      </c>
      <c r="G8">
        <f t="shared" si="3"/>
        <v>2.9039663967293654E-7</v>
      </c>
      <c r="H8">
        <f t="shared" si="4"/>
        <v>-13.074578567881725</v>
      </c>
      <c r="I8">
        <f t="shared" si="5"/>
        <v>0.32685269849890797</v>
      </c>
      <c r="J8">
        <v>-30</v>
      </c>
      <c r="K8">
        <f t="shared" si="6"/>
        <v>0.28867513459481292</v>
      </c>
      <c r="L8">
        <f t="shared" si="7"/>
        <v>-0.52359877559829882</v>
      </c>
      <c r="M8">
        <f t="shared" si="8"/>
        <v>5.0383315673172722E-3</v>
      </c>
    </row>
    <row r="9" spans="1:13" x14ac:dyDescent="0.3">
      <c r="A9">
        <v>-3.6000000000000004E-2</v>
      </c>
      <c r="B9">
        <v>4.906538933386797E-19</v>
      </c>
      <c r="C9">
        <f t="shared" si="0"/>
        <v>-3.6000000000000001E-5</v>
      </c>
      <c r="D9">
        <f t="shared" si="1"/>
        <v>2.8867513459481289E-7</v>
      </c>
      <c r="E9">
        <f t="shared" si="2"/>
        <v>-1.7274999999999902E-5</v>
      </c>
      <c r="F9">
        <v>3.1573327350787581E-5</v>
      </c>
      <c r="G9">
        <f t="shared" si="3"/>
        <v>2.9039663967293654E-7</v>
      </c>
      <c r="H9">
        <f t="shared" si="4"/>
        <v>-14.900881538867102</v>
      </c>
      <c r="I9">
        <f t="shared" si="5"/>
        <v>0.32584379383415374</v>
      </c>
      <c r="J9">
        <v>-20</v>
      </c>
      <c r="K9">
        <f t="shared" si="6"/>
        <v>0.28867513459481292</v>
      </c>
      <c r="L9">
        <f t="shared" si="7"/>
        <v>-0.3490658503988659</v>
      </c>
      <c r="M9">
        <f t="shared" si="8"/>
        <v>5.0383315673172722E-3</v>
      </c>
    </row>
    <row r="10" spans="1:13" x14ac:dyDescent="0.3">
      <c r="A10">
        <v>-3.6689999999999896E-2</v>
      </c>
      <c r="B10">
        <v>3.2703210851535608E-5</v>
      </c>
      <c r="C10">
        <f t="shared" si="0"/>
        <v>-3.6689999999999894E-5</v>
      </c>
      <c r="D10">
        <f t="shared" si="1"/>
        <v>2.9052165725352269E-7</v>
      </c>
      <c r="E10">
        <f t="shared" si="2"/>
        <v>-1.7274999999999902E-5</v>
      </c>
      <c r="F10">
        <v>3.1573327350787581E-5</v>
      </c>
      <c r="G10">
        <f t="shared" si="3"/>
        <v>2.9039663967293654E-7</v>
      </c>
      <c r="H10">
        <f t="shared" si="4"/>
        <v>-15.449966092235149</v>
      </c>
      <c r="I10">
        <f t="shared" si="5"/>
        <v>0.3268813955648231</v>
      </c>
      <c r="J10">
        <v>0</v>
      </c>
      <c r="K10">
        <f t="shared" si="6"/>
        <v>0.28867513459481292</v>
      </c>
      <c r="L10">
        <f t="shared" si="7"/>
        <v>0</v>
      </c>
      <c r="M10">
        <f t="shared" si="8"/>
        <v>5.0383315673172722E-3</v>
      </c>
    </row>
    <row r="11" spans="1:13" x14ac:dyDescent="0.3">
      <c r="A11">
        <v>-3.5959999999999846E-2</v>
      </c>
      <c r="B11">
        <v>1.3856406460550919E-5</v>
      </c>
      <c r="C11">
        <f t="shared" si="0"/>
        <v>-3.5959999999999845E-5</v>
      </c>
      <c r="D11">
        <f t="shared" si="1"/>
        <v>2.8900749701925268E-7</v>
      </c>
      <c r="E11">
        <f t="shared" si="2"/>
        <v>-1.7274999999999902E-5</v>
      </c>
      <c r="F11">
        <v>3.1573327350787581E-5</v>
      </c>
      <c r="G11">
        <f t="shared" si="3"/>
        <v>2.9039663967293654E-7</v>
      </c>
      <c r="H11">
        <f t="shared" si="4"/>
        <v>-14.869050550265928</v>
      </c>
      <c r="I11">
        <f t="shared" si="5"/>
        <v>0.32603031055482085</v>
      </c>
      <c r="J11">
        <v>10</v>
      </c>
      <c r="K11">
        <f t="shared" si="6"/>
        <v>0.28867513459481292</v>
      </c>
      <c r="L11">
        <f t="shared" si="7"/>
        <v>0.17453292519943295</v>
      </c>
      <c r="M11">
        <f t="shared" si="8"/>
        <v>5.0383315673172722E-3</v>
      </c>
    </row>
    <row r="12" spans="1:13" x14ac:dyDescent="0.3">
      <c r="A12">
        <v>-3.5200000000000016E-2</v>
      </c>
      <c r="B12">
        <v>2.8284271247461753E-5</v>
      </c>
      <c r="C12">
        <f t="shared" si="0"/>
        <v>-3.5200000000000015E-5</v>
      </c>
      <c r="D12">
        <f t="shared" si="1"/>
        <v>2.9005746557076119E-7</v>
      </c>
      <c r="E12">
        <f t="shared" si="2"/>
        <v>-1.7274999999999902E-5</v>
      </c>
      <c r="F12">
        <v>3.1573327350787581E-5</v>
      </c>
      <c r="G12">
        <f t="shared" si="3"/>
        <v>2.9039663967293654E-7</v>
      </c>
      <c r="H12">
        <f t="shared" si="4"/>
        <v>-14.264261766846094</v>
      </c>
      <c r="I12">
        <f t="shared" si="5"/>
        <v>0.32662024416421986</v>
      </c>
      <c r="J12">
        <v>20</v>
      </c>
      <c r="K12">
        <f t="shared" si="6"/>
        <v>0.28867513459481292</v>
      </c>
      <c r="L12">
        <f t="shared" si="7"/>
        <v>0.3490658503988659</v>
      </c>
      <c r="M12">
        <f t="shared" si="8"/>
        <v>5.0383315673172722E-3</v>
      </c>
    </row>
    <row r="13" spans="1:13" x14ac:dyDescent="0.3">
      <c r="A13">
        <v>-3.3639999999999975E-2</v>
      </c>
      <c r="B13">
        <v>3.394112549695436E-5</v>
      </c>
      <c r="C13">
        <f t="shared" si="0"/>
        <v>-3.3639999999999976E-5</v>
      </c>
      <c r="D13">
        <f t="shared" si="1"/>
        <v>2.906636085466038E-7</v>
      </c>
      <c r="E13">
        <f t="shared" si="2"/>
        <v>-1.7274999999999902E-5</v>
      </c>
      <c r="F13">
        <v>3.1573327350787581E-5</v>
      </c>
      <c r="G13">
        <f t="shared" si="3"/>
        <v>2.9039663967293654E-7</v>
      </c>
      <c r="H13">
        <f t="shared" si="4"/>
        <v>-13.022853211405071</v>
      </c>
      <c r="I13">
        <f t="shared" si="5"/>
        <v>0.32696129817099928</v>
      </c>
      <c r="J13">
        <v>30</v>
      </c>
      <c r="K13">
        <f t="shared" si="6"/>
        <v>0.28867513459481292</v>
      </c>
      <c r="L13">
        <f t="shared" si="7"/>
        <v>0.52359877559829882</v>
      </c>
      <c r="M13">
        <f t="shared" si="8"/>
        <v>5.0383315673172722E-3</v>
      </c>
    </row>
    <row r="14" spans="1:13" x14ac:dyDescent="0.3">
      <c r="A14">
        <v>-3.29800000000001E-2</v>
      </c>
      <c r="B14">
        <v>9.8994949366116663E-6</v>
      </c>
      <c r="C14">
        <f t="shared" si="0"/>
        <v>-3.2980000000000101E-5</v>
      </c>
      <c r="D14">
        <f t="shared" si="1"/>
        <v>2.8884482569942869E-7</v>
      </c>
      <c r="E14">
        <f t="shared" si="2"/>
        <v>-1.7274999999999902E-5</v>
      </c>
      <c r="F14">
        <v>3.1573327350787581E-5</v>
      </c>
      <c r="G14">
        <f t="shared" si="3"/>
        <v>2.9039663967293654E-7</v>
      </c>
      <c r="H14">
        <f t="shared" si="4"/>
        <v>-12.497641899487828</v>
      </c>
      <c r="I14">
        <f t="shared" si="5"/>
        <v>0.32593900841284384</v>
      </c>
      <c r="J14">
        <v>40</v>
      </c>
      <c r="K14">
        <f t="shared" si="6"/>
        <v>0.28867513459481292</v>
      </c>
      <c r="L14">
        <f t="shared" si="7"/>
        <v>0.69813170079773179</v>
      </c>
      <c r="M14">
        <f t="shared" si="8"/>
        <v>5.0383315673172722E-3</v>
      </c>
    </row>
    <row r="15" spans="1:13" x14ac:dyDescent="0.3">
      <c r="A15">
        <v>-3.024000000000001E-2</v>
      </c>
      <c r="B15">
        <v>3.0199337741082988E-5</v>
      </c>
      <c r="C15">
        <f t="shared" si="0"/>
        <v>-3.0240000000000009E-5</v>
      </c>
      <c r="D15">
        <f t="shared" si="1"/>
        <v>2.9025046655144819E-7</v>
      </c>
      <c r="E15">
        <f t="shared" si="2"/>
        <v>-1.7274999999999902E-5</v>
      </c>
      <c r="F15">
        <v>3.1573327350787581E-5</v>
      </c>
      <c r="G15">
        <f t="shared" si="3"/>
        <v>2.9039663967293654E-7</v>
      </c>
      <c r="H15">
        <f t="shared" si="4"/>
        <v>-10.317219180315757</v>
      </c>
      <c r="I15">
        <f t="shared" si="5"/>
        <v>0.32672879996469095</v>
      </c>
      <c r="J15">
        <v>50</v>
      </c>
      <c r="K15">
        <f t="shared" si="6"/>
        <v>0.28867513459481292</v>
      </c>
      <c r="L15">
        <f t="shared" si="7"/>
        <v>0.87266462599716477</v>
      </c>
      <c r="M15">
        <f t="shared" si="8"/>
        <v>5.0383315673172722E-3</v>
      </c>
    </row>
    <row r="16" spans="1:13" x14ac:dyDescent="0.3">
      <c r="A16">
        <v>-2.7210000000000005E-2</v>
      </c>
      <c r="B16">
        <v>2.8801041647829334E-5</v>
      </c>
      <c r="C16">
        <f t="shared" si="0"/>
        <v>-2.7210000000000005E-5</v>
      </c>
      <c r="D16">
        <f t="shared" si="1"/>
        <v>2.901083131062144E-7</v>
      </c>
      <c r="E16">
        <f t="shared" si="2"/>
        <v>-1.7274999999999902E-5</v>
      </c>
      <c r="F16">
        <v>3.1573327350787581E-5</v>
      </c>
      <c r="G16">
        <f t="shared" si="3"/>
        <v>2.9039663967293654E-7</v>
      </c>
      <c r="H16">
        <f t="shared" si="4"/>
        <v>-7.9060217937861372</v>
      </c>
      <c r="I16">
        <f t="shared" si="5"/>
        <v>0.32664884048639808</v>
      </c>
      <c r="J16">
        <v>60</v>
      </c>
      <c r="K16">
        <f t="shared" si="6"/>
        <v>0.28867513459481292</v>
      </c>
      <c r="L16">
        <f t="shared" si="7"/>
        <v>1.0471975511965976</v>
      </c>
      <c r="M16">
        <f t="shared" si="8"/>
        <v>5.0383315673172722E-3</v>
      </c>
    </row>
    <row r="17" spans="1:13" x14ac:dyDescent="0.3">
      <c r="A17">
        <v>-2.3749999999999997E-2</v>
      </c>
      <c r="B17">
        <v>3.5178118198675742E-5</v>
      </c>
      <c r="C17">
        <f t="shared" si="0"/>
        <v>-2.3749999999999998E-5</v>
      </c>
      <c r="D17">
        <f t="shared" si="1"/>
        <v>2.9081064858999462E-7</v>
      </c>
      <c r="E17">
        <f t="shared" si="2"/>
        <v>-1.7274999999999902E-5</v>
      </c>
      <c r="F17">
        <v>3.1573327350787581E-5</v>
      </c>
      <c r="G17">
        <f t="shared" si="3"/>
        <v>2.9039663967293654E-7</v>
      </c>
      <c r="H17">
        <f t="shared" si="4"/>
        <v>-5.1526412797952155</v>
      </c>
      <c r="I17">
        <f t="shared" si="5"/>
        <v>0.32704408572716159</v>
      </c>
      <c r="J17">
        <v>70</v>
      </c>
      <c r="K17">
        <f t="shared" si="6"/>
        <v>0.28867513459481292</v>
      </c>
      <c r="L17">
        <f t="shared" si="7"/>
        <v>1.2217304763960306</v>
      </c>
      <c r="M17">
        <f t="shared" si="8"/>
        <v>5.0383315673172722E-3</v>
      </c>
    </row>
    <row r="18" spans="1:13" x14ac:dyDescent="0.3">
      <c r="A18">
        <v>-2.0070000000000005E-2</v>
      </c>
      <c r="B18">
        <v>2.3989581071790331E-5</v>
      </c>
      <c r="C18">
        <f t="shared" si="0"/>
        <v>-2.0070000000000006E-5</v>
      </c>
      <c r="D18">
        <f t="shared" si="1"/>
        <v>2.8967021478456036E-7</v>
      </c>
      <c r="E18">
        <f t="shared" si="2"/>
        <v>-1.7274999999999902E-5</v>
      </c>
      <c r="F18">
        <v>3.1573327350787581E-5</v>
      </c>
      <c r="G18">
        <f t="shared" si="3"/>
        <v>2.9039663967293654E-7</v>
      </c>
      <c r="H18">
        <f t="shared" si="4"/>
        <v>-2.2241903284985254</v>
      </c>
      <c r="I18">
        <f t="shared" si="5"/>
        <v>0.32640253922457657</v>
      </c>
      <c r="J18">
        <v>80</v>
      </c>
      <c r="K18">
        <f t="shared" si="6"/>
        <v>0.28867513459481292</v>
      </c>
      <c r="L18">
        <f t="shared" si="7"/>
        <v>1.3962634015954636</v>
      </c>
      <c r="M18">
        <f t="shared" si="8"/>
        <v>5.0383315673172722E-3</v>
      </c>
    </row>
    <row r="19" spans="1:13" x14ac:dyDescent="0.3">
      <c r="A19">
        <v>-1.7929999999999918E-2</v>
      </c>
      <c r="B19">
        <v>1.8041618552668611E-5</v>
      </c>
      <c r="C19">
        <f t="shared" si="0"/>
        <v>-1.7929999999999918E-5</v>
      </c>
      <c r="D19">
        <f t="shared" si="1"/>
        <v>2.8923836767160291E-7</v>
      </c>
      <c r="E19">
        <f t="shared" si="2"/>
        <v>-1.7274999999999902E-5</v>
      </c>
      <c r="F19">
        <v>3.1573327350787581E-5</v>
      </c>
      <c r="G19">
        <f t="shared" si="3"/>
        <v>2.9039663967293654E-7</v>
      </c>
      <c r="H19">
        <f t="shared" si="4"/>
        <v>-0.52123243834222421</v>
      </c>
      <c r="I19">
        <f t="shared" si="5"/>
        <v>0.32615993509777141</v>
      </c>
      <c r="J19">
        <v>90</v>
      </c>
      <c r="K19">
        <f t="shared" si="6"/>
        <v>0.28867513459481292</v>
      </c>
      <c r="L19">
        <f t="shared" si="7"/>
        <v>1.5707963267948966</v>
      </c>
      <c r="M19">
        <f t="shared" si="8"/>
        <v>5.0383315673172722E-3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71DA-6D38-4E45-BE77-1A9B2CBF1B61}">
  <dimension ref="A1:D19"/>
  <sheetViews>
    <sheetView workbookViewId="0"/>
  </sheetViews>
  <sheetFormatPr defaultRowHeight="14.4" x14ac:dyDescent="0.3"/>
  <sheetData>
    <row r="1" spans="1:4" x14ac:dyDescent="0.3">
      <c r="A1" t="str">
        <f>'מרחק קבוע נתונים'!L1</f>
        <v>θ [rad]</v>
      </c>
      <c r="B1" t="str">
        <f>'מרחק קבוע נתונים'!M1</f>
        <v>dθ</v>
      </c>
      <c r="C1" t="str">
        <f>'מרחק קבוע נתונים'!H1</f>
        <v>B-B_e / µ</v>
      </c>
      <c r="D1" t="str">
        <f>'מרחק קבוע נתונים'!I1</f>
        <v>d(B-B_e / µ)</v>
      </c>
    </row>
    <row r="2" spans="1:4" x14ac:dyDescent="0.3">
      <c r="A2">
        <f>'מרחק קבוע נתונים'!L2</f>
        <v>-1.5707963267948966</v>
      </c>
      <c r="B2">
        <f>'מרחק קבוע נתונים'!M2</f>
        <v>5.0383315673172722E-3</v>
      </c>
      <c r="C2">
        <f>'מרחק קבוע נתונים'!H2</f>
        <v>1.0464437502594672</v>
      </c>
      <c r="D2">
        <f>'מרחק קבוע נתונים'!I2</f>
        <v>0.32632152950670523</v>
      </c>
    </row>
    <row r="3" spans="1:4" x14ac:dyDescent="0.3">
      <c r="A3">
        <f>'מרחק קבוע נתונים'!L3</f>
        <v>-1.3962634015954636</v>
      </c>
      <c r="B3">
        <f>'מרחק קבוע נתונים'!M3</f>
        <v>5.0383315673172722E-3</v>
      </c>
      <c r="C3">
        <f>'מרחק קבוע נתונים'!H3</f>
        <v>-1.4403522341976582</v>
      </c>
      <c r="D3">
        <f>'מרחק קבוע נתונים'!I3</f>
        <v>0.32665792777645231</v>
      </c>
    </row>
    <row r="4" spans="1:4" x14ac:dyDescent="0.3">
      <c r="A4">
        <f>'מרחק קבוע נתונים'!L4</f>
        <v>-1.2217304763960306</v>
      </c>
      <c r="B4">
        <f>'מרחק קבוע נתונים'!M4</f>
        <v>5.0383315673172722E-3</v>
      </c>
      <c r="C4">
        <f>'מרחק קבוע נתונים'!H4</f>
        <v>-4.5040848870487942</v>
      </c>
      <c r="D4">
        <f>'מרחק קבוע נתונים'!I4</f>
        <v>0.32647855850077967</v>
      </c>
    </row>
    <row r="5" spans="1:4" x14ac:dyDescent="0.3">
      <c r="A5">
        <f>'מרחק קבוע נתונים'!L5</f>
        <v>-1.0471975511965976</v>
      </c>
      <c r="B5">
        <f>'מרחק קבוע נתונים'!M5</f>
        <v>5.0383315673172722E-3</v>
      </c>
      <c r="C5">
        <f>'מרחק קבוע נתונים'!H5</f>
        <v>-6.978944250780442</v>
      </c>
      <c r="D5">
        <f>'מרחק קבוע נתונים'!I5</f>
        <v>0.32605252516033523</v>
      </c>
    </row>
    <row r="6" spans="1:4" x14ac:dyDescent="0.3">
      <c r="A6">
        <f>'מרחק קבוע נתונים'!L6</f>
        <v>-0.87266462599716477</v>
      </c>
      <c r="B6">
        <f>'מרחק קבוע נתונים'!M6</f>
        <v>5.0383315673172722E-3</v>
      </c>
      <c r="C6">
        <f>'מרחק קבוע נתונים'!H6</f>
        <v>-9.302606418657188</v>
      </c>
      <c r="D6">
        <f>'מרחק קבוע נתונים'!I6</f>
        <v>0.32600785162809431</v>
      </c>
    </row>
    <row r="7" spans="1:4" x14ac:dyDescent="0.3">
      <c r="A7">
        <f>'מרחק קבוע נתונים'!L7</f>
        <v>-0.69813170079773179</v>
      </c>
      <c r="B7">
        <f>'מרחק קבוע נתונים'!M7</f>
        <v>5.0383315673172722E-3</v>
      </c>
      <c r="C7">
        <f>'מרחק קבוע נתונים'!H7</f>
        <v>-11.009543182388549</v>
      </c>
      <c r="D7">
        <f>'מרחק קבוע נתונים'!I7</f>
        <v>0.326319103755975</v>
      </c>
    </row>
    <row r="8" spans="1:4" x14ac:dyDescent="0.3">
      <c r="A8">
        <f>'מרחק קבוע נתונים'!L8</f>
        <v>-0.52359877559829882</v>
      </c>
      <c r="B8">
        <f>'מרחק קבוע נתונים'!M8</f>
        <v>5.0383315673172722E-3</v>
      </c>
      <c r="C8">
        <f>'מרחק קבוע נתונים'!H8</f>
        <v>-13.074578567881725</v>
      </c>
      <c r="D8">
        <f>'מרחק קבוע נתונים'!I8</f>
        <v>0.32685269849890797</v>
      </c>
    </row>
    <row r="9" spans="1:4" x14ac:dyDescent="0.3">
      <c r="A9">
        <f>'מרחק קבוע נתונים'!L9</f>
        <v>-0.3490658503988659</v>
      </c>
      <c r="B9">
        <f>'מרחק קבוע נתונים'!M9</f>
        <v>5.0383315673172722E-3</v>
      </c>
      <c r="C9">
        <f>'מרחק קבוע נתונים'!H9</f>
        <v>-14.900881538867102</v>
      </c>
      <c r="D9">
        <f>'מרחק קבוע נתונים'!I9</f>
        <v>0.32584379383415374</v>
      </c>
    </row>
    <row r="10" spans="1:4" x14ac:dyDescent="0.3">
      <c r="A10">
        <f>'מרחק קבוע נתונים'!L10</f>
        <v>0</v>
      </c>
      <c r="B10">
        <f>'מרחק קבוע נתונים'!M10</f>
        <v>5.0383315673172722E-3</v>
      </c>
      <c r="C10">
        <f>'מרחק קבוע נתונים'!H10</f>
        <v>-15.449966092235149</v>
      </c>
      <c r="D10">
        <f>'מרחק קבוע נתונים'!I10</f>
        <v>0.3268813955648231</v>
      </c>
    </row>
    <row r="11" spans="1:4" x14ac:dyDescent="0.3">
      <c r="A11">
        <f>'מרחק קבוע נתונים'!L11</f>
        <v>0.17453292519943295</v>
      </c>
      <c r="B11">
        <f>'מרחק קבוע נתונים'!M11</f>
        <v>5.0383315673172722E-3</v>
      </c>
      <c r="C11">
        <f>'מרחק קבוע נתונים'!H11</f>
        <v>-14.869050550265928</v>
      </c>
      <c r="D11">
        <f>'מרחק קבוע נתונים'!I11</f>
        <v>0.32603031055482085</v>
      </c>
    </row>
    <row r="12" spans="1:4" x14ac:dyDescent="0.3">
      <c r="A12">
        <f>'מרחק קבוע נתונים'!L12</f>
        <v>0.3490658503988659</v>
      </c>
      <c r="B12">
        <f>'מרחק קבוע נתונים'!M12</f>
        <v>5.0383315673172722E-3</v>
      </c>
      <c r="C12">
        <f>'מרחק קבוע נתונים'!H12</f>
        <v>-14.264261766846094</v>
      </c>
      <c r="D12">
        <f>'מרחק קבוע נתונים'!I12</f>
        <v>0.32662024416421986</v>
      </c>
    </row>
    <row r="13" spans="1:4" x14ac:dyDescent="0.3">
      <c r="A13">
        <f>'מרחק קבוע נתונים'!L13</f>
        <v>0.52359877559829882</v>
      </c>
      <c r="B13">
        <f>'מרחק קבוע נתונים'!M13</f>
        <v>5.0383315673172722E-3</v>
      </c>
      <c r="C13">
        <f>'מרחק קבוע נתונים'!H13</f>
        <v>-13.022853211405071</v>
      </c>
      <c r="D13">
        <f>'מרחק קבוע נתונים'!I13</f>
        <v>0.32696129817099928</v>
      </c>
    </row>
    <row r="14" spans="1:4" x14ac:dyDescent="0.3">
      <c r="A14">
        <f>'מרחק קבוע נתונים'!L14</f>
        <v>0.69813170079773179</v>
      </c>
      <c r="B14">
        <f>'מרחק קבוע נתונים'!M14</f>
        <v>5.0383315673172722E-3</v>
      </c>
      <c r="C14">
        <f>'מרחק קבוע נתונים'!H14</f>
        <v>-12.497641899487828</v>
      </c>
      <c r="D14">
        <f>'מרחק קבוע נתונים'!I14</f>
        <v>0.32593900841284384</v>
      </c>
    </row>
    <row r="15" spans="1:4" x14ac:dyDescent="0.3">
      <c r="A15">
        <f>'מרחק קבוע נתונים'!L15</f>
        <v>0.87266462599716477</v>
      </c>
      <c r="B15">
        <f>'מרחק קבוע נתונים'!M15</f>
        <v>5.0383315673172722E-3</v>
      </c>
      <c r="C15">
        <f>'מרחק קבוע נתונים'!H15</f>
        <v>-10.317219180315757</v>
      </c>
      <c r="D15">
        <f>'מרחק קבוע נתונים'!I15</f>
        <v>0.32672879996469095</v>
      </c>
    </row>
    <row r="16" spans="1:4" x14ac:dyDescent="0.3">
      <c r="A16">
        <f>'מרחק קבוע נתונים'!L16</f>
        <v>1.0471975511965976</v>
      </c>
      <c r="B16">
        <f>'מרחק קבוע נתונים'!M16</f>
        <v>5.0383315673172722E-3</v>
      </c>
      <c r="C16">
        <f>'מרחק קבוע נתונים'!H16</f>
        <v>-7.9060217937861372</v>
      </c>
      <c r="D16">
        <f>'מרחק קבוע נתונים'!I16</f>
        <v>0.32664884048639808</v>
      </c>
    </row>
    <row r="17" spans="1:4" x14ac:dyDescent="0.3">
      <c r="A17">
        <f>'מרחק קבוע נתונים'!L17</f>
        <v>1.2217304763960306</v>
      </c>
      <c r="B17">
        <f>'מרחק קבוע נתונים'!M17</f>
        <v>5.0383315673172722E-3</v>
      </c>
      <c r="C17">
        <f>'מרחק קבוע נתונים'!H17</f>
        <v>-5.1526412797952155</v>
      </c>
      <c r="D17">
        <f>'מרחק קבוע נתונים'!I17</f>
        <v>0.32704408572716159</v>
      </c>
    </row>
    <row r="18" spans="1:4" x14ac:dyDescent="0.3">
      <c r="A18">
        <f>'מרחק קבוע נתונים'!L18</f>
        <v>1.3962634015954636</v>
      </c>
      <c r="B18">
        <f>'מרחק קבוע נתונים'!M18</f>
        <v>5.0383315673172722E-3</v>
      </c>
      <c r="C18">
        <f>'מרחק קבוע נתונים'!H18</f>
        <v>-2.2241903284985254</v>
      </c>
      <c r="D18">
        <f>'מרחק קבוע נתונים'!I18</f>
        <v>0.32640253922457657</v>
      </c>
    </row>
    <row r="19" spans="1:4" x14ac:dyDescent="0.3">
      <c r="A19">
        <f>'מרחק קבוע נתונים'!L19</f>
        <v>1.5707963267948966</v>
      </c>
      <c r="B19">
        <f>'מרחק קבוע נתונים'!M19</f>
        <v>5.0383315673172722E-3</v>
      </c>
      <c r="C19">
        <f>'מרחק קבוע נתונים'!H19</f>
        <v>-0.52123243834222421</v>
      </c>
      <c r="D19">
        <f>'מרחק קבוע נתונים'!I19</f>
        <v>0.32615993509777141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זווית קבועה נתונים</vt:lpstr>
      <vt:lpstr>fixed angle eddington</vt:lpstr>
      <vt:lpstr>מרחק קבוע נתונים</vt:lpstr>
      <vt:lpstr>fixed distance eddington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2023-05-23T11:59:48Z</dcterms:created>
  <dcterms:modified xsi:type="dcterms:W3CDTF">2023-05-24T08:10:50Z</dcterms:modified>
</cp:coreProperties>
</file>