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A8DF9B2-76F9-4BE5-9CE8-5425B61BAA8A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Log'!$A$1:$G$1772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B9" i="8"/>
  <c r="B10" i="8"/>
  <c r="B11" i="8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12" i="8"/>
  <c r="B13" i="8"/>
  <c r="B14" i="8"/>
  <c r="B15" i="8"/>
  <c r="B16" i="8"/>
  <c r="J34" i="5"/>
  <c r="E34" i="5"/>
  <c r="O16" i="5"/>
  <c r="J16" i="5"/>
  <c r="E16" i="5"/>
  <c r="B17" i="8"/>
  <c r="B18" i="8"/>
  <c r="B20" i="8"/>
  <c r="B19" i="8"/>
  <c r="B21" i="8"/>
  <c r="B24" i="8"/>
  <c r="B25" i="8"/>
  <c r="B23" i="8"/>
  <c r="B27" i="8"/>
  <c r="B22" i="8"/>
  <c r="B26" i="8"/>
  <c r="B28" i="8"/>
  <c r="B29" i="8"/>
  <c r="B30" i="8"/>
  <c r="B31" i="8"/>
  <c r="B32" i="8"/>
  <c r="B33" i="8"/>
  <c r="B35" i="8"/>
  <c r="B36" i="8"/>
  <c r="B34" i="8"/>
  <c r="B38" i="8"/>
  <c r="B39" i="8"/>
  <c r="B43" i="8"/>
  <c r="B47" i="8"/>
  <c r="B37" i="8"/>
  <c r="B40" i="8"/>
  <c r="B40" i="2"/>
  <c r="E82" i="11"/>
  <c r="D82" i="11"/>
  <c r="B41" i="8"/>
  <c r="B46" i="8"/>
  <c r="B44" i="8"/>
  <c r="B48" i="8"/>
  <c r="B42" i="8"/>
  <c r="B45" i="8"/>
  <c r="B54" i="8"/>
  <c r="B50" i="8"/>
  <c r="B51" i="8"/>
  <c r="B49" i="8"/>
  <c r="B52" i="8"/>
  <c r="B53" i="8"/>
  <c r="B55" i="8"/>
  <c r="B56" i="8"/>
  <c r="B57" i="8"/>
  <c r="B58" i="8"/>
  <c r="B66" i="8"/>
  <c r="B65" i="8"/>
  <c r="B64" i="8"/>
  <c r="B63" i="8"/>
  <c r="B62" i="8"/>
  <c r="B61" i="8"/>
  <c r="B60" i="8"/>
  <c r="B59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69" i="8"/>
  <c r="B68" i="8"/>
  <c r="B70" i="8"/>
  <c r="B71" i="8"/>
  <c r="B72" i="8"/>
  <c r="B73" i="8"/>
  <c r="B74" i="8"/>
  <c r="B67" i="8"/>
  <c r="B75" i="8"/>
  <c r="B76" i="8"/>
  <c r="B77" i="8"/>
  <c r="B7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81" i="8"/>
  <c r="B80" i="8"/>
  <c r="B83" i="8"/>
  <c r="B82" i="8"/>
  <c r="B86" i="8"/>
  <c r="B85" i="8"/>
  <c r="B79" i="8"/>
  <c r="F14" i="2"/>
  <c r="F2" i="2" s="1"/>
  <c r="B8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771" i="7"/>
  <c r="G1770" i="7" s="1"/>
  <c r="G1769" i="7" s="1"/>
  <c r="G1768" i="7" s="1"/>
  <c r="G1767" i="7" s="1"/>
  <c r="G1766" i="7" s="1"/>
  <c r="G1765" i="7" s="1"/>
  <c r="G1764" i="7" s="1"/>
  <c r="G1763" i="7" s="1"/>
  <c r="G1762" i="7" s="1"/>
  <c r="G1761" i="7" s="1"/>
  <c r="G1760" i="7" s="1"/>
  <c r="G1759" i="7" s="1"/>
  <c r="G1758" i="7" s="1"/>
  <c r="G1757" i="7" s="1"/>
  <c r="G1756" i="7" s="1"/>
  <c r="G1755" i="7" s="1"/>
  <c r="G1754" i="7" s="1"/>
  <c r="G1753" i="7" s="1"/>
  <c r="G1752" i="7" s="1"/>
  <c r="G1751" i="7" s="1"/>
  <c r="G1750" i="7" s="1"/>
  <c r="G1749" i="7" s="1"/>
  <c r="G1748" i="7" s="1"/>
  <c r="G1747" i="7" s="1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016" i="7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Y18" i="11" l="1"/>
  <c r="Z18" i="11"/>
  <c r="T20" i="11"/>
  <c r="U20" i="11"/>
  <c r="K34" i="5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988" i="7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976" i="7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942" i="7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785" i="7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735" i="7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664" i="7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605" i="7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569" i="7"/>
  <c r="G568" i="7" s="1"/>
  <c r="G567" i="7" s="1"/>
  <c r="G566" i="7" s="1"/>
  <c r="G56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564" i="7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488" i="7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Z28" i="11" l="1"/>
  <c r="Y28" i="11"/>
  <c r="U30" i="11"/>
  <c r="T30" i="11"/>
  <c r="F46" i="6"/>
  <c r="G425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424" i="7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383" i="7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331" i="7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265" i="7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225" i="7"/>
  <c r="G224" i="7" s="1"/>
  <c r="G223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222" i="7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G19" i="7" l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Z36" i="11"/>
  <c r="Y36" i="11"/>
  <c r="U38" i="11"/>
  <c r="T38" i="11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G1" i="7"/>
  <c r="Z37" i="11" l="1"/>
  <c r="Y37" i="11"/>
  <c r="U39" i="11"/>
  <c r="T39" i="11"/>
  <c r="B5" i="2"/>
  <c r="B7" i="2" s="1"/>
  <c r="F25" i="2" s="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Y38" i="11" l="1"/>
  <c r="Z38" i="11"/>
  <c r="U40" i="11"/>
  <c r="T40" i="11"/>
  <c r="F16" i="2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Y39" i="11" l="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Y40" i="11" l="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Y41" i="11" l="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A104" i="11" l="1"/>
  <c r="K82" i="1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E2" i="11"/>
  <c r="O26" i="2"/>
  <c r="O37" i="2" s="1"/>
  <c r="O19" i="2"/>
  <c r="O35" i="2" s="1"/>
  <c r="M85" i="13"/>
  <c r="N83" i="13"/>
  <c r="J82" i="13" a="1"/>
  <c r="J82" i="13" s="1"/>
  <c r="M86" i="14"/>
  <c r="I13" i="14"/>
  <c r="N82" i="14"/>
  <c r="J81" i="14" a="1"/>
  <c r="J81" i="14" s="1"/>
  <c r="B26" i="2" l="1"/>
  <c r="F1" i="2" s="1"/>
  <c r="F3" i="2" s="1"/>
  <c r="O22" i="2"/>
  <c r="O36" i="2" s="1"/>
  <c r="O40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18" i="2" l="1"/>
  <c r="F29" i="2"/>
  <c r="B8" i="13"/>
  <c r="P26" i="2"/>
  <c r="P36" i="2"/>
  <c r="P31" i="2"/>
  <c r="P30" i="2"/>
  <c r="P20" i="2"/>
  <c r="P22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25" i="2" l="1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P40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<sst xmlns="http://schemas.openxmlformats.org/spreadsheetml/2006/main" count="4867" uniqueCount="1105">
  <si>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</si>
  <si>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</si>
  <si>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</si>
  <si>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</si>
  <si>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</si>
  <si>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</si>
  <si>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</si>
  <si>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</si>
  <si>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</si>
  <si>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</si>
  <si>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</si>
  <si>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</si>
  <si>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</si>
  <si>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</si>
  <si>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</si>
  <si>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</si>
  <si>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</si>
  <si>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</si>
  <si>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</si>
  <si>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</si>
  <si>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</si>
  <si>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</si>
  <si>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</si>
  <si>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</si>
  <si>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</si>
  <si>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</si>
  <si>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</si>
  <si>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</si>
  <si>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</si>
  <si>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</si>
  <si>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</si>
  <si>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</si>
  <si>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</si>
  <si>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</si>
  <si>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</si>
  <si>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</si>
  <si>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</si>
  <si>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</si>
  <si>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</si>
  <si>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</si>
  <si>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</si>
  <si>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</si>
  <si>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</si>
  <si>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</si>
  <si>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</si>
  <si>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</si>
  <si>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</si>
  <si>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</si>
  <si>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</si>
  <si>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</si>
  <si>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</si>
  <si>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</si>
  <si>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</si>
  <si>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</si>
  <si>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</si>
  <si>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</si>
  <si>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</si>
  <si>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</si>
  <si>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</si>
  <si>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</si>
  <si>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</si>
  <si>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</si>
  <si>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</si>
  <si>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</si>
  <si>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</si>
  <si>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</si>
  <si>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</si>
  <si>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</si>
  <si>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</si>
  <si>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</si>
  <si>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</si>
  <si>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</si>
  <si>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</si>
  <si>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</si>
  <si>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</si>
  <si>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</si>
  <si>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</si>
  <si>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</si>
  <si>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</si>
  <si>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</si>
  <si>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</si>
  <si>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</si>
  <si>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</si>
  <si>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</si>
  <si>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</si>
  <si>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</si>
  <si>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</si>
  <si>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</si>
  <si>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</si>
  <si>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</si>
  <si>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</si>
  <si>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</si>
  <si>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</si>
  <si>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</si>
  <si>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</si>
  <si>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</si>
  <si>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</si>
  <si>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</si>
  <si>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</si>
  <si>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</si>
  <si>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</si>
  <si>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</si>
  <si>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</si>
  <si>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</si>
  <si>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</si>
  <si>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</si>
  <si>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</si>
  <si>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</si>
  <si>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</si>
  <si>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</si>
  <si>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</si>
  <si>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</si>
  <si>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</si>
  <si>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</si>
  <si>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</si>
  <si>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</si>
  <si>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</si>
  <si>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</si>
  <si>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</si>
  <si>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</si>
  <si>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</si>
  <si>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</si>
  <si>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</si>
  <si>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</si>
  <si>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</si>
  <si>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</si>
  <si>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</si>
  <si>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</si>
  <si>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</si>
  <si>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</si>
  <si>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</si>
  <si>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</si>
  <si>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</si>
  <si>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</si>
  <si>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</si>
  <si>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</si>
  <si>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</si>
  <si>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</si>
  <si>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</si>
  <si>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</si>
  <si>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</si>
  <si>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</si>
  <si>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</si>
  <si>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</si>
  <si>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</si>
  <si>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</si>
  <si>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</si>
  <si>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</si>
  <si>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</si>
  <si>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</si>
  <si>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</si>
  <si>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</si>
  <si>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</si>
  <si>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</si>
  <si>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</si>
  <si>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</si>
  <si>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</si>
  <si>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</si>
  <si>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</si>
  <si>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</si>
  <si>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</si>
  <si>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</si>
  <si>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</si>
  <si>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</si>
  <si>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</si>
  <si>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</si>
  <si>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</si>
  <si>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</si>
  <si>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</si>
  <si>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</si>
  <si>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</si>
  <si>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</si>
  <si>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</si>
  <si>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</si>
  <si>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</si>
  <si>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</si>
  <si>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</si>
  <si>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</si>
  <si>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</si>
  <si>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</si>
  <si>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</si>
  <si>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</si>
  <si>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</si>
  <si>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</si>
  <si>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</si>
  <si>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</si>
  <si>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</si>
  <si>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</si>
  <si>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</si>
  <si>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</si>
  <si>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</si>
  <si>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</si>
  <si>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</si>
  <si>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</si>
  <si>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</si>
  <si>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</si>
  <si>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</si>
  <si>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</si>
  <si>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</si>
  <si>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</si>
  <si>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</si>
  <si>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</si>
  <si>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</si>
  <si>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</si>
  <si>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</si>
  <si>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</si>
  <si>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</si>
  <si>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</si>
  <si>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</si>
  <si>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</si>
  <si>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</si>
  <si>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</si>
  <si>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</si>
  <si>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</si>
  <si>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</si>
  <si>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</si>
  <si>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</si>
  <si>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</si>
  <si>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</si>
  <si>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</si>
  <si>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</si>
  <si>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</si>
  <si>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</si>
  <si>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</si>
  <si>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</si>
  <si>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</si>
  <si>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</si>
  <si>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</si>
  <si>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</si>
  <si>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</si>
  <si>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</si>
  <si>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</si>
  <si>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</si>
  <si>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</si>
  <si>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</si>
  <si>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</si>
  <si>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</si>
  <si>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</si>
  <si>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</si>
  <si>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</si>
  <si>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</si>
  <si>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</si>
  <si>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</si>
  <si>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</si>
  <si>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</si>
  <si>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</si>
  <si>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</si>
  <si>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</si>
  <si>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</si>
  <si>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</si>
  <si>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</si>
  <si>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</si>
  <si>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</si>
  <si>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</si>
  <si>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</si>
  <si>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</si>
  <si>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</si>
  <si>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</si>
  <si>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</si>
  <si>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</si>
  <si>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</si>
  <si>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</si>
  <si>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</si>
  <si>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</si>
  <si>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</si>
  <si>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</si>
  <si>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</si>
  <si>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</si>
  <si>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</si>
  <si>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</si>
  <si>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</si>
  <si>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</si>
  <si>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</si>
  <si>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</si>
  <si>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</si>
  <si>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</si>
  <si>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</si>
  <si>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</si>
  <si>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</si>
  <si>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</si>
  <si>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</si>
  <si>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</si>
  <si>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</si>
  <si>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</si>
  <si>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</si>
  <si>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</si>
  <si>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</si>
  <si>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</si>
  <si>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</si>
  <si>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</si>
  <si>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</si>
  <si>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</si>
  <si>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</si>
  <si>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</si>
  <si>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</si>
  <si>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</si>
  <si>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</si>
  <si>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</si>
  <si>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</si>
  <si>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</si>
  <si>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</si>
  <si>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</si>
  <si>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</si>
  <si>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</si>
  <si>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</si>
  <si>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</si>
  <si>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</si>
  <si>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</si>
  <si>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</si>
  <si>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</si>
  <si>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</si>
  <si>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</si>
  <si>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</si>
  <si>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</si>
  <si>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</si>
  <si>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</si>
  <si>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</si>
  <si>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</si>
  <si>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</si>
  <si>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</si>
  <si>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</si>
  <si>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</si>
  <si>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</si>
  <si>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</si>
  <si>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</si>
  <si>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</si>
  <si>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</si>
  <si>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</si>
  <si>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</si>
  <si>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</si>
  <si>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</si>
  <si>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</si>
  <si>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</si>
  <si>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</si>
  <si>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</si>
  <si>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</si>
  <si>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</si>
  <si>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</si>
  <si>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</si>
  <si>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</si>
  <si>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</si>
  <si>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</si>
  <si>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</si>
  <si>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</si>
  <si>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</si>
  <si>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</si>
  <si>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</si>
  <si>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</si>
  <si>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</si>
  <si>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</si>
  <si>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</si>
  <si>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</si>
  <si>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</si>
  <si>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</si>
  <si>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</si>
  <si>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</si>
  <si>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</si>
  <si>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</si>
  <si>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</si>
  <si>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</si>
  <si>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</si>
  <si>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</si>
  <si>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</si>
  <si>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</si>
  <si>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</si>
  <si>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</si>
  <si>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</si>
  <si>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</si>
  <si>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</si>
  <si>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</si>
  <si>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</si>
  <si>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</si>
  <si>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</si>
  <si>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</si>
  <si>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</si>
  <si>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</si>
  <si>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</si>
  <si>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</si>
  <si>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</si>
  <si>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</si>
  <si>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</si>
  <si>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</si>
  <si>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</si>
  <si>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</si>
  <si>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</si>
  <si>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</si>
  <si>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</si>
  <si>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</si>
  <si>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</si>
  <si>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</si>
  <si>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</si>
  <si>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</si>
  <si>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</si>
  <si>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</si>
  <si>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</si>
  <si>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</si>
  <si>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</si>
  <si>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</si>
  <si>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</si>
  <si>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</si>
  <si>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</si>
  <si>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</si>
  <si>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</si>
  <si>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</si>
  <si>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</si>
  <si>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</si>
  <si>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</si>
  <si>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</si>
  <si>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</si>
  <si>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</si>
  <si>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</si>
  <si>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</si>
  <si>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</si>
  <si>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</si>
  <si>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</si>
  <si>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</si>
  <si>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</si>
  <si>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</si>
  <si>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</si>
  <si>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</si>
  <si>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</si>
  <si>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</si>
  <si>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</si>
  <si>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</si>
  <si>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</si>
  <si>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</si>
  <si>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</si>
  <si>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</si>
  <si>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</si>
  <si>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</si>
  <si>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</si>
  <si>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</si>
  <si>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</si>
  <si>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</si>
  <si>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</si>
  <si>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</si>
  <si>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</si>
  <si>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</si>
  <si>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</si>
  <si>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</si>
  <si>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</si>
  <si>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</si>
  <si>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</si>
  <si>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</si>
  <si>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</si>
  <si>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</si>
  <si>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</si>
  <si>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</si>
  <si>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</si>
  <si>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</si>
  <si>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</si>
  <si>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</si>
  <si>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</si>
  <si>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</si>
  <si>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</si>
  <si>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</si>
  <si>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</si>
  <si>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</si>
  <si>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</si>
  <si>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</si>
  <si>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</si>
  <si>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</si>
  <si>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</si>
  <si>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</si>
  <si>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</si>
  <si>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</si>
  <si>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</si>
  <si>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</si>
  <si>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</si>
  <si>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</si>
  <si>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</si>
  <si>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</si>
  <si>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</si>
  <si>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</si>
  <si>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</si>
  <si>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</si>
  <si>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</si>
  <si>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</si>
  <si>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</si>
  <si>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</si>
  <si>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</si>
  <si>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</si>
  <si>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</si>
  <si>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</si>
  <si>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</si>
  <si>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</si>
  <si>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</si>
  <si>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</si>
  <si>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</si>
  <si>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</si>
  <si>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</si>
  <si>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</si>
  <si>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</si>
  <si>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</si>
  <si>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</si>
  <si>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</si>
  <si>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</si>
  <si>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</si>
  <si>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</si>
  <si>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</si>
  <si>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</si>
  <si>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</si>
  <si>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</si>
  <si>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</si>
  <si>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</si>
  <si>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</si>
  <si>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</si>
  <si>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</si>
  <si>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</si>
  <si>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</si>
  <si>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</si>
  <si>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</si>
  <si>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</si>
  <si>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</si>
  <si>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</si>
  <si>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</si>
  <si>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</si>
  <si>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</si>
  <si>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</si>
  <si>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</si>
  <si>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</si>
  <si>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</si>
  <si>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</si>
  <si>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</si>
  <si>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</si>
  <si>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</si>
  <si>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</si>
  <si>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</si>
  <si>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</si>
  <si>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</si>
  <si>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</si>
  <si>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</si>
  <si>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</si>
  <si>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</si>
  <si>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</si>
  <si>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</si>
  <si>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</si>
  <si>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</si>
  <si>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</si>
  <si>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</si>
  <si>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</si>
  <si>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</si>
  <si>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</si>
  <si>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</si>
  <si>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</si>
  <si>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</si>
  <si>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</si>
  <si>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</si>
  <si>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</si>
  <si>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</si>
  <si>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</si>
  <si>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</si>
  <si>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</si>
  <si>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</si>
  <si>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</si>
  <si>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</si>
  <si>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</si>
  <si>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</si>
  <si>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</si>
  <si>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</si>
  <si>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</si>
  <si>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</si>
  <si>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</si>
  <si>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</si>
  <si>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</si>
  <si>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</si>
  <si>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</si>
  <si>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</si>
  <si>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</si>
  <si>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</si>
  <si>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</si>
  <si>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</si>
  <si>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</si>
  <si>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</si>
  <si>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</si>
  <si>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</si>
  <si>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</si>
  <si>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</si>
  <si>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</si>
  <si>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</si>
  <si>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</si>
  <si>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</si>
  <si>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</si>
  <si>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</si>
  <si>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</si>
  <si>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</si>
  <si>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</si>
  <si>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</si>
  <si>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</si>
  <si>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</si>
  <si>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</si>
  <si>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</si>
  <si>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</si>
  <si>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</si>
  <si>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</si>
  <si>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</si>
  <si>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</si>
  <si>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</si>
  <si>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</si>
  <si>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</si>
  <si>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</si>
  <si>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</si>
  <si>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</si>
  <si>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</si>
  <si>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</si>
  <si>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</si>
  <si>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</si>
  <si>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</si>
  <si>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</si>
  <si>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</si>
  <si>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</si>
  <si>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</si>
  <si>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</si>
  <si>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</si>
  <si>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</si>
  <si>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</si>
  <si>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</si>
  <si>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</si>
  <si>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</si>
  <si>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</si>
  <si>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</si>
  <si>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</si>
  <si>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</si>
  <si>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</si>
  <si>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</si>
  <si>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</si>
  <si>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</si>
  <si>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</si>
  <si>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</si>
  <si>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</si>
  <si>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</si>
  <si>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</si>
  <si>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</si>
  <si>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</si>
  <si>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</si>
  <si>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</si>
  <si>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</si>
  <si>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</si>
  <si>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</si>
  <si>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</si>
  <si>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</si>
  <si>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</si>
  <si>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</si>
  <si>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</si>
  <si>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</si>
  <si>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</si>
  <si>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</si>
  <si>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</si>
  <si>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</si>
  <si>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</si>
  <si>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</si>
  <si>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</si>
  <si>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</si>
  <si>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</si>
  <si>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</si>
  <si>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</si>
  <si>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</si>
  <si>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</si>
  <si>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</si>
  <si>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</si>
  <si>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</si>
  <si>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</si>
  <si>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</si>
  <si>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</si>
  <si>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</si>
  <si>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</si>
  <si>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</si>
  <si>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</si>
  <si>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</si>
  <si>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</si>
  <si>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</si>
  <si>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</si>
  <si>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</si>
  <si>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</si>
  <si>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</si>
  <si>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</si>
  <si>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</si>
  <si>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</si>
  <si>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</si>
  <si>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</si>
  <si>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</si>
  <si>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</si>
  <si>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</si>
  <si>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</si>
  <si>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</si>
  <si>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</si>
  <si>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</si>
  <si>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</si>
  <si>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</si>
  <si>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</si>
  <si>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</si>
  <si>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</si>
  <si>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</si>
  <si>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</si>
  <si>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</si>
  <si>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</si>
  <si>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</si>
  <si>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</si>
  <si>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</si>
  <si>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</si>
  <si>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</si>
  <si>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</si>
  <si>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</si>
  <si>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</si>
  <si>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</si>
  <si>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</si>
  <si>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</si>
  <si>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</si>
  <si>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</si>
  <si>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</si>
  <si>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</si>
  <si>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</si>
  <si>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</si>
  <si>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</si>
  <si>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</si>
  <si>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</si>
  <si>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</si>
  <si>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</si>
  <si>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</si>
  <si>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</si>
  <si>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</si>
  <si>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</si>
  <si>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</si>
  <si>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</si>
  <si>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</si>
  <si>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</si>
  <si>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</si>
  <si>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</si>
  <si>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</si>
  <si>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</si>
  <si>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</si>
  <si>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</si>
  <si>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</si>
  <si>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</si>
  <si>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</si>
  <si>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</si>
  <si>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</si>
  <si>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</si>
  <si>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</si>
  <si>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</si>
  <si>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</si>
  <si>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</si>
  <si>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</si>
  <si>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</si>
  <si>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</si>
  <si>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</si>
  <si>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</si>
  <si>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</si>
  <si>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</si>
  <si>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</si>
  <si>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</si>
  <si>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</si>
  <si>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</si>
  <si>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</si>
  <si>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</si>
  <si>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</si>
  <si>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</si>
  <si>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</si>
  <si>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</si>
  <si>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</si>
  <si>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</si>
  <si>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</si>
  <si>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</si>
  <si>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</si>
  <si>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</si>
  <si>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</si>
  <si>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</si>
  <si>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</si>
  <si>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</si>
  <si>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</si>
  <si>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</si>
  <si>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</si>
  <si>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</si>
  <si>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</si>
  <si>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</si>
  <si>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</si>
  <si>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</si>
  <si>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</si>
  <si>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</si>
  <si>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</si>
  <si>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</si>
  <si>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</si>
  <si>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</si>
  <si>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</si>
  <si>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</si>
  <si>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</si>
  <si>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</si>
  <si>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</si>
  <si>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</si>
  <si>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</si>
  <si>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</si>
  <si>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</si>
  <si>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</si>
  <si>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</si>
  <si>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</si>
  <si>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</si>
  <si>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</si>
  <si>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</si>
  <si>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</si>
  <si>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</si>
  <si>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</si>
  <si>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</si>
  <si>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</si>
  <si>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</si>
  <si>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</si>
  <si>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</si>
  <si>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</si>
  <si>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</si>
  <si>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</si>
  <si>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</si>
  <si>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</si>
  <si>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</si>
  <si>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</si>
  <si>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</si>
  <si>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</si>
  <si>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</si>
  <si>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</si>
  <si>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</si>
  <si>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</si>
  <si>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</si>
  <si>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</si>
  <si>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</si>
  <si>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</si>
  <si>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</si>
  <si>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</si>
  <si>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</si>
  <si>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</si>
  <si>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</si>
  <si>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</si>
  <si>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</si>
  <si>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</si>
  <si>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</si>
  <si>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</si>
  <si>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</si>
  <si>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</si>
  <si>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</si>
  <si>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</si>
  <si>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</si>
  <si>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</si>
  <si>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</si>
  <si>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</si>
  <si>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</si>
  <si>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</si>
  <si>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</si>
  <si>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</si>
  <si>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</si>
  <si>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</si>
  <si>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</si>
  <si>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</si>
  <si>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</si>
  <si>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</si>
  <si>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</si>
  <si>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</si>
  <si>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</si>
  <si>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</si>
  <si>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</si>
  <si>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</si>
  <si>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</si>
  <si>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</si>
  <si>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</si>
  <si>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</si>
  <si>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</si>
  <si>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</si>
  <si>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</si>
  <si>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</si>
  <si>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</si>
  <si>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</si>
  <si>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</si>
  <si>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</si>
  <si>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</si>
  <si>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</si>
  <si>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</si>
  <si>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</si>
  <si>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</si>
  <si>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</si>
  <si>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</si>
  <si>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</si>
  <si>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</si>
  <si>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</si>
  <si>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</si>
  <si>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</si>
  <si>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</si>
  <si>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</si>
  <si>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</si>
  <si>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</si>
  <si>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</si>
  <si>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</si>
  <si>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</si>
  <si>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</si>
  <si>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</si>
  <si>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</si>
  <si>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</si>
  <si>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</si>
  <si>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</si>
  <si>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</si>
  <si>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</si>
  <si>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</si>
  <si>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</si>
  <si>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</si>
  <si>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</si>
  <si>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</si>
  <si>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</si>
  <si>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</si>
  <si>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</si>
  <si>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</si>
  <si>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</si>
  <si>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</si>
  <si>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</si>
  <si>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</si>
  <si>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</si>
  <si>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</si>
  <si>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</si>
  <si>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</si>
  <si>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</si>
  <si>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</si>
  <si>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</si>
  <si>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</si>
  <si>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</si>
  <si>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</si>
  <si>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</si>
  <si>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</si>
  <si>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</si>
  <si>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</si>
  <si>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</si>
  <si>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</si>
  <si>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</si>
  <si>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</si>
  <si>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</si>
  <si>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</si>
  <si>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</si>
  <si>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</si>
  <si>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</si>
  <si>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</si>
  <si>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</si>
  <si>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</si>
  <si>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</si>
  <si>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</si>
  <si>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</si>
  <si>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</si>
  <si>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</si>
  <si>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</si>
  <si>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</si>
  <si>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</si>
  <si>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</si>
  <si>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</si>
  <si>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</si>
  <si>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</si>
  <si>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</si>
  <si>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</si>
  <si>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</si>
  <si>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</si>
  <si>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</si>
  <si>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</si>
  <si>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</si>
  <si>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</si>
  <si>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</si>
  <si>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</si>
  <si>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</si>
  <si>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</si>
  <si>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</si>
  <si>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</si>
  <si>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</si>
  <si>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</si>
  <si>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</si>
  <si>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</si>
  <si>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</si>
  <si>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</si>
  <si>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</si>
  <si>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</si>
  <si>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</si>
  <si>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</si>
  <si>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</si>
  <si>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</si>
  <si>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</si>
  <si>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</si>
  <si>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</si>
  <si>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</si>
  <si>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</si>
  <si>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</si>
  <si>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</si>
  <si>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</si>
  <si>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</si>
  <si>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</si>
  <si>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</si>
  <si>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</si>
  <si>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</si>
  <si>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</si>
  <si>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</si>
  <si>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</si>
  <si>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</si>
  <si>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</si>
  <si>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</si>
  <si>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</si>
  <si>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</si>
  <si>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</si>
  <si>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</si>
  <si>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</si>
  <si>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</si>
  <si>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</si>
  <si>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</si>
  <si>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</si>
  <si>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</si>
  <si>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</si>
  <si>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</si>
  <si>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</si>
  <si>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</si>
  <si>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</si>
  <si>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</si>
  <si>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</si>
  <si>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</si>
  <si>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</si>
  <si>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</si>
  <si>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</si>
  <si>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</si>
  <si>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</si>
  <si>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</si>
  <si>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</si>
  <si>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</si>
  <si>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</si>
  <si>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</si>
  <si>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</si>
  <si>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</si>
  <si>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</si>
  <si>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</si>
  <si>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</si>
  <si>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</si>
  <si>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</si>
  <si>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</si>
  <si>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</si>
  <si>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</si>
  <si>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</si>
  <si>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</si>
  <si>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</si>
  <si>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</si>
  <si>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</si>
  <si>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</si>
  <si>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</si>
  <si>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</si>
  <si>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</si>
  <si>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</si>
  <si>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</si>
  <si>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</si>
  <si>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</si>
  <si>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</si>
  <si>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</si>
  <si>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</si>
  <si>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</si>
  <si>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</si>
  <si>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</si>
  <si>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</si>
  <si>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</si>
  <si>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</si>
  <si>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</si>
  <si>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</si>
  <si>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</si>
  <si>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</si>
  <si>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</si>
  <si>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</si>
  <si>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</si>
  <si>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</si>
  <si>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</si>
  <si>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</si>
  <si>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</si>
  <si>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</si>
  <si>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</si>
  <si>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</si>
  <si>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</si>
  <si>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</si>
  <si>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</si>
  <si>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</si>
  <si>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</si>
  <si>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</si>
  <si>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</si>
  <si>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</si>
  <si>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</si>
  <si>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</si>
  <si>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</si>
  <si>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</si>
  <si>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</si>
  <si>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</si>
  <si>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</si>
  <si>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</si>
  <si>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</si>
  <si>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</si>
  <si>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</si>
  <si>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</si>
  <si>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</si>
  <si>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</si>
  <si>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</si>
  <si>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</si>
  <si>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</si>
  <si>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</si>
  <si>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</si>
  <si>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</si>
  <si>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</si>
  <si>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</si>
  <si>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</si>
  <si>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</si>
  <si>
    <t>Cash App - Pulp</t>
  </si>
  <si>
    <t>Cash App - Water</t>
  </si>
  <si>
    <t>Autozone</t>
  </si>
  <si>
    <t>AMF North Ridgeville</t>
  </si>
  <si>
    <t>Transfer to Venmo - Brittany; Ramen</t>
  </si>
  <si>
    <t>Transfer to Venmo - Katie Cammerata; Wine</t>
  </si>
  <si>
    <t>October 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</si>
</sst>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G12" sqref="G1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774</v>
      </c>
      <c r="B1" t="s">
        <v>804</v>
      </c>
      <c r="C1" s="523" t="s">
        <v>828</v>
      </c>
    </row>
    <row r="2" spans="1:3" x14ac:dyDescent="0.3">
      <c r="A2" t="s">
        <v>106</v>
      </c>
      <c r="B2" t="s">
        <v>805</v>
      </c>
      <c r="C2" s="524">
        <v>1994.9999989999999</v>
      </c>
    </row>
    <row r="3" spans="1:3" x14ac:dyDescent="0.3">
      <c r="A3" t="s">
        <v>106</v>
      </c>
      <c r="B3" t="s">
        <v>806</v>
      </c>
      <c r="C3" s="524">
        <v>960.92107699999997</v>
      </c>
    </row>
    <row r="4" spans="1:3" x14ac:dyDescent="0.3">
      <c r="A4" t="s">
        <v>106</v>
      </c>
      <c r="B4" t="s">
        <v>807</v>
      </c>
      <c r="C4" s="524">
        <v>1366.72757</v>
      </c>
    </row>
    <row r="5" spans="1:3" x14ac:dyDescent="0.3">
      <c r="A5" t="s">
        <v>808</v>
      </c>
      <c r="B5" t="s">
        <v>805</v>
      </c>
      <c r="C5" s="524">
        <v>464.38822099999999</v>
      </c>
    </row>
    <row r="6" spans="1:3" x14ac:dyDescent="0.3">
      <c r="A6" t="s">
        <v>808</v>
      </c>
      <c r="B6" t="s">
        <v>806</v>
      </c>
      <c r="C6" s="524">
        <v>738.12772700000005</v>
      </c>
    </row>
    <row r="7" spans="1:3" x14ac:dyDescent="0.3">
      <c r="A7" t="s">
        <v>810</v>
      </c>
      <c r="B7" t="s">
        <v>809</v>
      </c>
      <c r="C7" s="524">
        <v>208.27799999999999</v>
      </c>
    </row>
    <row r="8" spans="1:3" x14ac:dyDescent="0.3">
      <c r="A8" t="s">
        <v>810</v>
      </c>
      <c r="B8" t="s">
        <v>811</v>
      </c>
      <c r="C8" s="524">
        <v>1246.5709999999999</v>
      </c>
    </row>
    <row r="9" spans="1:3" x14ac:dyDescent="0.3">
      <c r="A9" t="s">
        <v>810</v>
      </c>
      <c r="B9" t="s">
        <v>812</v>
      </c>
      <c r="C9" s="524">
        <v>141.73699999999999</v>
      </c>
    </row>
    <row r="10" spans="1:3" x14ac:dyDescent="0.3">
      <c r="A10" t="s">
        <v>813</v>
      </c>
      <c r="B10" t="s">
        <v>811</v>
      </c>
      <c r="C10" s="524">
        <v>701.83600000000001</v>
      </c>
    </row>
    <row r="11" spans="1:3" x14ac:dyDescent="0.3">
      <c r="A11" t="s">
        <v>54</v>
      </c>
      <c r="B11" t="s">
        <v>814</v>
      </c>
      <c r="C11" s="524">
        <v>51.697000000000003</v>
      </c>
    </row>
    <row r="12" spans="1:3" x14ac:dyDescent="0.3">
      <c r="A12" t="s">
        <v>54</v>
      </c>
      <c r="B12" t="s">
        <v>815</v>
      </c>
      <c r="C12" s="524">
        <v>33.098599999999998</v>
      </c>
    </row>
    <row r="13" spans="1:3" x14ac:dyDescent="0.3">
      <c r="A13" t="s">
        <v>54</v>
      </c>
      <c r="B13" t="s">
        <v>816</v>
      </c>
      <c r="C13" s="524">
        <v>238.65389999999999</v>
      </c>
    </row>
    <row r="14" spans="1:3" x14ac:dyDescent="0.3">
      <c r="A14" t="s">
        <v>54</v>
      </c>
      <c r="B14" t="s">
        <v>817</v>
      </c>
      <c r="C14" s="524">
        <v>221.08779999999999</v>
      </c>
    </row>
    <row r="15" spans="1:3" x14ac:dyDescent="0.3">
      <c r="A15" t="s">
        <v>54</v>
      </c>
      <c r="B15" t="s">
        <v>818</v>
      </c>
      <c r="C15" s="524">
        <v>219.96960000000001</v>
      </c>
    </row>
    <row r="16" spans="1:3" x14ac:dyDescent="0.3">
      <c r="A16" t="s">
        <v>59</v>
      </c>
      <c r="B16" t="s">
        <v>819</v>
      </c>
      <c r="C16" s="524">
        <v>0.13134000000000001</v>
      </c>
    </row>
    <row r="17" spans="1:3" x14ac:dyDescent="0.3">
      <c r="A17" t="s">
        <v>59</v>
      </c>
      <c r="B17" t="s">
        <v>820</v>
      </c>
      <c r="C17" s="524">
        <v>1.7378899999999999</v>
      </c>
    </row>
    <row r="18" spans="1:3" x14ac:dyDescent="0.3">
      <c r="A18" t="s">
        <v>59</v>
      </c>
      <c r="B18" t="s">
        <v>821</v>
      </c>
      <c r="C18" s="524">
        <v>24.803419999999999</v>
      </c>
    </row>
    <row r="19" spans="1:3" x14ac:dyDescent="0.3">
      <c r="A19" t="s">
        <v>59</v>
      </c>
      <c r="B19" t="s">
        <v>822</v>
      </c>
      <c r="C19" s="524">
        <v>6.1864220000000003</v>
      </c>
    </row>
    <row r="20" spans="1:3" x14ac:dyDescent="0.3">
      <c r="A20" t="s">
        <v>59</v>
      </c>
      <c r="B20" t="s">
        <v>823</v>
      </c>
      <c r="C20" s="524">
        <v>19.99126</v>
      </c>
    </row>
    <row r="21" spans="1:3" x14ac:dyDescent="0.3">
      <c r="A21" t="s">
        <v>59</v>
      </c>
      <c r="B21" t="s">
        <v>824</v>
      </c>
      <c r="C21" s="524">
        <v>183.82106999999999</v>
      </c>
    </row>
    <row r="22" spans="1:3" x14ac:dyDescent="0.3">
      <c r="A22" t="s">
        <v>59</v>
      </c>
      <c r="B22" t="s">
        <v>825</v>
      </c>
      <c r="C22" s="524">
        <v>410.49151000000001</v>
      </c>
    </row>
    <row r="23" spans="1:3" x14ac:dyDescent="0.3">
      <c r="A23" s="521" t="s">
        <v>826</v>
      </c>
      <c r="B23" s="521" t="s">
        <v>814</v>
      </c>
      <c r="C23" s="524">
        <v>8.8515999999999995</v>
      </c>
    </row>
    <row r="24" spans="1:3" x14ac:dyDescent="0.3">
      <c r="A24" s="521" t="s">
        <v>826</v>
      </c>
      <c r="B24" s="521" t="s">
        <v>816</v>
      </c>
      <c r="C24" s="524">
        <v>27.192</v>
      </c>
    </row>
    <row r="25" spans="1:3" x14ac:dyDescent="0.3">
      <c r="A25" s="521" t="s">
        <v>826</v>
      </c>
      <c r="B25" s="521" t="s">
        <v>827</v>
      </c>
      <c r="C25" s="524">
        <v>30.557400000000001</v>
      </c>
    </row>
    <row r="26" spans="1:3" x14ac:dyDescent="0.3">
      <c r="A26" s="521" t="s">
        <v>826</v>
      </c>
      <c r="B26" s="521" t="s">
        <v>817</v>
      </c>
      <c r="C26" s="524">
        <v>24.8154</v>
      </c>
    </row>
    <row r="27" spans="1:3" x14ac:dyDescent="0.3">
      <c r="A27" s="521" t="s">
        <v>826</v>
      </c>
      <c r="B27" s="521" t="s">
        <v>818</v>
      </c>
      <c r="C27" s="524">
        <v>20.678000000000001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F38" sqref="F38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1809713.8499999999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60</v>
      </c>
      <c r="C2" s="15">
        <f t="shared" ref="C2:C6" ca="1" si="0">TODAY()</f>
        <v>46311</v>
      </c>
      <c r="E2" s="13" t="s">
        <v>40</v>
      </c>
      <c r="F2" s="16">
        <f>F14</f>
        <v>169226.55</v>
      </c>
      <c r="H2" s="17"/>
      <c r="J2" s="18" t="s">
        <v>41</v>
      </c>
      <c r="K2" s="19">
        <v>0.75</v>
      </c>
      <c r="L2" s="20">
        <f>K5/(K5+K6)</f>
        <v>0.80025072660861718</v>
      </c>
      <c r="N2" s="21" t="s">
        <v>42</v>
      </c>
      <c r="O2" s="22">
        <f>B12-O1</f>
        <v>-4300</v>
      </c>
      <c r="P2" s="11"/>
      <c r="Q2" s="23" t="s">
        <v>43</v>
      </c>
      <c r="R2" s="23">
        <f ca="1">E20*(1+$Q$1)</f>
        <v>1886560.3949999996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46311</v>
      </c>
      <c r="E3" s="21" t="s">
        <v>45</v>
      </c>
      <c r="F3" s="22">
        <f ca="1">F1-F2</f>
        <v>1640487.2999999998</v>
      </c>
      <c r="H3" s="17"/>
      <c r="J3" s="18" t="s">
        <v>46</v>
      </c>
      <c r="K3" s="19">
        <v>0.25</v>
      </c>
      <c r="L3" s="20">
        <f>K6/(K5+K6)</f>
        <v>0.19974927339138276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2169544.4542499995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46311</v>
      </c>
      <c r="F4" s="7"/>
      <c r="H4" s="17"/>
      <c r="J4" s="24"/>
      <c r="K4" s="25"/>
      <c r="L4" s="26"/>
      <c r="N4" s="27" t="s">
        <v>50</v>
      </c>
      <c r="O4" s="28">
        <f>B10-O3</f>
        <v>29081.800000000003</v>
      </c>
      <c r="P4" s="11"/>
      <c r="Q4" s="23" t="s">
        <v>51</v>
      </c>
      <c r="R4" s="23">
        <f t="shared" ca="1" si="1"/>
        <v>2494976.1223874991</v>
      </c>
    </row>
    <row r="5" spans="1:18" ht="14.4" x14ac:dyDescent="0.3">
      <c r="A5" s="13" t="s">
        <v>52</v>
      </c>
      <c r="B5" s="14">
        <f ca="1">'Checking Transaction Log'!G1</f>
        <v>10303.569999999992</v>
      </c>
      <c r="C5" s="15">
        <f t="shared" ca="1" si="0"/>
        <v>46311</v>
      </c>
      <c r="E5" s="554" t="s">
        <v>53</v>
      </c>
      <c r="F5" s="552"/>
      <c r="G5" s="553"/>
      <c r="H5" s="17"/>
      <c r="J5" s="29" t="s">
        <v>54</v>
      </c>
      <c r="K5" s="30">
        <f>B10</f>
        <v>96951.88</v>
      </c>
      <c r="L5" s="20">
        <f ca="1">K5/F3</f>
        <v>5.9099439538483484E-2</v>
      </c>
      <c r="N5" s="5" t="s">
        <v>55</v>
      </c>
      <c r="O5" s="6"/>
      <c r="P5" s="11"/>
      <c r="Q5" s="23" t="s">
        <v>56</v>
      </c>
      <c r="R5" s="23">
        <f t="shared" ca="1" si="1"/>
        <v>2869222.5407456239</v>
      </c>
    </row>
    <row r="6" spans="1:18" ht="14.4" x14ac:dyDescent="0.3">
      <c r="A6" s="13" t="s">
        <v>57</v>
      </c>
      <c r="B6" s="14">
        <f>'Savings Transaction Log'!A3</f>
        <v>19848.740000000005</v>
      </c>
      <c r="C6" s="15">
        <f t="shared" ca="1" si="0"/>
        <v>46311</v>
      </c>
      <c r="E6" s="31" t="s">
        <v>58</v>
      </c>
      <c r="F6" s="14">
        <v>134615.22</v>
      </c>
      <c r="G6" s="32">
        <v>46310</v>
      </c>
      <c r="H6" s="17"/>
      <c r="J6" s="18" t="s">
        <v>59</v>
      </c>
      <c r="K6" s="30">
        <f>B12</f>
        <v>24200</v>
      </c>
      <c r="L6" s="20">
        <f ca="1">K6/F3</f>
        <v>1.4751714322933193E-2</v>
      </c>
      <c r="N6" s="21" t="s">
        <v>60</v>
      </c>
      <c r="O6" s="22"/>
      <c r="P6" s="11"/>
      <c r="Q6" s="23" t="s">
        <v>61</v>
      </c>
      <c r="R6" s="23">
        <f t="shared" ca="1" si="1"/>
        <v>3299605.9218574674</v>
      </c>
    </row>
    <row r="7" spans="1:18" ht="14.4" x14ac:dyDescent="0.3">
      <c r="A7" s="21" t="s">
        <v>62</v>
      </c>
      <c r="B7" s="33">
        <f ca="1">SUM(B2:B6)</f>
        <v>30212.309999999998</v>
      </c>
      <c r="C7" s="34">
        <f ca="1">B7/F3</f>
        <v>1.841666802297098E-2</v>
      </c>
      <c r="E7" s="529" t="s">
        <v>834</v>
      </c>
      <c r="F7" s="14">
        <v>16806</v>
      </c>
      <c r="G7" s="32">
        <v>46310</v>
      </c>
      <c r="H7" s="7"/>
      <c r="J7" s="18" t="s">
        <v>64</v>
      </c>
      <c r="K7" s="30">
        <f>IF((B3+B4+B6)&gt;10000,(B3+B4+B6-10000),0)</f>
        <v>9848.7400000000052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3794546.8101360872</v>
      </c>
    </row>
    <row r="8" spans="1:18" ht="14.4" x14ac:dyDescent="0.3">
      <c r="B8" s="7"/>
      <c r="C8" s="37"/>
      <c r="E8" s="529" t="s">
        <v>898</v>
      </c>
      <c r="F8" s="14">
        <v>0</v>
      </c>
      <c r="G8" s="32">
        <v>46310</v>
      </c>
      <c r="H8" s="7"/>
      <c r="I8" s="7"/>
      <c r="J8" s="18" t="s">
        <v>68</v>
      </c>
      <c r="K8" s="30">
        <f>SUM(K5:K7)</f>
        <v>131000.62000000001</v>
      </c>
      <c r="L8" s="20">
        <f ca="1">K8/F3</f>
        <v>7.9854699271368956E-2</v>
      </c>
      <c r="N8" s="21" t="s">
        <v>69</v>
      </c>
      <c r="O8" s="22">
        <f t="shared" si="2"/>
        <v>24781.800000000003</v>
      </c>
      <c r="P8" s="11"/>
      <c r="Q8" s="23" t="s">
        <v>70</v>
      </c>
      <c r="R8" s="23">
        <f t="shared" ca="1" si="1"/>
        <v>4363728.8316564998</v>
      </c>
    </row>
    <row r="9" spans="1:18" ht="14.4" x14ac:dyDescent="0.3">
      <c r="A9" s="551" t="s">
        <v>71</v>
      </c>
      <c r="B9" s="552"/>
      <c r="C9" s="553"/>
      <c r="E9" s="528" t="s">
        <v>839</v>
      </c>
      <c r="F9" s="526">
        <v>8840</v>
      </c>
      <c r="G9" s="527">
        <v>46310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5018288.1564049739</v>
      </c>
    </row>
    <row r="10" spans="1:18" ht="14.4" x14ac:dyDescent="0.3">
      <c r="A10" s="31" t="s">
        <v>74</v>
      </c>
      <c r="B10" s="14">
        <v>96951.88</v>
      </c>
      <c r="C10" s="15">
        <v>46305</v>
      </c>
      <c r="D10" s="17"/>
      <c r="E10" s="528" t="s">
        <v>835</v>
      </c>
      <c r="F10" s="526">
        <v>8965.33</v>
      </c>
      <c r="G10" s="527">
        <v>46310</v>
      </c>
      <c r="H10" s="17"/>
      <c r="I10" s="7"/>
      <c r="J10" s="18" t="s">
        <v>54</v>
      </c>
      <c r="K10" s="30">
        <f>(K8*K2)-K5</f>
        <v>1298.5850000000064</v>
      </c>
      <c r="L10" s="40">
        <f t="shared" ref="L10:L11" si="3">K10+K5</f>
        <v>98250.465000000011</v>
      </c>
      <c r="P10" s="11"/>
      <c r="Q10" s="23" t="s">
        <v>75</v>
      </c>
      <c r="R10" s="23">
        <f t="shared" ca="1" si="1"/>
        <v>5771031.3798657199</v>
      </c>
    </row>
    <row r="11" spans="1:18" ht="14.4" x14ac:dyDescent="0.3">
      <c r="A11" s="31" t="s">
        <v>76</v>
      </c>
      <c r="B11" s="14">
        <v>13274.6</v>
      </c>
      <c r="C11" s="15">
        <v>46305</v>
      </c>
      <c r="D11" s="17"/>
      <c r="E11" s="528" t="s">
        <v>836</v>
      </c>
      <c r="F11" s="526">
        <v>0</v>
      </c>
      <c r="G11" s="527">
        <v>46310</v>
      </c>
      <c r="H11" s="17"/>
      <c r="I11" s="7"/>
      <c r="J11" s="43" t="s">
        <v>78</v>
      </c>
      <c r="K11" s="44">
        <f>(K8*K3)-K6</f>
        <v>8550.1550000000025</v>
      </c>
      <c r="L11" s="45">
        <f t="shared" si="3"/>
        <v>32750.155000000002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6636686.0868455777</v>
      </c>
    </row>
    <row r="12" spans="1:18" ht="14.4" x14ac:dyDescent="0.3">
      <c r="A12" s="47" t="s">
        <v>81</v>
      </c>
      <c r="B12" s="48">
        <v>24200</v>
      </c>
      <c r="C12" s="15">
        <v>46305</v>
      </c>
      <c r="D12" s="17"/>
      <c r="E12" s="525" t="s">
        <v>837</v>
      </c>
      <c r="F12" s="526">
        <v>0</v>
      </c>
      <c r="G12" s="527">
        <v>46310</v>
      </c>
      <c r="I12" s="7"/>
      <c r="J12" s="49"/>
      <c r="K12" s="25"/>
      <c r="L12" s="50">
        <f ca="1">L11/F3</f>
        <v>1.9963674817842239E-2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838</v>
      </c>
      <c r="F13" s="526">
        <v>0</v>
      </c>
      <c r="G13" s="527">
        <v>46310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169226.55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110226.48000000001</v>
      </c>
      <c r="L15" s="59">
        <f ca="1">K15/F3</f>
        <v>6.7191303462087168E-2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151364.19</v>
      </c>
      <c r="I16" s="7"/>
      <c r="J16" s="18" t="s">
        <v>46</v>
      </c>
      <c r="K16" s="63">
        <f>B12</f>
        <v>24200</v>
      </c>
      <c r="L16" s="20">
        <f ca="1">K16/F3</f>
        <v>1.4751714322933193E-2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1558186.3199999998</v>
      </c>
      <c r="P18" s="11"/>
    </row>
    <row r="19" spans="1:17" ht="14.4" x14ac:dyDescent="0.3">
      <c r="A19" s="68" t="s">
        <v>92</v>
      </c>
      <c r="B19" s="33">
        <f>SUM(B10:B18)</f>
        <v>134426.48000000001</v>
      </c>
      <c r="C19" s="34">
        <f ca="1">B19/F3</f>
        <v>8.1943017785020361E-2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295635.47499999998</v>
      </c>
      <c r="P19" s="73">
        <f t="shared" ref="P19:P32" si="4">O19/$O$18</f>
        <v>0.18973050347406464</v>
      </c>
      <c r="Q19" s="74" t="s">
        <v>97</v>
      </c>
    </row>
    <row r="20" spans="1:17" ht="14.4" x14ac:dyDescent="0.3">
      <c r="B20" s="7"/>
      <c r="C20" s="37"/>
      <c r="E20" s="56">
        <f ca="1">F3</f>
        <v>1640487.2999999998</v>
      </c>
      <c r="F20" s="44">
        <f ca="1">E20-E22</f>
        <v>225484.86999999988</v>
      </c>
      <c r="G20" s="34">
        <f ca="1">(E20-E22)/E22</f>
        <v>0.15935299135846706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273552.05499999999</v>
      </c>
      <c r="P20" s="78">
        <f t="shared" si="4"/>
        <v>0.17555798782779714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0.17975635000000012</v>
      </c>
      <c r="L21" s="11"/>
      <c r="N21" s="27" t="s">
        <v>104</v>
      </c>
      <c r="O21" s="51">
        <f>($B$10+$B$11)*0.25</f>
        <v>27556.620000000003</v>
      </c>
      <c r="P21" s="82">
        <f t="shared" si="4"/>
        <v>1.7685060923907998E-2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-'TSP-401K'!H84</f>
        <v>448737.99999999994</v>
      </c>
      <c r="C22" s="15">
        <v>46305</v>
      </c>
      <c r="E22" s="56">
        <v>1415002.43</v>
      </c>
      <c r="F22" s="45">
        <f ca="1">((F20/(C2-E21))*365)+E22</f>
        <v>1700773.1853819443</v>
      </c>
      <c r="G22" s="34">
        <f ca="1">(F22-E22)/E22</f>
        <v>0.20195778418694615</v>
      </c>
      <c r="I22" s="7"/>
      <c r="J22" s="81">
        <v>3000000</v>
      </c>
      <c r="K22" s="50">
        <f ca="1">1-($E$20/J22)</f>
        <v>0.45317090000000004</v>
      </c>
      <c r="L22" s="11"/>
      <c r="N22" s="5" t="s">
        <v>108</v>
      </c>
      <c r="O22" s="72">
        <f>($B$22+$B$23)*0.3</f>
        <v>177381.28499999997</v>
      </c>
      <c r="P22" s="73">
        <f t="shared" si="4"/>
        <v>0.11383830208443878</v>
      </c>
      <c r="Q22" s="74" t="s">
        <v>97</v>
      </c>
    </row>
    <row r="23" spans="1:17" ht="15.75" customHeight="1" x14ac:dyDescent="0.3">
      <c r="A23" s="31" t="s">
        <v>109</v>
      </c>
      <c r="B23" s="14">
        <f>-'TSP-401K'!L84</f>
        <v>142532.94999999998</v>
      </c>
      <c r="C23" s="15">
        <f>C22</f>
        <v>46305</v>
      </c>
      <c r="E23" s="7"/>
      <c r="G23" s="65"/>
      <c r="I23" s="7"/>
      <c r="J23" s="81">
        <v>4000000</v>
      </c>
      <c r="K23" s="50">
        <f ca="1">1-($E$20/J23)</f>
        <v>0.58987817500000006</v>
      </c>
      <c r="L23" s="11"/>
      <c r="N23" s="13" t="s">
        <v>111</v>
      </c>
      <c r="O23" s="14">
        <f>($B$24+$B$25)*0.3</f>
        <v>164131.23299999998</v>
      </c>
      <c r="P23" s="78">
        <f t="shared" si="4"/>
        <v>0.10533479269667827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-'TSP-401K'!Q84</f>
        <v>419419.08999999991</v>
      </c>
      <c r="C24" s="15">
        <f>C22</f>
        <v>46305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0.67190254000000005</v>
      </c>
      <c r="L24" s="11"/>
      <c r="N24" s="13" t="s">
        <v>113</v>
      </c>
      <c r="O24" s="14">
        <f t="shared" ref="O24:O25" si="5">($B$10+$B$11)*0.25</f>
        <v>27556.620000000003</v>
      </c>
      <c r="P24" s="78">
        <f t="shared" si="4"/>
        <v>1.7685060923907998E-2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-'TSP-401K'!V84</f>
        <v>127685.02000000006</v>
      </c>
      <c r="C25" s="15">
        <f>C22</f>
        <v>46305</v>
      </c>
      <c r="E25" s="75" t="s">
        <v>34</v>
      </c>
      <c r="F25" s="76">
        <f ca="1">B7</f>
        <v>30212.309999999998</v>
      </c>
      <c r="G25" s="77">
        <f t="shared" ref="G25:G31" ca="1" si="6">F25/SUM($F$25:$F$31)</f>
        <v>1.8218925570452543E-2</v>
      </c>
      <c r="I25" s="7"/>
      <c r="J25" s="84"/>
      <c r="K25" s="25"/>
      <c r="L25" s="11"/>
      <c r="N25" s="27" t="s">
        <v>116</v>
      </c>
      <c r="O25" s="51">
        <f t="shared" si="5"/>
        <v>27556.620000000003</v>
      </c>
      <c r="P25" s="82">
        <f t="shared" si="4"/>
        <v>1.7685060923907998E-2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1138375.0599999998</v>
      </c>
      <c r="C26" s="34">
        <f ca="1">B26/F3</f>
        <v>0.69392494535007976</v>
      </c>
      <c r="E26" s="80" t="s">
        <v>103</v>
      </c>
      <c r="F26" s="30">
        <f>(B11)</f>
        <v>13274.6</v>
      </c>
      <c r="G26" s="20">
        <f t="shared" ca="1" si="6"/>
        <v>8.0049803996294685E-3</v>
      </c>
      <c r="I26" s="7"/>
      <c r="J26" s="49"/>
      <c r="K26" s="25"/>
      <c r="L26" s="11"/>
      <c r="N26" s="5" t="s">
        <v>119</v>
      </c>
      <c r="O26" s="72">
        <f>($B$22+$B$23)*0.2</f>
        <v>118254.19</v>
      </c>
      <c r="P26" s="73">
        <f t="shared" si="4"/>
        <v>7.5892201389625866E-2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96951.88</v>
      </c>
      <c r="G27" s="20">
        <f t="shared" ca="1" si="6"/>
        <v>5.8464880230457282E-2</v>
      </c>
      <c r="I27" s="7"/>
      <c r="J27" s="49"/>
      <c r="K27" s="25"/>
      <c r="L27" s="11"/>
      <c r="N27" s="13" t="s">
        <v>120</v>
      </c>
      <c r="O27" s="14">
        <f>($B$24+$B$25)*0.2</f>
        <v>109420.822</v>
      </c>
      <c r="P27" s="78">
        <f t="shared" si="4"/>
        <v>7.0223195131118854E-2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24200</v>
      </c>
      <c r="G28" s="20">
        <f t="shared" ca="1" si="6"/>
        <v>1.4593323013200633E-2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11022.648000000001</v>
      </c>
      <c r="P28" s="78">
        <f t="shared" si="4"/>
        <v>7.0740243695631994E-3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1138375.0599999998</v>
      </c>
      <c r="G29" s="20">
        <f t="shared" ca="1" si="6"/>
        <v>0.68647417193188631</v>
      </c>
      <c r="H29" s="86"/>
      <c r="I29" s="7"/>
      <c r="J29" s="49"/>
      <c r="K29" s="25"/>
      <c r="L29" s="11"/>
      <c r="N29" s="27" t="s">
        <v>123</v>
      </c>
      <c r="O29" s="51">
        <f t="shared" si="7"/>
        <v>11022.648000000001</v>
      </c>
      <c r="P29" s="82">
        <f t="shared" si="4"/>
        <v>7.0740243695631994E-3</v>
      </c>
      <c r="Q29" s="83" t="s">
        <v>105</v>
      </c>
    </row>
    <row r="30" spans="1:17" ht="15.75" customHeight="1" x14ac:dyDescent="0.3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0.17209554866079338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0.18315189675134619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420000</v>
      </c>
      <c r="C31" s="34">
        <f ca="1">(B31-F6)/F3</f>
        <v>0.17396341928401399</v>
      </c>
      <c r="E31" s="85" t="s">
        <v>118</v>
      </c>
      <c r="F31" s="44">
        <f>B40-F8-F7</f>
        <v>69894</v>
      </c>
      <c r="G31" s="34">
        <f t="shared" ca="1" si="6"/>
        <v>4.2148170193580373E-2</v>
      </c>
      <c r="I31" s="7"/>
      <c r="J31" s="49"/>
      <c r="K31" s="25"/>
      <c r="L31" s="11"/>
      <c r="N31" s="27" t="s">
        <v>127</v>
      </c>
      <c r="O31" s="51">
        <f>($B$10+$B$11)*0.05</f>
        <v>5511.3240000000005</v>
      </c>
      <c r="P31" s="82">
        <f t="shared" si="4"/>
        <v>3.5370121847815997E-3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24200</v>
      </c>
      <c r="P32" s="88">
        <f t="shared" si="4"/>
        <v>1.5530876949298337E-2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596744.15</v>
      </c>
      <c r="P35" s="59">
        <f t="shared" ref="P35:P39" si="8">O35/$O$18</f>
        <v>0.38297355222576984</v>
      </c>
    </row>
    <row r="36" spans="1:16" ht="15.75" customHeight="1" x14ac:dyDescent="0.3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396625.75799999991</v>
      </c>
      <c r="P36" s="20">
        <f t="shared" si="8"/>
        <v>0.25454321662893303</v>
      </c>
    </row>
    <row r="37" spans="1:16" ht="15.75" customHeight="1" x14ac:dyDescent="0.3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249720.30799999996</v>
      </c>
      <c r="P37" s="20">
        <f t="shared" si="8"/>
        <v>0.1602634452598711</v>
      </c>
    </row>
    <row r="38" spans="1:16" ht="15.75" customHeight="1" x14ac:dyDescent="0.3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290896.10400000005</v>
      </c>
      <c r="P38" s="20">
        <f t="shared" si="8"/>
        <v>0.1866889089361278</v>
      </c>
    </row>
    <row r="39" spans="1:16" ht="15" customHeight="1" x14ac:dyDescent="0.3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24200</v>
      </c>
      <c r="P39" s="91">
        <f t="shared" si="8"/>
        <v>1.5530876949298337E-2</v>
      </c>
    </row>
    <row r="40" spans="1:16" ht="15" customHeight="1" x14ac:dyDescent="0.3">
      <c r="A40" s="21" t="s">
        <v>135</v>
      </c>
      <c r="B40" s="33">
        <f>SUM(B34:B39)</f>
        <v>86700</v>
      </c>
      <c r="C40" s="34">
        <f ca="1">(B40-F8-F7)/F3</f>
        <v>4.2605633094507961E-2</v>
      </c>
      <c r="E40" s="25"/>
      <c r="F40" s="25"/>
      <c r="G40" s="25"/>
      <c r="N40" s="93" t="s">
        <v>137</v>
      </c>
      <c r="O40" s="94">
        <f t="shared" ref="O40:P40" si="9">SUM(O35:O39)</f>
        <v>1558186.32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G35" sqref="G3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166385.22999999998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71546.36</v>
      </c>
      <c r="K2" s="102">
        <f>J2/D2</f>
        <v>0.43000427381685269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63160.66</v>
      </c>
      <c r="Q2" s="102">
        <f>P2/D2</f>
        <v>0.37960496854197945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31678.210000000028</v>
      </c>
      <c r="W2" s="102">
        <f>V2/D2</f>
        <v>0.19039075764116822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87081.64</v>
      </c>
      <c r="E4" s="20">
        <f t="shared" ref="E4:E7" si="1">D4/$D$2</f>
        <v>0.5233736191607874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10154.06</v>
      </c>
      <c r="K4" s="545">
        <f>J4/$D$2</f>
        <v>6.1027412108634889E-2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10050.83</v>
      </c>
      <c r="Q4" s="545">
        <f t="shared" ref="Q4:Q12" si="3">P4/$D$2</f>
        <v>6.0406984442068573E-2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0.25809274056357051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58963.149999999994</v>
      </c>
      <c r="E5" s="20">
        <f t="shared" si="1"/>
        <v>0.35437730861086647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553.02</v>
      </c>
      <c r="K5" s="545">
        <f t="shared" ref="K5:K30" si="6">J5/$D$2</f>
        <v>3.3237325212099656E-3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553.02</v>
      </c>
      <c r="Q5" s="545">
        <f>P5/$D$2</f>
        <v>3.3237325212099656E-3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2.4040595430255439E-3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7.4167881367835378E-2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6063.1999999999989</v>
      </c>
      <c r="K6" s="545">
        <f>J6/$D$2</f>
        <v>3.6440734553181191E-2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7743.77</v>
      </c>
      <c r="Q6" s="545">
        <f t="shared" si="3"/>
        <v>4.6541210418737294E-2</v>
      </c>
      <c r="S6" s="98" t="s">
        <v>148</v>
      </c>
      <c r="T6" s="103"/>
      <c r="U6" s="100"/>
      <c r="V6" s="104">
        <f>'Budget Breakdown'!T16</f>
        <v>7506.1300000000192</v>
      </c>
      <c r="W6" s="102">
        <f t="shared" si="5"/>
        <v>4.5112958644225931E-2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8000</v>
      </c>
      <c r="E7" s="34">
        <f t="shared" si="1"/>
        <v>4.8081190860510881E-2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7.5224225131040795E-2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7996.31</v>
      </c>
      <c r="Q7" s="545">
        <f>P7/$D$2</f>
        <v>4.8059013411226474E-2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-19170.739999999991</v>
      </c>
      <c r="W7" s="116">
        <f t="shared" si="5"/>
        <v>-0.11521900110965375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9.6823498095353802E-4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1.6771861300429132E-2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2847.2799999999997</v>
      </c>
      <c r="K9" s="545">
        <f t="shared" si="9"/>
        <v>1.7112576639164427E-2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7103.05</v>
      </c>
      <c r="Q9" s="545">
        <f t="shared" si="3"/>
        <v>4.2690387842718981E-2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5.6237864382553673E-3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5.6237864382553673E-3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1.2416787235261207E-2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1596.43</v>
      </c>
      <c r="Q11" s="545">
        <f>P11/$D$2</f>
        <v>9.5947819406806741E-3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8.2146714585182856E-3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6.0101488575638601E-3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1071.3599999999999</v>
      </c>
      <c r="K13" s="545">
        <f t="shared" si="9"/>
        <v>6.4390330800396167E-3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2000</v>
      </c>
      <c r="Q13" s="545">
        <f t="shared" ref="Q13:Q18" si="11">P13/$D$2</f>
        <v>1.202029771512772E-2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1067.3699999999999</v>
      </c>
      <c r="K14" s="545">
        <f t="shared" si="9"/>
        <v>6.4150525860979368E-3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9.0152232863457901E-3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6.0101488575638601E-3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5.1310443841679947E-3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9.0152232863457901E-3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1061.0700000000002</v>
      </c>
      <c r="Q16" s="545">
        <f t="shared" si="11"/>
        <v>6.3771886482952862E-3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5.1803877062885945E-2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3.9913939476478776E-2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5.5718888028703038E-3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6.81253678586735E-2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5.3476501489945951E-3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3.6868657151839746E-3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9.7162470490920402E-3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1.2975911383480374E-2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1.1631441084043338E-3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1.1631441084043338E-3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2.2494785144090016E-3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6.81253678586735E-2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3.0080795032107121E-3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1.4711522170567667E-2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2.2494785144090016E-3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A24" sqref="A24:XFD24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158879.1</v>
      </c>
      <c r="F3" s="268">
        <f t="shared" si="0"/>
        <v>-928.87529205335613</v>
      </c>
      <c r="G3" s="269">
        <f>1-((E3/SUM(E3:F3)))</f>
        <v>-5.8808101968255144E-3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5529.45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1072.5225875000001</v>
      </c>
      <c r="E5" s="289">
        <f>I5+K5+M5+O5+Q5+S5+U5+W5+Y5+AA5+AC5+AE5</f>
        <v>10154.06</v>
      </c>
      <c r="F5" s="289">
        <f t="shared" ref="F5:F12" si="2">J5+L5+N5+P5+R5+T5+V5+X5</f>
        <v>318.52999999999929</v>
      </c>
      <c r="G5" s="269">
        <f t="shared" ref="G5:G12" si="3">1-((E5/SUM(E5:F5)))</f>
        <v>3.0415589648787877E-2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421.02</v>
      </c>
      <c r="AB5" s="278">
        <f t="shared" ref="AB5:AB12" si="13">H5-AA5</f>
        <v>778.98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1061.6189187499999</v>
      </c>
      <c r="E6" s="289">
        <f t="shared" ref="E6:E12" si="16">Q6+S6+U6+W6+Y6+AA6+AC6+AE6+I6+K6+M6+O6</f>
        <v>10050.83</v>
      </c>
      <c r="F6" s="289">
        <f t="shared" si="2"/>
        <v>873.81000000000097</v>
      </c>
      <c r="G6" s="269">
        <f t="shared" si="3"/>
        <v>7.9985244365031849E-2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386.57</v>
      </c>
      <c r="AB6" s="278">
        <f t="shared" si="13"/>
        <v>813.43000000000006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116.825475</v>
      </c>
      <c r="E7" s="289">
        <f t="shared" si="16"/>
        <v>1106.04</v>
      </c>
      <c r="F7" s="289">
        <f t="shared" si="2"/>
        <v>262.85000000000002</v>
      </c>
      <c r="G7" s="269">
        <f t="shared" si="3"/>
        <v>0.19201688959668051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58.65</v>
      </c>
      <c r="AB7" s="278">
        <f t="shared" si="13"/>
        <v>91.35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640.42549999999994</v>
      </c>
      <c r="E8" s="289">
        <f t="shared" si="16"/>
        <v>6063.1999999999989</v>
      </c>
      <c r="F8" s="289">
        <f t="shared" si="2"/>
        <v>-173.59000000000015</v>
      </c>
      <c r="G8" s="269">
        <f t="shared" si="3"/>
        <v>-2.9473938002686051E-2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319.27999999999997</v>
      </c>
      <c r="AB8" s="278">
        <f t="shared" si="13"/>
        <v>280.72000000000003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817.93570625000007</v>
      </c>
      <c r="E9" s="289">
        <f t="shared" si="16"/>
        <v>7743.77</v>
      </c>
      <c r="F9" s="289">
        <f t="shared" si="2"/>
        <v>457.22999999999996</v>
      </c>
      <c r="G9" s="269">
        <f t="shared" si="3"/>
        <v>5.5752956956468647E-2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679.32999999999993</v>
      </c>
      <c r="AB9" s="278">
        <f t="shared" si="13"/>
        <v>20.670000000000073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844.61024375000011</v>
      </c>
      <c r="E10" s="289">
        <f t="shared" si="16"/>
        <v>7996.31</v>
      </c>
      <c r="F10" s="289">
        <f t="shared" si="2"/>
        <v>908.64999999999964</v>
      </c>
      <c r="G10" s="269">
        <f t="shared" si="3"/>
        <v>0.10203863914043398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680.35</v>
      </c>
      <c r="AB10" s="278">
        <f t="shared" si="13"/>
        <v>219.64999999999998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294.75606875000005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750.25965625000003</v>
      </c>
      <c r="E12" s="289">
        <f t="shared" si="16"/>
        <v>7103.05</v>
      </c>
      <c r="F12" s="289">
        <f t="shared" si="2"/>
        <v>-670.36</v>
      </c>
      <c r="G12" s="269">
        <f t="shared" si="3"/>
        <v>-0.10421145741517157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367.98</v>
      </c>
      <c r="AB12" s="278">
        <f t="shared" si="13"/>
        <v>332.02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1322.0236250000003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17.016187500000004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300.74394999999998</v>
      </c>
      <c r="E16" s="289">
        <f t="shared" si="18"/>
        <v>2847.2799999999997</v>
      </c>
      <c r="F16" s="289">
        <f t="shared" si="19"/>
        <v>-173.60000000000002</v>
      </c>
      <c r="G16" s="269">
        <f t="shared" si="20"/>
        <v>-6.4929236109033228E-2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256.83999999999997</v>
      </c>
      <c r="AB16" s="278">
        <f t="shared" si="30"/>
        <v>13.160000000000025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197.66979375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218.21808125000001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144.36825000000002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113.16240000000001</v>
      </c>
      <c r="E20" s="289">
        <f t="shared" si="18"/>
        <v>1071.3599999999999</v>
      </c>
      <c r="F20" s="289">
        <f t="shared" si="19"/>
        <v>-143.98999999999998</v>
      </c>
      <c r="G20" s="269">
        <f t="shared" si="20"/>
        <v>-0.15526704551581361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63.68</v>
      </c>
      <c r="AB20" s="278">
        <f t="shared" si="30"/>
        <v>36.32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112.74095625</v>
      </c>
      <c r="E21" s="289">
        <f t="shared" si="18"/>
        <v>1067.3699999999999</v>
      </c>
      <c r="F21" s="289">
        <f t="shared" si="19"/>
        <v>-897.36999999999989</v>
      </c>
      <c r="G21" s="269">
        <f t="shared" si="20"/>
        <v>-5.2786470588235286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170</v>
      </c>
      <c r="AB21" s="278">
        <f t="shared" si="30"/>
        <v>-170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168.62291875000003</v>
      </c>
      <c r="E22" s="289">
        <f t="shared" si="18"/>
        <v>1596.43</v>
      </c>
      <c r="F22" s="289">
        <f t="shared" si="19"/>
        <v>-195.78000000000003</v>
      </c>
      <c r="G22" s="269">
        <f t="shared" si="20"/>
        <v>-0.13977796023274913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99</v>
      </c>
      <c r="AB22" s="278">
        <f t="shared" si="30"/>
        <v>46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211.25000000000003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211.25000000000003</v>
      </c>
      <c r="E24" s="289">
        <f t="shared" si="18"/>
        <v>2000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200</v>
      </c>
      <c r="AB24" s="278">
        <f t="shared" si="30"/>
        <v>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316.875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90.17523125000001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112.07551875000003</v>
      </c>
      <c r="E27" s="289">
        <f t="shared" si="18"/>
        <v>1061.0700000000002</v>
      </c>
      <c r="F27" s="289">
        <f t="shared" si="19"/>
        <v>-61.03</v>
      </c>
      <c r="G27" s="269">
        <f t="shared" si="20"/>
        <v>-6.1027558897644107E-2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45.739999999999995</v>
      </c>
      <c r="AB27" s="278">
        <f t="shared" si="30"/>
        <v>54.260000000000005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910.42412500000012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97.922825000000003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93.981956249999982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64.794600000000017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332.71875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304.20000000000005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23.765625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23.765625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42.778125000000003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380.25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356.484375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95.0625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80.803125000000009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218.64375000000001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42.778125000000003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42.25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4535.8353625000009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9197.9982250000012</v>
      </c>
      <c r="E49" s="268">
        <f t="shared" ref="E49:E52" si="65">Q49+S49+U49+W49+Y49+AA49+AC49+AE49+I49+K49+M49+O49</f>
        <v>87081.64</v>
      </c>
      <c r="F49" s="268">
        <f>E49-('Proposed Budget'!J68*14)</f>
        <v>22712.071956380008</v>
      </c>
      <c r="G49" s="246">
        <f t="shared" ref="G49:G50" si="66">(E49/(E49-F49))-1</f>
        <v>0.35283865725165642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4729.32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6227.9827187500005</v>
      </c>
      <c r="E50" s="268">
        <f t="shared" si="65"/>
        <v>58963.149999999994</v>
      </c>
      <c r="F50" s="268">
        <f>E50-('Proposed Budget'!J44*14)</f>
        <v>20270.180930000002</v>
      </c>
      <c r="G50" s="246">
        <f t="shared" si="66"/>
        <v>0.52387246099747298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5869.08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1303.4589750000005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845.00000000000011</v>
      </c>
      <c r="E52" s="268">
        <f t="shared" si="65"/>
        <v>8000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1600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166385.22999999998</v>
      </c>
      <c r="F54" s="297">
        <f>F49+F50+E52</f>
        <v>50982.252886380011</v>
      </c>
      <c r="G54" s="246">
        <f>(E54/(E54-F54))-1</f>
        <v>0.44177588968251191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13035.58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13035.58</v>
      </c>
      <c r="G11" s="207">
        <f t="shared" si="0"/>
        <v>-6447.8397593266654</v>
      </c>
      <c r="H11" s="208">
        <f t="shared" si="1"/>
        <v>-0.33093983699858953</v>
      </c>
      <c r="I11" s="198"/>
      <c r="J11" s="209">
        <f t="shared" ref="J11:K11" si="16">SUM(O29,E29,J29)</f>
        <v>13000</v>
      </c>
      <c r="K11" s="210">
        <f t="shared" si="16"/>
        <v>5479.4499999999989</v>
      </c>
      <c r="L11" s="211">
        <f t="shared" si="3"/>
        <v>7520.5500000000011</v>
      </c>
      <c r="M11" s="212">
        <f t="shared" si="4"/>
        <v>-0.5785038461538462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7506.130000000001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166385.23000000001</v>
      </c>
      <c r="G16" s="205">
        <f>SUM(G2:G11)</f>
        <v>-6338.6995532666551</v>
      </c>
      <c r="H16" s="208">
        <f>((SUM(F16))-SUM(E16))/SUM(E16)</f>
        <v>-3.6698444562146708E-2</v>
      </c>
      <c r="I16" s="198"/>
      <c r="J16" s="209">
        <f>SUM(J2:J11)</f>
        <v>130000</v>
      </c>
      <c r="K16" s="209">
        <f>SUM(K2:K11)</f>
        <v>115536.28</v>
      </c>
      <c r="L16" s="209">
        <f>SUM(L2:L11)</f>
        <v>14463.720000000001</v>
      </c>
      <c r="M16" s="212">
        <f>((K16-SUM(J16))/SUM(J16))</f>
        <v>-0.11125938461538462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7506.1300000000192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2566.2699999999995</v>
      </c>
      <c r="G29" s="232">
        <f t="shared" si="19"/>
        <v>2633.7300000000005</v>
      </c>
      <c r="H29" s="233">
        <f t="shared" si="20"/>
        <v>-0.50648653846153857</v>
      </c>
      <c r="I29" s="198"/>
      <c r="J29" s="234">
        <f>SUM('Proposed Budget'!$D$5:$D$12)</f>
        <v>5800</v>
      </c>
      <c r="K29" s="235">
        <f>SUM('Monthly Breakdown'!AA5:AA12)</f>
        <v>2913.18</v>
      </c>
      <c r="L29" s="236">
        <f t="shared" si="21"/>
        <v>2886.82</v>
      </c>
      <c r="M29" s="237">
        <f t="shared" si="22"/>
        <v>-0.49772758620689656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44528.43</v>
      </c>
      <c r="G34" s="230">
        <f>SUM(G20:G29)</f>
        <v>7471.5699999999988</v>
      </c>
      <c r="H34" s="233">
        <f>((F34-SUM(E34)))/SUM(E34)</f>
        <v>-0.14368403846153846</v>
      </c>
      <c r="I34" s="198"/>
      <c r="J34" s="234">
        <f>SUM(J20:J29)</f>
        <v>58000</v>
      </c>
      <c r="K34" s="234">
        <f>SUM(K20:K29)</f>
        <v>53007.85</v>
      </c>
      <c r="L34" s="234">
        <f>SUM(L20:L29)</f>
        <v>4992.1499999999996</v>
      </c>
      <c r="M34" s="237">
        <f>((K34-SUM(J34))/SUM(J34))</f>
        <v>-8.6071551724137954E-2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570"/>
  <sheetViews>
    <sheetView tabSelected="1" workbookViewId="0">
      <pane ySplit="4" topLeftCell="A5" activePane="bottomLeft" state="frozen"/>
      <selection pane="bottomLeft" activeCell="D10" sqref="D1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(SUM(INDIRECT("g5:g5")))+J2+L2+N2+P2-R2+T2-G1773</f>
        <v>10303.569999999992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41</v>
      </c>
      <c r="C5" s="298">
        <v>46314</v>
      </c>
      <c r="D5" s="299" t="s">
        <v>1104</v>
      </c>
      <c r="E5" s="522"/>
      <c r="F5" s="522">
        <v>800</v>
      </c>
      <c r="G5" s="333">
        <f t="shared" ref="G5:G54" si="0">G6-E5+F5</f>
        <v>10363.569999999992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335</v>
      </c>
      <c r="B6" s="330" t="s">
        <v>335</v>
      </c>
      <c r="C6" s="298">
        <v>46314</v>
      </c>
      <c r="D6" s="299" t="s">
        <v>458</v>
      </c>
      <c r="E6" s="522"/>
      <c r="F6" s="522">
        <v>200</v>
      </c>
      <c r="G6" s="333">
        <f t="shared" si="0"/>
        <v>9563.5699999999924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11</v>
      </c>
      <c r="C7" s="298">
        <v>46310</v>
      </c>
      <c r="D7" s="299" t="s">
        <v>178</v>
      </c>
      <c r="E7" s="522">
        <v>256.83999999999997</v>
      </c>
      <c r="F7" s="522"/>
      <c r="G7" s="333">
        <f t="shared" si="0"/>
        <v>9363.5699999999924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46310</v>
      </c>
      <c r="D8" s="299" t="s">
        <v>301</v>
      </c>
      <c r="E8" s="522">
        <v>30</v>
      </c>
      <c r="F8" s="522"/>
      <c r="G8" s="333">
        <f t="shared" si="0"/>
        <v>9620.4099999999926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6</v>
      </c>
      <c r="C9" s="298">
        <v>46310</v>
      </c>
      <c r="D9" s="299" t="s">
        <v>1099</v>
      </c>
      <c r="E9" s="522">
        <v>32.36</v>
      </c>
      <c r="F9" s="522"/>
      <c r="G9" s="333">
        <f t="shared" si="0"/>
        <v>9650.4099999999926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3</v>
      </c>
      <c r="C10" s="298">
        <v>46310</v>
      </c>
      <c r="D10" s="299" t="s">
        <v>1098</v>
      </c>
      <c r="E10" s="522">
        <v>10</v>
      </c>
      <c r="F10" s="522"/>
      <c r="G10" s="333">
        <f t="shared" si="0"/>
        <v>9682.7699999999932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291</v>
      </c>
      <c r="B11" s="330">
        <v>39</v>
      </c>
      <c r="C11" s="298">
        <v>46310</v>
      </c>
      <c r="D11" s="299" t="s">
        <v>292</v>
      </c>
      <c r="E11" s="522"/>
      <c r="F11" s="522">
        <v>3103.54</v>
      </c>
      <c r="G11" s="333">
        <f t="shared" si="0"/>
        <v>9692.7699999999932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291</v>
      </c>
      <c r="B12" s="330">
        <v>38</v>
      </c>
      <c r="C12" s="298">
        <v>46310</v>
      </c>
      <c r="D12" s="299" t="s">
        <v>293</v>
      </c>
      <c r="E12" s="522"/>
      <c r="F12" s="522">
        <v>4729.32</v>
      </c>
      <c r="G12" s="333">
        <f t="shared" si="0"/>
        <v>6589.2299999999923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8</v>
      </c>
      <c r="C13" s="298">
        <v>46309</v>
      </c>
      <c r="D13" s="299" t="s">
        <v>319</v>
      </c>
      <c r="E13" s="522">
        <v>17.54</v>
      </c>
      <c r="F13" s="522"/>
      <c r="G13" s="333">
        <f t="shared" si="0"/>
        <v>1859.9099999999924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46309</v>
      </c>
      <c r="D14" s="299" t="s">
        <v>296</v>
      </c>
      <c r="E14" s="522">
        <v>84.26</v>
      </c>
      <c r="F14" s="522"/>
      <c r="G14" s="333">
        <f t="shared" si="0"/>
        <v>1877.4499999999923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46309</v>
      </c>
      <c r="D15" s="299" t="s">
        <v>1101</v>
      </c>
      <c r="E15" s="522">
        <v>27.88</v>
      </c>
      <c r="F15" s="522"/>
      <c r="G15" s="333">
        <f t="shared" si="0"/>
        <v>1961.7099999999923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46309</v>
      </c>
      <c r="D16" s="299" t="s">
        <v>1101</v>
      </c>
      <c r="E16" s="522">
        <v>24.17</v>
      </c>
      <c r="F16" s="522"/>
      <c r="G16" s="333">
        <f t="shared" si="0"/>
        <v>1989.5899999999924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16</v>
      </c>
      <c r="C17" s="298">
        <v>46309</v>
      </c>
      <c r="D17" s="299" t="s">
        <v>1093</v>
      </c>
      <c r="E17" s="522">
        <v>85</v>
      </c>
      <c r="F17" s="522"/>
      <c r="G17" s="333">
        <f t="shared" si="0"/>
        <v>2013.7599999999925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19</v>
      </c>
      <c r="C18" s="298">
        <v>46308</v>
      </c>
      <c r="D18" s="299" t="s">
        <v>191</v>
      </c>
      <c r="E18" s="522">
        <v>200</v>
      </c>
      <c r="F18" s="522"/>
      <c r="G18" s="333">
        <f t="shared" si="0"/>
        <v>2098.7599999999925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46308</v>
      </c>
      <c r="D19" s="299" t="s">
        <v>407</v>
      </c>
      <c r="E19" s="522">
        <v>14.36</v>
      </c>
      <c r="F19" s="522"/>
      <c r="G19" s="333">
        <f t="shared" si="0"/>
        <v>2298.7599999999925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46308</v>
      </c>
      <c r="D20" s="299" t="s">
        <v>301</v>
      </c>
      <c r="E20" s="522">
        <v>16.05</v>
      </c>
      <c r="F20" s="522"/>
      <c r="G20" s="333">
        <f t="shared" si="0"/>
        <v>2313.1199999999926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46308</v>
      </c>
      <c r="D21" s="299" t="s">
        <v>411</v>
      </c>
      <c r="E21" s="522">
        <v>-10</v>
      </c>
      <c r="F21" s="522"/>
      <c r="G21" s="333">
        <f t="shared" si="0"/>
        <v>2329.1699999999928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5</v>
      </c>
      <c r="C22" s="298">
        <v>46308</v>
      </c>
      <c r="D22" s="299" t="s">
        <v>1103</v>
      </c>
      <c r="E22" s="522">
        <v>25</v>
      </c>
      <c r="F22" s="522"/>
      <c r="G22" s="333">
        <f t="shared" si="0"/>
        <v>2319.1699999999928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46308</v>
      </c>
      <c r="D23" s="299" t="s">
        <v>1102</v>
      </c>
      <c r="E23" s="522">
        <v>50</v>
      </c>
      <c r="F23" s="522"/>
      <c r="G23" s="333">
        <f t="shared" si="0"/>
        <v>2344.1699999999928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46308</v>
      </c>
      <c r="D24" s="299" t="s">
        <v>905</v>
      </c>
      <c r="E24" s="522">
        <v>-0.05</v>
      </c>
      <c r="F24" s="522"/>
      <c r="G24" s="333">
        <f t="shared" si="0"/>
        <v>2394.1699999999928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335</v>
      </c>
      <c r="B25" s="330" t="s">
        <v>335</v>
      </c>
      <c r="C25" s="298">
        <v>46308</v>
      </c>
      <c r="D25" s="299" t="s">
        <v>185</v>
      </c>
      <c r="E25" s="522">
        <v>63.68</v>
      </c>
      <c r="F25" s="522"/>
      <c r="G25" s="333">
        <f t="shared" si="0"/>
        <v>2394.1199999999926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15</v>
      </c>
      <c r="C26" s="298">
        <v>46308</v>
      </c>
      <c r="D26" s="299" t="s">
        <v>185</v>
      </c>
      <c r="E26" s="522">
        <v>63.68</v>
      </c>
      <c r="F26" s="522"/>
      <c r="G26" s="333">
        <f t="shared" si="0"/>
        <v>2457.7999999999925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46307</v>
      </c>
      <c r="D27" s="299" t="s">
        <v>1100</v>
      </c>
      <c r="E27" s="522">
        <v>12.24</v>
      </c>
      <c r="F27" s="522"/>
      <c r="G27" s="333">
        <f t="shared" si="0"/>
        <v>2521.4799999999923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1</v>
      </c>
      <c r="C28" s="298">
        <v>46306</v>
      </c>
      <c r="D28" s="299" t="s">
        <v>306</v>
      </c>
      <c r="E28" s="522">
        <v>102.88</v>
      </c>
      <c r="F28" s="522"/>
      <c r="G28" s="333">
        <f t="shared" si="0"/>
        <v>2533.7199999999921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22</v>
      </c>
      <c r="C29" s="298">
        <v>46306</v>
      </c>
      <c r="D29" s="299" t="s">
        <v>351</v>
      </c>
      <c r="E29" s="522">
        <v>21.29</v>
      </c>
      <c r="F29" s="522"/>
      <c r="G29" s="333">
        <f t="shared" si="0"/>
        <v>2636.5999999999922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46306</v>
      </c>
      <c r="D30" s="299" t="s">
        <v>319</v>
      </c>
      <c r="E30" s="522">
        <v>25.43</v>
      </c>
      <c r="F30" s="522"/>
      <c r="G30" s="333">
        <f t="shared" si="0"/>
        <v>2657.8899999999921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4</v>
      </c>
      <c r="C31" s="298">
        <v>46306</v>
      </c>
      <c r="D31" s="299" t="s">
        <v>430</v>
      </c>
      <c r="E31" s="522">
        <v>44.36</v>
      </c>
      <c r="F31" s="522"/>
      <c r="G31" s="333">
        <f t="shared" si="0"/>
        <v>2683.319999999992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46306</v>
      </c>
      <c r="D32" s="299" t="s">
        <v>1097</v>
      </c>
      <c r="E32" s="522">
        <v>53.86</v>
      </c>
      <c r="F32" s="522"/>
      <c r="G32" s="333">
        <f t="shared" si="0"/>
        <v>2727.6799999999921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46305</v>
      </c>
      <c r="D33" s="299" t="s">
        <v>310</v>
      </c>
      <c r="E33" s="522">
        <v>10.64</v>
      </c>
      <c r="F33" s="522"/>
      <c r="G33" s="333">
        <f t="shared" si="0"/>
        <v>2781.5399999999922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1</v>
      </c>
      <c r="C34" s="298">
        <v>46305</v>
      </c>
      <c r="D34" s="299" t="s">
        <v>311</v>
      </c>
      <c r="E34" s="522">
        <v>158.04</v>
      </c>
      <c r="F34" s="522"/>
      <c r="G34" s="333">
        <f t="shared" si="0"/>
        <v>2792.1799999999921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8</v>
      </c>
      <c r="C35" s="298">
        <v>46305</v>
      </c>
      <c r="D35" s="299" t="s">
        <v>1094</v>
      </c>
      <c r="E35" s="522">
        <v>21.75</v>
      </c>
      <c r="F35" s="522"/>
      <c r="G35" s="333">
        <f t="shared" si="0"/>
        <v>2950.2199999999921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46305</v>
      </c>
      <c r="D36" s="299" t="s">
        <v>304</v>
      </c>
      <c r="E36" s="522">
        <v>46.82</v>
      </c>
      <c r="F36" s="522"/>
      <c r="G36" s="333">
        <f t="shared" si="0"/>
        <v>2971.9699999999921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46305</v>
      </c>
      <c r="D37" s="299" t="s">
        <v>301</v>
      </c>
      <c r="E37" s="522">
        <v>25.4</v>
      </c>
      <c r="F37" s="522"/>
      <c r="G37" s="333">
        <f t="shared" si="0"/>
        <v>3018.7899999999922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46305</v>
      </c>
      <c r="D38" s="299" t="s">
        <v>1095</v>
      </c>
      <c r="E38" s="522">
        <v>19.95</v>
      </c>
      <c r="F38" s="522"/>
      <c r="G38" s="333">
        <f t="shared" si="0"/>
        <v>3044.1899999999923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46305</v>
      </c>
      <c r="D39" s="299" t="s">
        <v>1089</v>
      </c>
      <c r="E39" s="522">
        <v>65</v>
      </c>
      <c r="F39" s="522"/>
      <c r="G39" s="333">
        <f t="shared" si="0"/>
        <v>3064.1399999999921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46305</v>
      </c>
      <c r="D40" s="299" t="s">
        <v>1090</v>
      </c>
      <c r="E40" s="522">
        <v>50</v>
      </c>
      <c r="F40" s="522"/>
      <c r="G40" s="333">
        <f t="shared" si="0"/>
        <v>3129.1399999999921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5</v>
      </c>
      <c r="C41" s="298">
        <v>46304</v>
      </c>
      <c r="D41" s="299" t="s">
        <v>852</v>
      </c>
      <c r="E41" s="522">
        <v>10.68</v>
      </c>
      <c r="F41" s="522"/>
      <c r="G41" s="333">
        <f t="shared" si="0"/>
        <v>3179.1399999999921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46304</v>
      </c>
      <c r="D42" s="299" t="s">
        <v>982</v>
      </c>
      <c r="E42" s="522">
        <v>55.4</v>
      </c>
      <c r="F42" s="522"/>
      <c r="G42" s="333">
        <f t="shared" si="0"/>
        <v>3189.819999999992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46304</v>
      </c>
      <c r="D43" s="299" t="s">
        <v>370</v>
      </c>
      <c r="E43" s="522">
        <v>25.07</v>
      </c>
      <c r="F43" s="522"/>
      <c r="G43" s="333">
        <f t="shared" si="0"/>
        <v>3245.2199999999921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46304</v>
      </c>
      <c r="D44" s="299" t="s">
        <v>1096</v>
      </c>
      <c r="E44" s="522">
        <v>22.66</v>
      </c>
      <c r="F44" s="522"/>
      <c r="G44" s="333">
        <f t="shared" si="0"/>
        <v>3270.2899999999922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46304</v>
      </c>
      <c r="D45" s="299" t="s">
        <v>1096</v>
      </c>
      <c r="E45" s="522">
        <v>11.36</v>
      </c>
      <c r="F45" s="522"/>
      <c r="G45" s="333">
        <f t="shared" si="0"/>
        <v>3292.9499999999921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22</v>
      </c>
      <c r="C46" s="298">
        <v>46304</v>
      </c>
      <c r="D46" s="299" t="s">
        <v>906</v>
      </c>
      <c r="E46" s="522">
        <v>5.31</v>
      </c>
      <c r="F46" s="522"/>
      <c r="G46" s="333">
        <f t="shared" si="0"/>
        <v>3304.3099999999922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3</v>
      </c>
      <c r="C47" s="298">
        <v>46304</v>
      </c>
      <c r="D47" s="299" t="s">
        <v>1001</v>
      </c>
      <c r="E47" s="522">
        <v>10</v>
      </c>
      <c r="F47" s="522"/>
      <c r="G47" s="333">
        <f t="shared" si="0"/>
        <v>3309.6199999999922</v>
      </c>
      <c r="H47" s="334" t="s">
        <v>298</v>
      </c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46304</v>
      </c>
      <c r="D48" s="299" t="s">
        <v>1001</v>
      </c>
      <c r="E48" s="522">
        <v>10</v>
      </c>
      <c r="F48" s="522"/>
      <c r="G48" s="333">
        <f t="shared" si="0"/>
        <v>3319.6199999999922</v>
      </c>
      <c r="H48" s="334" t="s">
        <v>298</v>
      </c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4</v>
      </c>
      <c r="C49" s="298">
        <v>46303</v>
      </c>
      <c r="D49" s="299" t="s">
        <v>296</v>
      </c>
      <c r="E49" s="522">
        <v>40.69</v>
      </c>
      <c r="F49" s="522"/>
      <c r="G49" s="333">
        <f t="shared" si="0"/>
        <v>3329.6199999999922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46303</v>
      </c>
      <c r="D50" s="299" t="s">
        <v>357</v>
      </c>
      <c r="E50" s="522">
        <v>14.1</v>
      </c>
      <c r="F50" s="522"/>
      <c r="G50" s="333">
        <f t="shared" si="0"/>
        <v>3370.3099999999922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46303</v>
      </c>
      <c r="D51" s="299" t="s">
        <v>300</v>
      </c>
      <c r="E51" s="522">
        <v>53.07</v>
      </c>
      <c r="F51" s="522"/>
      <c r="G51" s="333">
        <f t="shared" si="0"/>
        <v>3384.4099999999921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46303</v>
      </c>
      <c r="D52" s="299" t="s">
        <v>357</v>
      </c>
      <c r="E52" s="522">
        <v>21.79</v>
      </c>
      <c r="F52" s="522"/>
      <c r="G52" s="333">
        <f t="shared" si="0"/>
        <v>3437.4799999999923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335</v>
      </c>
      <c r="B53" s="330" t="s">
        <v>335</v>
      </c>
      <c r="C53" s="298">
        <v>46303</v>
      </c>
      <c r="D53" s="299" t="s">
        <v>182</v>
      </c>
      <c r="E53" s="522">
        <v>79.209999999999994</v>
      </c>
      <c r="F53" s="522"/>
      <c r="G53" s="333">
        <f t="shared" si="0"/>
        <v>3459.2699999999923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46302</v>
      </c>
      <c r="D54" s="299" t="s">
        <v>301</v>
      </c>
      <c r="E54" s="522">
        <v>16.05</v>
      </c>
      <c r="F54" s="522"/>
      <c r="G54" s="333">
        <f t="shared" si="0"/>
        <v>3538.4799999999923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13</v>
      </c>
      <c r="C55" s="298">
        <v>46302</v>
      </c>
      <c r="D55" s="299" t="s">
        <v>182</v>
      </c>
      <c r="E55" s="522">
        <v>360.28</v>
      </c>
      <c r="F55" s="522"/>
      <c r="G55" s="333">
        <f t="shared" ref="G55:G124" si="1">G56-E55+F55</f>
        <v>3554.5299999999925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9</v>
      </c>
      <c r="C56" s="298">
        <v>46302</v>
      </c>
      <c r="D56" s="299" t="s">
        <v>58</v>
      </c>
      <c r="E56" s="522">
        <v>1231.68</v>
      </c>
      <c r="F56" s="522"/>
      <c r="G56" s="333">
        <f t="shared" si="1"/>
        <v>3914.8099999999922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5</v>
      </c>
      <c r="C57" s="298">
        <v>46302</v>
      </c>
      <c r="D57" s="299" t="s">
        <v>1088</v>
      </c>
      <c r="E57" s="522">
        <v>102.95</v>
      </c>
      <c r="F57" s="522"/>
      <c r="G57" s="333">
        <f t="shared" si="1"/>
        <v>5146.4899999999925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4</v>
      </c>
      <c r="C58" s="298">
        <v>46301</v>
      </c>
      <c r="D58" s="299" t="s">
        <v>310</v>
      </c>
      <c r="E58" s="522">
        <v>38.58</v>
      </c>
      <c r="F58" s="522"/>
      <c r="G58" s="333">
        <f t="shared" si="1"/>
        <v>5249.4399999999923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16</v>
      </c>
      <c r="C59" s="298">
        <v>46301</v>
      </c>
      <c r="D59" s="299" t="s">
        <v>1093</v>
      </c>
      <c r="E59" s="522">
        <v>85</v>
      </c>
      <c r="F59" s="522"/>
      <c r="G59" s="333">
        <f t="shared" si="1"/>
        <v>5288.0199999999923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46301</v>
      </c>
      <c r="D60" s="299" t="s">
        <v>300</v>
      </c>
      <c r="E60" s="522">
        <v>28.73</v>
      </c>
      <c r="F60" s="522"/>
      <c r="G60" s="333">
        <f t="shared" si="1"/>
        <v>5373.0199999999923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14</v>
      </c>
      <c r="C61" s="298">
        <v>46301</v>
      </c>
      <c r="D61" s="299" t="s">
        <v>365</v>
      </c>
      <c r="E61" s="522">
        <v>66.67</v>
      </c>
      <c r="F61" s="522"/>
      <c r="G61" s="333">
        <f t="shared" si="1"/>
        <v>5401.7499999999918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46301</v>
      </c>
      <c r="D62" s="299" t="s">
        <v>301</v>
      </c>
      <c r="E62" s="522">
        <v>16.05</v>
      </c>
      <c r="F62" s="522"/>
      <c r="G62" s="333">
        <f t="shared" si="1"/>
        <v>5468.4199999999919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46301</v>
      </c>
      <c r="D63" s="299" t="s">
        <v>396</v>
      </c>
      <c r="E63" s="522">
        <v>6.79</v>
      </c>
      <c r="F63" s="522"/>
      <c r="G63" s="333">
        <f t="shared" si="1"/>
        <v>5484.4699999999921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46300</v>
      </c>
      <c r="D64" s="299" t="s">
        <v>306</v>
      </c>
      <c r="E64" s="522">
        <v>160.1</v>
      </c>
      <c r="F64" s="522"/>
      <c r="G64" s="333">
        <f t="shared" si="1"/>
        <v>5491.259999999992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46300</v>
      </c>
      <c r="D65" s="299" t="s">
        <v>296</v>
      </c>
      <c r="E65" s="522">
        <v>77.569999999999993</v>
      </c>
      <c r="F65" s="522"/>
      <c r="G65" s="333">
        <f t="shared" si="1"/>
        <v>5651.3599999999924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14</v>
      </c>
      <c r="C66" s="298">
        <v>46300</v>
      </c>
      <c r="D66" s="299" t="s">
        <v>366</v>
      </c>
      <c r="E66" s="522">
        <v>72.38</v>
      </c>
      <c r="F66" s="522"/>
      <c r="G66" s="333">
        <f t="shared" si="1"/>
        <v>5728.9299999999921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46300</v>
      </c>
      <c r="D67" s="299" t="s">
        <v>1091</v>
      </c>
      <c r="E67" s="522">
        <v>78.64</v>
      </c>
      <c r="F67" s="522"/>
      <c r="G67" s="333">
        <f t="shared" si="1"/>
        <v>5801.3099999999922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5</v>
      </c>
      <c r="C68" s="298">
        <v>46300</v>
      </c>
      <c r="D68" s="299" t="s">
        <v>1086</v>
      </c>
      <c r="E68" s="522">
        <v>60</v>
      </c>
      <c r="F68" s="522"/>
      <c r="G68" s="333">
        <f t="shared" si="1"/>
        <v>5879.9499999999925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46300</v>
      </c>
      <c r="D69" s="299" t="s">
        <v>1081</v>
      </c>
      <c r="E69" s="522">
        <v>138.43</v>
      </c>
      <c r="F69" s="522"/>
      <c r="G69" s="333">
        <f t="shared" si="1"/>
        <v>5939.9499999999925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5</v>
      </c>
      <c r="C70" s="298">
        <v>46300</v>
      </c>
      <c r="D70" s="299" t="s">
        <v>1033</v>
      </c>
      <c r="E70" s="522">
        <v>265</v>
      </c>
      <c r="F70" s="522"/>
      <c r="G70" s="333">
        <f t="shared" si="1"/>
        <v>6078.3799999999928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6</v>
      </c>
      <c r="C71" s="298">
        <v>46300</v>
      </c>
      <c r="D71" s="299" t="s">
        <v>300</v>
      </c>
      <c r="E71" s="522">
        <v>29.78</v>
      </c>
      <c r="F71" s="522"/>
      <c r="G71" s="333">
        <f t="shared" si="1"/>
        <v>6343.3799999999928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287</v>
      </c>
      <c r="B72" s="330" t="s">
        <v>287</v>
      </c>
      <c r="C72" s="298">
        <v>46299</v>
      </c>
      <c r="D72" s="299" t="s">
        <v>843</v>
      </c>
      <c r="E72" s="522">
        <v>80.89</v>
      </c>
      <c r="F72" s="522">
        <v>80.89</v>
      </c>
      <c r="G72" s="333">
        <f t="shared" si="1"/>
        <v>6373.1599999999926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5</v>
      </c>
      <c r="C73" s="298">
        <v>46299</v>
      </c>
      <c r="D73" s="299" t="s">
        <v>1082</v>
      </c>
      <c r="E73" s="522">
        <v>167.68</v>
      </c>
      <c r="F73" s="522"/>
      <c r="G73" s="333">
        <f t="shared" si="1"/>
        <v>6373.1599999999926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17</v>
      </c>
      <c r="C74" s="298">
        <v>46299</v>
      </c>
      <c r="D74" s="299" t="s">
        <v>369</v>
      </c>
      <c r="E74" s="522">
        <v>99</v>
      </c>
      <c r="F74" s="522"/>
      <c r="G74" s="333">
        <f t="shared" si="1"/>
        <v>6540.8399999999929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46298</v>
      </c>
      <c r="D75" s="299" t="s">
        <v>1087</v>
      </c>
      <c r="E75" s="522">
        <v>83.15</v>
      </c>
      <c r="F75" s="522"/>
      <c r="G75" s="333">
        <f t="shared" si="1"/>
        <v>6639.8399999999929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6</v>
      </c>
      <c r="C76" s="298">
        <v>46298</v>
      </c>
      <c r="D76" s="299" t="s">
        <v>339</v>
      </c>
      <c r="E76" s="522">
        <v>106.5</v>
      </c>
      <c r="F76" s="522"/>
      <c r="G76" s="333">
        <f t="shared" si="1"/>
        <v>6722.9899999999925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4</v>
      </c>
      <c r="C77" s="298">
        <v>46298</v>
      </c>
      <c r="D77" s="299" t="s">
        <v>310</v>
      </c>
      <c r="E77" s="522">
        <v>33.82</v>
      </c>
      <c r="F77" s="522"/>
      <c r="G77" s="333">
        <f t="shared" si="1"/>
        <v>6829.4899999999925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3</v>
      </c>
      <c r="C78" s="298">
        <v>46298</v>
      </c>
      <c r="D78" s="299" t="s">
        <v>310</v>
      </c>
      <c r="E78" s="522">
        <v>13.65</v>
      </c>
      <c r="F78" s="522"/>
      <c r="G78" s="333">
        <f t="shared" si="1"/>
        <v>6863.3099999999922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22</v>
      </c>
      <c r="C79" s="298">
        <v>46298</v>
      </c>
      <c r="D79" s="299" t="s">
        <v>951</v>
      </c>
      <c r="E79" s="522">
        <v>12.77</v>
      </c>
      <c r="F79" s="522"/>
      <c r="G79" s="333">
        <f t="shared" si="1"/>
        <v>6876.9599999999919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46298</v>
      </c>
      <c r="D80" s="299" t="s">
        <v>1083</v>
      </c>
      <c r="E80" s="522">
        <v>114.82</v>
      </c>
      <c r="F80" s="522"/>
      <c r="G80" s="333">
        <f t="shared" si="1"/>
        <v>6889.7299999999923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46298</v>
      </c>
      <c r="D81" s="299" t="s">
        <v>385</v>
      </c>
      <c r="E81" s="522">
        <v>8.59</v>
      </c>
      <c r="F81" s="522"/>
      <c r="G81" s="333">
        <f t="shared" si="1"/>
        <v>7004.549999999992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5</v>
      </c>
      <c r="C82" s="298">
        <v>46297</v>
      </c>
      <c r="D82" s="299" t="s">
        <v>1084</v>
      </c>
      <c r="E82" s="522">
        <v>14</v>
      </c>
      <c r="F82" s="522"/>
      <c r="G82" s="333">
        <f t="shared" si="1"/>
        <v>7013.1399999999921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46297</v>
      </c>
      <c r="D83" s="299" t="s">
        <v>324</v>
      </c>
      <c r="E83" s="522">
        <v>11.7</v>
      </c>
      <c r="F83" s="522"/>
      <c r="G83" s="333">
        <f t="shared" si="1"/>
        <v>7027.1399999999921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287</v>
      </c>
      <c r="B84" s="330" t="s">
        <v>287</v>
      </c>
      <c r="C84" s="298">
        <v>46297</v>
      </c>
      <c r="D84" s="299" t="s">
        <v>1085</v>
      </c>
      <c r="E84" s="522">
        <v>112.25</v>
      </c>
      <c r="F84" s="522">
        <v>112.25</v>
      </c>
      <c r="G84" s="333">
        <f t="shared" si="1"/>
        <v>7038.839999999992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3</v>
      </c>
      <c r="C85" s="298">
        <v>46297</v>
      </c>
      <c r="D85" s="299" t="s">
        <v>350</v>
      </c>
      <c r="E85" s="522">
        <v>25</v>
      </c>
      <c r="F85" s="522"/>
      <c r="G85" s="333">
        <f t="shared" si="1"/>
        <v>7038.839999999992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46297</v>
      </c>
      <c r="D86" s="299" t="s">
        <v>1078</v>
      </c>
      <c r="E86" s="522">
        <v>30</v>
      </c>
      <c r="F86" s="522"/>
      <c r="G86" s="333">
        <f t="shared" si="1"/>
        <v>7063.839999999992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284</v>
      </c>
      <c r="B87" s="330">
        <v>37</v>
      </c>
      <c r="C87" s="298">
        <v>46297</v>
      </c>
      <c r="D87" s="299" t="s">
        <v>373</v>
      </c>
      <c r="E87" s="522">
        <v>50</v>
      </c>
      <c r="F87" s="522"/>
      <c r="G87" s="333">
        <f t="shared" si="1"/>
        <v>7093.839999999992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22</v>
      </c>
      <c r="C88" s="298">
        <v>46297</v>
      </c>
      <c r="D88" s="299" t="s">
        <v>374</v>
      </c>
      <c r="E88" s="522">
        <v>6.37</v>
      </c>
      <c r="F88" s="522"/>
      <c r="G88" s="333">
        <f t="shared" si="1"/>
        <v>7143.839999999992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46296</v>
      </c>
      <c r="D89" s="299" t="s">
        <v>296</v>
      </c>
      <c r="E89" s="522">
        <v>17.84</v>
      </c>
      <c r="F89" s="522"/>
      <c r="G89" s="333">
        <f t="shared" si="1"/>
        <v>7150.2099999999919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46296</v>
      </c>
      <c r="D90" s="299" t="s">
        <v>359</v>
      </c>
      <c r="E90" s="522">
        <v>35</v>
      </c>
      <c r="F90" s="522"/>
      <c r="G90" s="333">
        <f t="shared" si="1"/>
        <v>7168.049999999992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335</v>
      </c>
      <c r="B91" s="330" t="s">
        <v>335</v>
      </c>
      <c r="C91" s="298">
        <v>46296</v>
      </c>
      <c r="D91" s="299" t="s">
        <v>458</v>
      </c>
      <c r="E91" s="522"/>
      <c r="F91" s="522">
        <v>200</v>
      </c>
      <c r="G91" s="333">
        <f t="shared" si="1"/>
        <v>7203.049999999992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291</v>
      </c>
      <c r="B92" s="330">
        <v>41</v>
      </c>
      <c r="C92" s="298">
        <v>46296</v>
      </c>
      <c r="D92" s="299" t="s">
        <v>1076</v>
      </c>
      <c r="E92" s="522"/>
      <c r="F92" s="522">
        <v>800</v>
      </c>
      <c r="G92" s="333">
        <f t="shared" si="1"/>
        <v>7003.049999999992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291</v>
      </c>
      <c r="B93" s="330">
        <v>39</v>
      </c>
      <c r="C93" s="298">
        <v>46296</v>
      </c>
      <c r="D93" s="299" t="s">
        <v>292</v>
      </c>
      <c r="E93" s="522"/>
      <c r="F93" s="522">
        <v>2765.54</v>
      </c>
      <c r="G93" s="333">
        <f t="shared" si="1"/>
        <v>6203.049999999992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291</v>
      </c>
      <c r="B94" s="330">
        <v>40</v>
      </c>
      <c r="C94" s="298">
        <v>46296</v>
      </c>
      <c r="D94" s="299" t="s">
        <v>316</v>
      </c>
      <c r="E94" s="522"/>
      <c r="F94" s="522">
        <v>837.18</v>
      </c>
      <c r="G94" s="333">
        <f t="shared" si="1"/>
        <v>3437.5099999999916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284</v>
      </c>
      <c r="B95" s="330">
        <v>37</v>
      </c>
      <c r="C95" s="298">
        <v>46295</v>
      </c>
      <c r="D95" s="299" t="s">
        <v>1080</v>
      </c>
      <c r="E95" s="522">
        <v>2768.7</v>
      </c>
      <c r="F95" s="522"/>
      <c r="G95" s="333">
        <f t="shared" si="1"/>
        <v>2600.3299999999917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286</v>
      </c>
      <c r="B96" s="330">
        <v>25</v>
      </c>
      <c r="C96" s="298">
        <v>46295</v>
      </c>
      <c r="D96" s="298" t="s">
        <v>204</v>
      </c>
      <c r="E96" s="331">
        <v>350</v>
      </c>
      <c r="F96" s="522"/>
      <c r="G96" s="333">
        <f t="shared" si="1"/>
        <v>5369.0299999999916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286</v>
      </c>
      <c r="B97" s="330">
        <v>26</v>
      </c>
      <c r="C97" s="298">
        <v>46295</v>
      </c>
      <c r="D97" s="298" t="s">
        <v>205</v>
      </c>
      <c r="E97" s="331">
        <v>320</v>
      </c>
      <c r="F97" s="522"/>
      <c r="G97" s="333">
        <f t="shared" si="1"/>
        <v>5719.0299999999916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286</v>
      </c>
      <c r="B98" s="330">
        <v>27</v>
      </c>
      <c r="C98" s="298">
        <v>46295</v>
      </c>
      <c r="D98" s="298" t="s">
        <v>206</v>
      </c>
      <c r="E98" s="331">
        <v>25</v>
      </c>
      <c r="F98" s="522"/>
      <c r="G98" s="333">
        <f t="shared" si="1"/>
        <v>6039.0299999999916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28</v>
      </c>
      <c r="C99" s="298">
        <v>46295</v>
      </c>
      <c r="D99" s="298" t="s">
        <v>207</v>
      </c>
      <c r="E99" s="331">
        <v>25</v>
      </c>
      <c r="F99" s="522"/>
      <c r="G99" s="333">
        <f t="shared" si="1"/>
        <v>6064.0299999999916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29</v>
      </c>
      <c r="C100" s="298">
        <v>46295</v>
      </c>
      <c r="D100" s="298" t="s">
        <v>208</v>
      </c>
      <c r="E100" s="331">
        <v>45</v>
      </c>
      <c r="F100" s="522"/>
      <c r="G100" s="333">
        <f t="shared" si="1"/>
        <v>6089.0299999999916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30</v>
      </c>
      <c r="C101" s="298">
        <v>46295</v>
      </c>
      <c r="D101" s="298" t="s">
        <v>209</v>
      </c>
      <c r="E101" s="331">
        <v>400</v>
      </c>
      <c r="F101" s="522"/>
      <c r="G101" s="333">
        <f t="shared" si="1"/>
        <v>6134.0299999999916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31</v>
      </c>
      <c r="C102" s="298">
        <v>46295</v>
      </c>
      <c r="D102" s="298" t="s">
        <v>210</v>
      </c>
      <c r="E102" s="331">
        <v>375</v>
      </c>
      <c r="F102" s="522"/>
      <c r="G102" s="333">
        <f t="shared" si="1"/>
        <v>6534.0299999999916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32</v>
      </c>
      <c r="C103" s="298">
        <v>46295</v>
      </c>
      <c r="D103" s="298" t="s">
        <v>211</v>
      </c>
      <c r="E103" s="331">
        <v>100</v>
      </c>
      <c r="F103" s="522"/>
      <c r="G103" s="333">
        <f t="shared" si="1"/>
        <v>6909.0299999999916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33</v>
      </c>
      <c r="C104" s="298">
        <v>46295</v>
      </c>
      <c r="D104" s="298" t="s">
        <v>212</v>
      </c>
      <c r="E104" s="331">
        <v>85</v>
      </c>
      <c r="F104" s="522"/>
      <c r="G104" s="333">
        <f t="shared" si="1"/>
        <v>7009.0299999999916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34</v>
      </c>
      <c r="C105" s="298">
        <v>46295</v>
      </c>
      <c r="D105" s="298" t="s">
        <v>213</v>
      </c>
      <c r="E105" s="331">
        <v>230</v>
      </c>
      <c r="F105" s="522"/>
      <c r="G105" s="333">
        <f t="shared" si="1"/>
        <v>7094.0299999999916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35</v>
      </c>
      <c r="C106" s="298">
        <v>46295</v>
      </c>
      <c r="D106" s="298" t="s">
        <v>214</v>
      </c>
      <c r="E106" s="331">
        <v>45</v>
      </c>
      <c r="F106" s="522"/>
      <c r="G106" s="333">
        <f t="shared" si="1"/>
        <v>7324.0299999999916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46295</v>
      </c>
      <c r="D107" s="298" t="s">
        <v>1079</v>
      </c>
      <c r="E107" s="522">
        <v>19.57</v>
      </c>
      <c r="F107" s="522"/>
      <c r="G107" s="333">
        <f t="shared" si="1"/>
        <v>7369.0299999999916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5</v>
      </c>
      <c r="C108" s="298">
        <v>46295</v>
      </c>
      <c r="D108" s="298" t="s">
        <v>1077</v>
      </c>
      <c r="E108" s="522">
        <v>32.99</v>
      </c>
      <c r="F108" s="522"/>
      <c r="G108" s="333">
        <f t="shared" si="1"/>
        <v>7388.5999999999913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10</v>
      </c>
      <c r="C109" s="298">
        <v>46295</v>
      </c>
      <c r="D109" s="298" t="s">
        <v>176</v>
      </c>
      <c r="E109" s="522">
        <v>17.899999999999999</v>
      </c>
      <c r="F109" s="522"/>
      <c r="G109" s="333">
        <f t="shared" si="1"/>
        <v>7421.5899999999911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46294</v>
      </c>
      <c r="D110" s="298" t="s">
        <v>334</v>
      </c>
      <c r="E110" s="522">
        <v>14.28</v>
      </c>
      <c r="F110" s="522"/>
      <c r="G110" s="333">
        <f t="shared" si="1"/>
        <v>7439.4899999999907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46294</v>
      </c>
      <c r="D111" s="298" t="s">
        <v>300</v>
      </c>
      <c r="E111" s="522">
        <v>34.49</v>
      </c>
      <c r="F111" s="522"/>
      <c r="G111" s="333">
        <f t="shared" si="1"/>
        <v>7453.7699999999904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291</v>
      </c>
      <c r="B112" s="330">
        <v>38</v>
      </c>
      <c r="C112" s="298">
        <v>46294</v>
      </c>
      <c r="D112" s="299" t="s">
        <v>293</v>
      </c>
      <c r="E112" s="522"/>
      <c r="F112" s="522">
        <v>4719.97</v>
      </c>
      <c r="G112" s="333">
        <f t="shared" si="1"/>
        <v>7488.2599999999902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20</v>
      </c>
      <c r="C113" s="298">
        <v>46294</v>
      </c>
      <c r="D113" s="299" t="s">
        <v>193</v>
      </c>
      <c r="E113" s="522">
        <v>600</v>
      </c>
      <c r="F113" s="522"/>
      <c r="G113" s="333">
        <f t="shared" si="1"/>
        <v>2768.28999999999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5</v>
      </c>
      <c r="C114" s="298">
        <v>46293</v>
      </c>
      <c r="D114" s="299" t="s">
        <v>1073</v>
      </c>
      <c r="E114" s="522">
        <v>785</v>
      </c>
      <c r="F114" s="522"/>
      <c r="G114" s="333">
        <f t="shared" si="1"/>
        <v>3368.28999999999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4</v>
      </c>
      <c r="C115" s="298">
        <v>46293</v>
      </c>
      <c r="D115" s="299" t="s">
        <v>310</v>
      </c>
      <c r="E115" s="522">
        <v>47.75</v>
      </c>
      <c r="F115" s="522"/>
      <c r="G115" s="333">
        <f t="shared" si="1"/>
        <v>4153.28999999999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4</v>
      </c>
      <c r="C116" s="298">
        <v>46293</v>
      </c>
      <c r="D116" s="299" t="s">
        <v>296</v>
      </c>
      <c r="E116" s="522">
        <v>91.28</v>
      </c>
      <c r="F116" s="522"/>
      <c r="G116" s="333">
        <f t="shared" si="1"/>
        <v>4201.03999999999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3</v>
      </c>
      <c r="C117" s="298">
        <v>46293</v>
      </c>
      <c r="D117" s="299" t="s">
        <v>296</v>
      </c>
      <c r="E117" s="522">
        <v>3.49</v>
      </c>
      <c r="F117" s="522"/>
      <c r="G117" s="333">
        <f t="shared" si="1"/>
        <v>4292.3199999999897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46293</v>
      </c>
      <c r="D118" s="299" t="s">
        <v>1075</v>
      </c>
      <c r="E118" s="522">
        <v>260.32</v>
      </c>
      <c r="F118" s="522"/>
      <c r="G118" s="333">
        <f t="shared" si="1"/>
        <v>4295.8099999999895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3</v>
      </c>
      <c r="C119" s="298">
        <v>46292</v>
      </c>
      <c r="D119" s="299" t="s">
        <v>981</v>
      </c>
      <c r="E119" s="522">
        <v>9.35</v>
      </c>
      <c r="F119" s="522"/>
      <c r="G119" s="333">
        <f t="shared" si="1"/>
        <v>4556.1299999999892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46291</v>
      </c>
      <c r="D120" s="299" t="s">
        <v>1072</v>
      </c>
      <c r="E120" s="522">
        <v>46.73</v>
      </c>
      <c r="F120" s="522"/>
      <c r="G120" s="333">
        <f t="shared" si="1"/>
        <v>4565.4799999999896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5</v>
      </c>
      <c r="C121" s="298">
        <v>46291</v>
      </c>
      <c r="D121" s="299" t="s">
        <v>428</v>
      </c>
      <c r="E121" s="522">
        <v>102.95</v>
      </c>
      <c r="F121" s="522"/>
      <c r="G121" s="333">
        <f t="shared" si="1"/>
        <v>4612.2099999999891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8</v>
      </c>
      <c r="C122" s="298">
        <v>46291</v>
      </c>
      <c r="D122" s="299" t="s">
        <v>319</v>
      </c>
      <c r="E122" s="522">
        <v>53.4</v>
      </c>
      <c r="F122" s="522"/>
      <c r="G122" s="333">
        <f t="shared" si="1"/>
        <v>4715.1599999999889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46290</v>
      </c>
      <c r="D123" s="299" t="s">
        <v>326</v>
      </c>
      <c r="E123" s="522">
        <v>17.72</v>
      </c>
      <c r="F123" s="522"/>
      <c r="G123" s="333">
        <f t="shared" si="1"/>
        <v>4768.5599999999886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4</v>
      </c>
      <c r="C124" s="298">
        <v>46290</v>
      </c>
      <c r="D124" s="299" t="s">
        <v>296</v>
      </c>
      <c r="E124" s="522">
        <v>42.12</v>
      </c>
      <c r="F124" s="522"/>
      <c r="G124" s="333">
        <f t="shared" si="1"/>
        <v>4786.2799999999888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46290</v>
      </c>
      <c r="D125" s="299" t="s">
        <v>296</v>
      </c>
      <c r="E125" s="522">
        <v>17.84</v>
      </c>
      <c r="F125" s="522"/>
      <c r="G125" s="333">
        <f t="shared" ref="G125:G169" si="2">G126-E125+F125</f>
        <v>4828.3999999999887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12</v>
      </c>
      <c r="C126" s="298">
        <v>46290</v>
      </c>
      <c r="D126" s="299" t="s">
        <v>314</v>
      </c>
      <c r="E126" s="522">
        <v>204.48</v>
      </c>
      <c r="F126" s="522"/>
      <c r="G126" s="333">
        <f t="shared" si="2"/>
        <v>4846.2399999999889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3</v>
      </c>
      <c r="C127" s="298">
        <v>46290</v>
      </c>
      <c r="D127" s="299" t="s">
        <v>1038</v>
      </c>
      <c r="E127" s="522">
        <v>6</v>
      </c>
      <c r="F127" s="522"/>
      <c r="G127" s="333">
        <f t="shared" si="2"/>
        <v>5050.7199999999884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46290</v>
      </c>
      <c r="D128" s="299" t="s">
        <v>370</v>
      </c>
      <c r="E128" s="522">
        <v>18.16</v>
      </c>
      <c r="F128" s="522"/>
      <c r="G128" s="333">
        <f t="shared" si="2"/>
        <v>5056.7199999999884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5</v>
      </c>
      <c r="C129" s="298">
        <v>46290</v>
      </c>
      <c r="D129" s="299" t="s">
        <v>1038</v>
      </c>
      <c r="E129" s="522">
        <v>28.83</v>
      </c>
      <c r="F129" s="522"/>
      <c r="G129" s="333">
        <f t="shared" si="2"/>
        <v>5074.8799999999883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3</v>
      </c>
      <c r="C130" s="298">
        <v>46289</v>
      </c>
      <c r="D130" s="299" t="s">
        <v>1066</v>
      </c>
      <c r="E130" s="522">
        <v>-33.75</v>
      </c>
      <c r="F130" s="522"/>
      <c r="G130" s="333">
        <f t="shared" si="2"/>
        <v>5103.7099999999882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46289</v>
      </c>
      <c r="D131" s="299" t="s">
        <v>357</v>
      </c>
      <c r="E131" s="522">
        <v>18.760000000000002</v>
      </c>
      <c r="F131" s="522"/>
      <c r="G131" s="333">
        <f t="shared" si="2"/>
        <v>5069.9599999999882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46289</v>
      </c>
      <c r="D132" s="299" t="s">
        <v>1069</v>
      </c>
      <c r="E132" s="522">
        <v>40.450000000000003</v>
      </c>
      <c r="F132" s="522"/>
      <c r="G132" s="333">
        <f t="shared" si="2"/>
        <v>5088.7199999999884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46288</v>
      </c>
      <c r="D133" s="299" t="s">
        <v>1067</v>
      </c>
      <c r="E133" s="522">
        <v>25</v>
      </c>
      <c r="F133" s="522"/>
      <c r="G133" s="333">
        <f t="shared" si="2"/>
        <v>5129.1699999999882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46288</v>
      </c>
      <c r="D134" s="299" t="s">
        <v>363</v>
      </c>
      <c r="E134" s="522">
        <v>28.46</v>
      </c>
      <c r="F134" s="522"/>
      <c r="G134" s="333">
        <f t="shared" si="2"/>
        <v>5154.1699999999882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42</v>
      </c>
      <c r="C135" s="298">
        <v>46288</v>
      </c>
      <c r="D135" s="299" t="s">
        <v>200</v>
      </c>
      <c r="E135" s="522">
        <v>59</v>
      </c>
      <c r="F135" s="522"/>
      <c r="G135" s="333">
        <f t="shared" si="2"/>
        <v>5182.6299999999883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43</v>
      </c>
      <c r="C136" s="298">
        <v>46288</v>
      </c>
      <c r="D136" s="299" t="s">
        <v>201</v>
      </c>
      <c r="E136" s="522">
        <v>42.84</v>
      </c>
      <c r="F136" s="522"/>
      <c r="G136" s="333">
        <f t="shared" si="2"/>
        <v>5241.6299999999883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8</v>
      </c>
      <c r="C137" s="298">
        <v>46288</v>
      </c>
      <c r="D137" s="299" t="s">
        <v>1070</v>
      </c>
      <c r="E137" s="522">
        <v>38.25</v>
      </c>
      <c r="F137" s="522"/>
      <c r="G137" s="333">
        <f t="shared" si="2"/>
        <v>5284.4699999999884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46288</v>
      </c>
      <c r="D138" s="299" t="s">
        <v>308</v>
      </c>
      <c r="E138" s="522">
        <v>117.74</v>
      </c>
      <c r="F138" s="522"/>
      <c r="G138" s="333">
        <f t="shared" si="2"/>
        <v>5322.7199999999884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3</v>
      </c>
      <c r="C139" s="298">
        <v>46287</v>
      </c>
      <c r="D139" s="299" t="s">
        <v>1068</v>
      </c>
      <c r="E139" s="522">
        <v>58</v>
      </c>
      <c r="F139" s="522"/>
      <c r="G139" s="333">
        <f t="shared" si="2"/>
        <v>5440.4599999999882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46287</v>
      </c>
      <c r="D140" s="299" t="s">
        <v>1071</v>
      </c>
      <c r="E140" s="522">
        <v>50</v>
      </c>
      <c r="F140" s="522"/>
      <c r="G140" s="333">
        <f t="shared" si="2"/>
        <v>5498.4599999999882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46287</v>
      </c>
      <c r="D141" s="299" t="s">
        <v>426</v>
      </c>
      <c r="E141" s="522">
        <v>-12</v>
      </c>
      <c r="F141" s="522"/>
      <c r="G141" s="333">
        <f t="shared" si="2"/>
        <v>5548.4599999999882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1</v>
      </c>
      <c r="C142" s="298">
        <v>46287</v>
      </c>
      <c r="D142" s="299" t="s">
        <v>306</v>
      </c>
      <c r="E142" s="522">
        <v>58.63</v>
      </c>
      <c r="F142" s="522"/>
      <c r="G142" s="333">
        <f t="shared" si="2"/>
        <v>5536.4599999999882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24</v>
      </c>
      <c r="C143" s="298">
        <v>46287</v>
      </c>
      <c r="D143" s="299" t="s">
        <v>858</v>
      </c>
      <c r="E143" s="522">
        <v>88.17</v>
      </c>
      <c r="F143" s="522"/>
      <c r="G143" s="333">
        <f t="shared" si="2"/>
        <v>5595.0899999999883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46287</v>
      </c>
      <c r="D144" s="299" t="s">
        <v>296</v>
      </c>
      <c r="E144" s="522">
        <v>11.71</v>
      </c>
      <c r="F144" s="522"/>
      <c r="G144" s="333">
        <f t="shared" si="2"/>
        <v>5683.2599999999884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4</v>
      </c>
      <c r="C145" s="298">
        <v>46287</v>
      </c>
      <c r="D145" s="299" t="s">
        <v>296</v>
      </c>
      <c r="E145" s="522">
        <v>46.45</v>
      </c>
      <c r="F145" s="522"/>
      <c r="G145" s="333">
        <f t="shared" si="2"/>
        <v>5694.9699999999884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7</v>
      </c>
      <c r="C146" s="298">
        <v>46287</v>
      </c>
      <c r="D146" s="299" t="s">
        <v>320</v>
      </c>
      <c r="E146" s="522">
        <v>20.75</v>
      </c>
      <c r="F146" s="522"/>
      <c r="G146" s="333">
        <f t="shared" si="2"/>
        <v>5741.4199999999882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46287</v>
      </c>
      <c r="D147" s="299" t="s">
        <v>308</v>
      </c>
      <c r="E147" s="522">
        <v>71.75</v>
      </c>
      <c r="F147" s="522"/>
      <c r="G147" s="333">
        <f t="shared" si="2"/>
        <v>5762.1699999999882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46286</v>
      </c>
      <c r="D148" s="299" t="s">
        <v>300</v>
      </c>
      <c r="E148" s="522">
        <v>16.14</v>
      </c>
      <c r="F148" s="522"/>
      <c r="G148" s="333">
        <f t="shared" si="2"/>
        <v>5833.9199999999882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6</v>
      </c>
      <c r="C149" s="298">
        <v>46286</v>
      </c>
      <c r="D149" s="299" t="s">
        <v>300</v>
      </c>
      <c r="E149" s="522">
        <v>32.97</v>
      </c>
      <c r="F149" s="522"/>
      <c r="G149" s="333">
        <f t="shared" si="2"/>
        <v>5850.0599999999886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22</v>
      </c>
      <c r="C150" s="298">
        <v>46286</v>
      </c>
      <c r="D150" s="299" t="s">
        <v>323</v>
      </c>
      <c r="E150" s="522">
        <v>23.42</v>
      </c>
      <c r="F150" s="522"/>
      <c r="G150" s="333">
        <f t="shared" si="2"/>
        <v>5883.0299999999888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3</v>
      </c>
      <c r="C151" s="298">
        <v>46286</v>
      </c>
      <c r="D151" s="299" t="s">
        <v>310</v>
      </c>
      <c r="E151" s="522">
        <v>5.86</v>
      </c>
      <c r="F151" s="522"/>
      <c r="G151" s="333">
        <f t="shared" si="2"/>
        <v>5906.4499999999889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4</v>
      </c>
      <c r="C152" s="298">
        <v>46286</v>
      </c>
      <c r="D152" s="299" t="s">
        <v>310</v>
      </c>
      <c r="E152" s="522">
        <v>51.5</v>
      </c>
      <c r="F152" s="522"/>
      <c r="G152" s="333">
        <f t="shared" si="2"/>
        <v>5912.3099999999886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46286</v>
      </c>
      <c r="D153" s="299" t="s">
        <v>829</v>
      </c>
      <c r="E153" s="522">
        <v>25</v>
      </c>
      <c r="F153" s="522"/>
      <c r="G153" s="333">
        <f t="shared" si="2"/>
        <v>5963.8099999999886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46285</v>
      </c>
      <c r="D154" s="299" t="s">
        <v>311</v>
      </c>
      <c r="E154" s="522">
        <v>187.63</v>
      </c>
      <c r="F154" s="522"/>
      <c r="G154" s="333">
        <f t="shared" si="2"/>
        <v>5988.8099999999886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46285</v>
      </c>
      <c r="D155" s="299" t="s">
        <v>334</v>
      </c>
      <c r="E155" s="522">
        <v>20.38</v>
      </c>
      <c r="F155" s="522"/>
      <c r="G155" s="333">
        <f t="shared" si="2"/>
        <v>6176.4399999999887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46285</v>
      </c>
      <c r="D156" s="299" t="s">
        <v>357</v>
      </c>
      <c r="E156" s="522">
        <v>10.050000000000001</v>
      </c>
      <c r="F156" s="522"/>
      <c r="G156" s="333">
        <f t="shared" si="2"/>
        <v>6196.8199999999888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6</v>
      </c>
      <c r="C157" s="298">
        <v>46285</v>
      </c>
      <c r="D157" s="299" t="s">
        <v>300</v>
      </c>
      <c r="E157" s="522">
        <v>10.64</v>
      </c>
      <c r="F157" s="522"/>
      <c r="G157" s="333">
        <f t="shared" si="2"/>
        <v>6206.869999999989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46284</v>
      </c>
      <c r="D158" s="299" t="s">
        <v>982</v>
      </c>
      <c r="E158" s="522">
        <v>64.599999999999994</v>
      </c>
      <c r="F158" s="522"/>
      <c r="G158" s="333">
        <f t="shared" si="2"/>
        <v>6217.5099999999893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3</v>
      </c>
      <c r="C159" s="298">
        <v>46284</v>
      </c>
      <c r="D159" s="299" t="s">
        <v>334</v>
      </c>
      <c r="E159" s="522">
        <v>9.1300000000000008</v>
      </c>
      <c r="F159" s="522"/>
      <c r="G159" s="333">
        <f t="shared" si="2"/>
        <v>6282.1099999999897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46284</v>
      </c>
      <c r="D160" s="299" t="s">
        <v>334</v>
      </c>
      <c r="E160" s="522">
        <v>93.73</v>
      </c>
      <c r="F160" s="522"/>
      <c r="G160" s="333">
        <f t="shared" si="2"/>
        <v>6291.2399999999898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22</v>
      </c>
      <c r="C161" s="298">
        <v>46284</v>
      </c>
      <c r="D161" s="299" t="s">
        <v>328</v>
      </c>
      <c r="E161" s="522">
        <v>7.46</v>
      </c>
      <c r="F161" s="522"/>
      <c r="G161" s="333">
        <f t="shared" si="2"/>
        <v>6384.9699999999893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5</v>
      </c>
      <c r="C162" s="298">
        <v>46283</v>
      </c>
      <c r="D162" s="299" t="s">
        <v>1065</v>
      </c>
      <c r="E162" s="522">
        <v>22.66</v>
      </c>
      <c r="F162" s="522"/>
      <c r="G162" s="333">
        <f t="shared" si="2"/>
        <v>6392.4299999999894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46283</v>
      </c>
      <c r="D163" s="299" t="s">
        <v>1064</v>
      </c>
      <c r="E163" s="522">
        <v>20</v>
      </c>
      <c r="F163" s="522"/>
      <c r="G163" s="333">
        <f t="shared" si="2"/>
        <v>6415.0899999999892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8</v>
      </c>
      <c r="C164" s="298">
        <v>46283</v>
      </c>
      <c r="D164" s="299" t="s">
        <v>319</v>
      </c>
      <c r="E164" s="522">
        <v>7.33</v>
      </c>
      <c r="F164" s="522"/>
      <c r="G164" s="333">
        <f t="shared" si="2"/>
        <v>6435.0899999999892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22</v>
      </c>
      <c r="C165" s="298">
        <v>46283</v>
      </c>
      <c r="D165" s="299" t="s">
        <v>928</v>
      </c>
      <c r="E165" s="522">
        <v>13.84</v>
      </c>
      <c r="F165" s="522"/>
      <c r="G165" s="333">
        <f t="shared" si="2"/>
        <v>6442.4199999999892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46283</v>
      </c>
      <c r="D166" s="299" t="s">
        <v>1062</v>
      </c>
      <c r="E166" s="522">
        <v>9</v>
      </c>
      <c r="F166" s="522"/>
      <c r="G166" s="333">
        <f t="shared" si="2"/>
        <v>6456.2599999999893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22</v>
      </c>
      <c r="C167" s="298">
        <v>46283</v>
      </c>
      <c r="D167" s="299" t="s">
        <v>833</v>
      </c>
      <c r="E167" s="522">
        <v>10.64</v>
      </c>
      <c r="F167" s="522"/>
      <c r="G167" s="333">
        <f t="shared" si="2"/>
        <v>6465.2599999999893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46283</v>
      </c>
      <c r="D168" s="299" t="s">
        <v>1063</v>
      </c>
      <c r="E168" s="522">
        <v>37.99</v>
      </c>
      <c r="F168" s="522"/>
      <c r="G168" s="333">
        <f t="shared" si="2"/>
        <v>6475.8999999999896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21</v>
      </c>
      <c r="C169" s="298">
        <v>46282</v>
      </c>
      <c r="D169" s="299" t="s">
        <v>194</v>
      </c>
      <c r="E169" s="522">
        <v>81</v>
      </c>
      <c r="F169" s="522"/>
      <c r="G169" s="333">
        <f t="shared" si="2"/>
        <v>6513.8899999999894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17</v>
      </c>
      <c r="C170" s="298">
        <v>46282</v>
      </c>
      <c r="D170" s="299" t="s">
        <v>188</v>
      </c>
      <c r="E170" s="522">
        <v>42.65</v>
      </c>
      <c r="F170" s="522"/>
      <c r="G170" s="333">
        <f t="shared" ref="G170:G183" si="3">G171-E170+F170</f>
        <v>6594.8899999999894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23</v>
      </c>
      <c r="C171" s="298">
        <v>46282</v>
      </c>
      <c r="D171" s="299" t="s">
        <v>63</v>
      </c>
      <c r="E171" s="522">
        <v>529.46</v>
      </c>
      <c r="F171" s="522"/>
      <c r="G171" s="333">
        <f t="shared" si="3"/>
        <v>6637.539999999989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43</v>
      </c>
      <c r="C172" s="298">
        <v>46282</v>
      </c>
      <c r="D172" s="299" t="s">
        <v>333</v>
      </c>
      <c r="E172" s="522">
        <v>22.35</v>
      </c>
      <c r="F172" s="522"/>
      <c r="G172" s="333">
        <f t="shared" si="3"/>
        <v>7166.9999999999891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42</v>
      </c>
      <c r="C173" s="298">
        <v>46282</v>
      </c>
      <c r="D173" s="299" t="s">
        <v>333</v>
      </c>
      <c r="E173" s="522">
        <v>52.15</v>
      </c>
      <c r="F173" s="522"/>
      <c r="G173" s="333">
        <f t="shared" si="3"/>
        <v>7189.3499999999894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46282</v>
      </c>
      <c r="D174" s="299" t="s">
        <v>334</v>
      </c>
      <c r="E174" s="522">
        <v>5.33</v>
      </c>
      <c r="F174" s="522"/>
      <c r="G174" s="333">
        <f t="shared" si="3"/>
        <v>7241.4999999999891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46282</v>
      </c>
      <c r="D175" s="299" t="s">
        <v>357</v>
      </c>
      <c r="E175" s="522">
        <v>18.03</v>
      </c>
      <c r="F175" s="522"/>
      <c r="G175" s="333">
        <f t="shared" si="3"/>
        <v>7246.829999999989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291</v>
      </c>
      <c r="B176" s="330">
        <v>39</v>
      </c>
      <c r="C176" s="298">
        <v>46281</v>
      </c>
      <c r="D176" s="299" t="s">
        <v>292</v>
      </c>
      <c r="E176" s="522"/>
      <c r="F176" s="522">
        <v>2765.54</v>
      </c>
      <c r="G176" s="333">
        <f t="shared" si="3"/>
        <v>7264.8599999999888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11</v>
      </c>
      <c r="C177" s="298">
        <v>46281</v>
      </c>
      <c r="D177" s="299" t="s">
        <v>178</v>
      </c>
      <c r="E177" s="522">
        <v>256.83999999999997</v>
      </c>
      <c r="F177" s="522"/>
      <c r="G177" s="333">
        <f t="shared" si="3"/>
        <v>4499.3199999999888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5</v>
      </c>
      <c r="C178" s="298">
        <v>46281</v>
      </c>
      <c r="D178" s="299" t="s">
        <v>428</v>
      </c>
      <c r="E178" s="522">
        <v>102.95</v>
      </c>
      <c r="F178" s="522"/>
      <c r="G178" s="333">
        <f t="shared" si="3"/>
        <v>4756.1599999999889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291</v>
      </c>
      <c r="B179" s="330">
        <v>38</v>
      </c>
      <c r="C179" s="298">
        <v>46280</v>
      </c>
      <c r="D179" s="299" t="s">
        <v>293</v>
      </c>
      <c r="E179" s="522"/>
      <c r="F179" s="522">
        <v>4729.34</v>
      </c>
      <c r="G179" s="333">
        <f t="shared" si="3"/>
        <v>4859.1099999999888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22</v>
      </c>
      <c r="C180" s="298">
        <v>46280</v>
      </c>
      <c r="D180" s="299" t="s">
        <v>996</v>
      </c>
      <c r="E180" s="522">
        <v>10.64</v>
      </c>
      <c r="F180" s="522"/>
      <c r="G180" s="333">
        <f t="shared" si="3"/>
        <v>129.76999999998878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46280</v>
      </c>
      <c r="D181" s="299" t="s">
        <v>319</v>
      </c>
      <c r="E181" s="522">
        <v>3.18</v>
      </c>
      <c r="F181" s="522"/>
      <c r="G181" s="333">
        <f t="shared" si="3"/>
        <v>140.4099999999888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22</v>
      </c>
      <c r="C182" s="298">
        <v>46280</v>
      </c>
      <c r="D182" s="299" t="s">
        <v>1061</v>
      </c>
      <c r="E182" s="522">
        <v>12.78</v>
      </c>
      <c r="F182" s="522"/>
      <c r="G182" s="333">
        <f t="shared" si="3"/>
        <v>143.58999999998881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46279</v>
      </c>
      <c r="D183" s="299" t="s">
        <v>295</v>
      </c>
      <c r="E183" s="522">
        <v>39.200000000000003</v>
      </c>
      <c r="F183" s="522"/>
      <c r="G183" s="333">
        <f t="shared" si="3"/>
        <v>156.36999999998881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46279</v>
      </c>
      <c r="D184" s="299" t="s">
        <v>301</v>
      </c>
      <c r="E184" s="522">
        <v>18.850000000000001</v>
      </c>
      <c r="F184" s="522"/>
      <c r="G184" s="333">
        <f t="shared" ref="G184:G212" si="4">G185-E184+F184</f>
        <v>195.56999999998882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19</v>
      </c>
      <c r="C185" s="298">
        <v>46279</v>
      </c>
      <c r="D185" s="299" t="s">
        <v>191</v>
      </c>
      <c r="E185" s="522">
        <v>200</v>
      </c>
      <c r="F185" s="522"/>
      <c r="G185" s="333">
        <f t="shared" si="4"/>
        <v>214.41999999998882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46278</v>
      </c>
      <c r="D186" s="299" t="s">
        <v>352</v>
      </c>
      <c r="E186" s="522">
        <v>20.98</v>
      </c>
      <c r="F186" s="522"/>
      <c r="G186" s="333">
        <f t="shared" si="4"/>
        <v>414.41999999998882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22</v>
      </c>
      <c r="C187" s="298">
        <v>46278</v>
      </c>
      <c r="D187" s="299" t="s">
        <v>1059</v>
      </c>
      <c r="E187" s="522">
        <v>19.14</v>
      </c>
      <c r="F187" s="522"/>
      <c r="G187" s="333">
        <f t="shared" si="4"/>
        <v>435.39999999998884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46278</v>
      </c>
      <c r="D188" s="299" t="s">
        <v>1060</v>
      </c>
      <c r="E188" s="522">
        <v>142.21</v>
      </c>
      <c r="F188" s="522"/>
      <c r="G188" s="333">
        <f t="shared" si="4"/>
        <v>454.53999999998882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3</v>
      </c>
      <c r="C189" s="298">
        <v>46277</v>
      </c>
      <c r="D189" s="299" t="s">
        <v>1056</v>
      </c>
      <c r="E189" s="522">
        <v>10.44</v>
      </c>
      <c r="F189" s="522"/>
      <c r="G189" s="333">
        <f t="shared" si="4"/>
        <v>596.74999999998886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8</v>
      </c>
      <c r="C190" s="298">
        <v>46277</v>
      </c>
      <c r="D190" s="299" t="s">
        <v>1057</v>
      </c>
      <c r="E190" s="522">
        <v>23.4</v>
      </c>
      <c r="F190" s="522"/>
      <c r="G190" s="333">
        <f t="shared" si="4"/>
        <v>607.18999999998891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3</v>
      </c>
      <c r="C191" s="298">
        <v>46277</v>
      </c>
      <c r="D191" s="299" t="s">
        <v>981</v>
      </c>
      <c r="E191" s="522">
        <v>3.82</v>
      </c>
      <c r="F191" s="522"/>
      <c r="G191" s="333">
        <f t="shared" si="4"/>
        <v>630.58999999998889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5</v>
      </c>
      <c r="C192" s="298">
        <v>46276</v>
      </c>
      <c r="D192" s="299" t="s">
        <v>482</v>
      </c>
      <c r="E192" s="522">
        <v>59.07</v>
      </c>
      <c r="F192" s="522"/>
      <c r="G192" s="333">
        <f t="shared" si="4"/>
        <v>634.40999999998894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46276</v>
      </c>
      <c r="D193" s="299" t="s">
        <v>1058</v>
      </c>
      <c r="E193" s="522">
        <v>63.86</v>
      </c>
      <c r="F193" s="522"/>
      <c r="G193" s="333">
        <f t="shared" si="4"/>
        <v>693.47999999998899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46276</v>
      </c>
      <c r="D194" s="299" t="s">
        <v>459</v>
      </c>
      <c r="E194" s="522">
        <v>19.98</v>
      </c>
      <c r="F194" s="522"/>
      <c r="G194" s="333">
        <f t="shared" si="4"/>
        <v>757.339999999989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22</v>
      </c>
      <c r="C195" s="298">
        <v>46276</v>
      </c>
      <c r="D195" s="299" t="s">
        <v>351</v>
      </c>
      <c r="E195" s="522">
        <v>21.29</v>
      </c>
      <c r="F195" s="522"/>
      <c r="G195" s="333">
        <f t="shared" si="4"/>
        <v>777.31999999998902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46276</v>
      </c>
      <c r="D196" s="299" t="s">
        <v>357</v>
      </c>
      <c r="E196" s="522">
        <v>16.98</v>
      </c>
      <c r="F196" s="522"/>
      <c r="G196" s="333">
        <f t="shared" si="4"/>
        <v>798.60999999998899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1</v>
      </c>
      <c r="C197" s="298">
        <v>46276</v>
      </c>
      <c r="D197" s="299" t="s">
        <v>306</v>
      </c>
      <c r="E197" s="522">
        <v>14.99</v>
      </c>
      <c r="F197" s="522"/>
      <c r="G197" s="333">
        <f t="shared" si="4"/>
        <v>815.589999999989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1</v>
      </c>
      <c r="C198" s="298">
        <v>46276</v>
      </c>
      <c r="D198" s="299" t="s">
        <v>306</v>
      </c>
      <c r="E198" s="522">
        <v>140.31</v>
      </c>
      <c r="F198" s="522"/>
      <c r="G198" s="333">
        <f t="shared" si="4"/>
        <v>830.57999999998901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6</v>
      </c>
      <c r="C199" s="298">
        <v>46276</v>
      </c>
      <c r="D199" s="299" t="s">
        <v>411</v>
      </c>
      <c r="E199" s="522">
        <v>-3.4</v>
      </c>
      <c r="F199" s="522"/>
      <c r="G199" s="333">
        <f t="shared" si="4"/>
        <v>970.88999999998896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46276</v>
      </c>
      <c r="D200" s="299" t="s">
        <v>905</v>
      </c>
      <c r="E200" s="522">
        <v>-0.06</v>
      </c>
      <c r="F200" s="522"/>
      <c r="G200" s="333">
        <f t="shared" si="4"/>
        <v>967.48999999998898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46276</v>
      </c>
      <c r="D201" s="299" t="s">
        <v>1028</v>
      </c>
      <c r="E201" s="522">
        <v>25</v>
      </c>
      <c r="F201" s="522"/>
      <c r="G201" s="333">
        <f t="shared" si="4"/>
        <v>967.42999999998904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335</v>
      </c>
      <c r="B202" s="330" t="s">
        <v>335</v>
      </c>
      <c r="C202" s="298">
        <v>46276</v>
      </c>
      <c r="D202" s="299" t="s">
        <v>185</v>
      </c>
      <c r="E202" s="522">
        <v>62.37</v>
      </c>
      <c r="F202" s="522"/>
      <c r="G202" s="333">
        <f t="shared" si="4"/>
        <v>992.42999999998904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15</v>
      </c>
      <c r="C203" s="298">
        <v>46276</v>
      </c>
      <c r="D203" s="299" t="s">
        <v>185</v>
      </c>
      <c r="E203" s="522">
        <v>63.69</v>
      </c>
      <c r="F203" s="522"/>
      <c r="G203" s="333">
        <f t="shared" si="4"/>
        <v>1054.799999999989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46275</v>
      </c>
      <c r="D204" s="299" t="s">
        <v>357</v>
      </c>
      <c r="E204" s="522">
        <v>6.28</v>
      </c>
      <c r="F204" s="522"/>
      <c r="G204" s="333">
        <f t="shared" si="4"/>
        <v>1118.4899999999891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46275</v>
      </c>
      <c r="D205" s="299" t="s">
        <v>385</v>
      </c>
      <c r="E205" s="522">
        <v>15.75</v>
      </c>
      <c r="F205" s="522"/>
      <c r="G205" s="333">
        <f t="shared" si="4"/>
        <v>1124.7699999999891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46275</v>
      </c>
      <c r="D206" s="299" t="s">
        <v>318</v>
      </c>
      <c r="E206" s="522">
        <v>20.440000000000001</v>
      </c>
      <c r="F206" s="522"/>
      <c r="G206" s="333">
        <f t="shared" si="4"/>
        <v>1140.5199999999891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4</v>
      </c>
      <c r="C207" s="298">
        <v>46275</v>
      </c>
      <c r="D207" s="299" t="s">
        <v>329</v>
      </c>
      <c r="E207" s="522">
        <v>28.67</v>
      </c>
      <c r="F207" s="522"/>
      <c r="G207" s="333">
        <f t="shared" si="4"/>
        <v>1160.9599999999891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5</v>
      </c>
      <c r="C208" s="298">
        <v>46275</v>
      </c>
      <c r="D208" s="299" t="s">
        <v>1046</v>
      </c>
      <c r="E208" s="522">
        <v>100</v>
      </c>
      <c r="F208" s="522"/>
      <c r="G208" s="333">
        <f t="shared" si="4"/>
        <v>1189.6299999999892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46275</v>
      </c>
      <c r="D209" s="299" t="s">
        <v>1046</v>
      </c>
      <c r="E209" s="522">
        <v>100</v>
      </c>
      <c r="F209" s="522"/>
      <c r="G209" s="333">
        <f t="shared" si="4"/>
        <v>1289.6299999999892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46275</v>
      </c>
      <c r="D210" s="299" t="s">
        <v>428</v>
      </c>
      <c r="E210" s="522">
        <v>103.4</v>
      </c>
      <c r="F210" s="522"/>
      <c r="G210" s="333">
        <f t="shared" si="4"/>
        <v>1389.6299999999892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46274</v>
      </c>
      <c r="D211" s="299" t="s">
        <v>1047</v>
      </c>
      <c r="E211" s="522">
        <v>50</v>
      </c>
      <c r="F211" s="522"/>
      <c r="G211" s="333">
        <f t="shared" si="4"/>
        <v>1493.0299999999893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5</v>
      </c>
      <c r="C212" s="298">
        <v>46274</v>
      </c>
      <c r="D212" s="299" t="s">
        <v>852</v>
      </c>
      <c r="E212" s="522">
        <v>10.68</v>
      </c>
      <c r="F212" s="522"/>
      <c r="G212" s="333">
        <f t="shared" si="4"/>
        <v>1543.0299999999893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5</v>
      </c>
      <c r="C213" s="298">
        <v>46274</v>
      </c>
      <c r="D213" s="299" t="s">
        <v>1048</v>
      </c>
      <c r="E213" s="522">
        <v>31.5</v>
      </c>
      <c r="F213" s="522"/>
      <c r="G213" s="333">
        <f t="shared" ref="G213:G215" si="5">G214-E213+F213</f>
        <v>1553.7099999999893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22</v>
      </c>
      <c r="C214" s="298">
        <v>46274</v>
      </c>
      <c r="D214" s="299" t="s">
        <v>977</v>
      </c>
      <c r="E214" s="522">
        <v>5.31</v>
      </c>
      <c r="F214" s="522"/>
      <c r="G214" s="333">
        <f t="shared" si="5"/>
        <v>1585.2099999999893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46273</v>
      </c>
      <c r="D215" s="299" t="s">
        <v>1053</v>
      </c>
      <c r="E215" s="522">
        <v>10</v>
      </c>
      <c r="F215" s="522"/>
      <c r="G215" s="333">
        <f t="shared" si="5"/>
        <v>1590.5199999999893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335</v>
      </c>
      <c r="B216" s="330" t="s">
        <v>335</v>
      </c>
      <c r="C216" s="298">
        <v>46273</v>
      </c>
      <c r="D216" s="299" t="s">
        <v>182</v>
      </c>
      <c r="E216" s="522">
        <v>77.400000000000006</v>
      </c>
      <c r="F216" s="522"/>
      <c r="G216" s="333">
        <f t="shared" ref="G216:G237" si="6">G217-E216+F216</f>
        <v>1600.5199999999893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9</v>
      </c>
      <c r="C217" s="298">
        <v>46273</v>
      </c>
      <c r="D217" s="299" t="s">
        <v>58</v>
      </c>
      <c r="E217" s="522">
        <v>1231.68</v>
      </c>
      <c r="F217" s="522"/>
      <c r="G217" s="333">
        <f t="shared" si="6"/>
        <v>1677.9199999999894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8</v>
      </c>
      <c r="C218" s="298">
        <v>46273</v>
      </c>
      <c r="D218" s="299" t="s">
        <v>319</v>
      </c>
      <c r="E218" s="522">
        <v>9.5</v>
      </c>
      <c r="F218" s="522"/>
      <c r="G218" s="333">
        <f t="shared" si="6"/>
        <v>2909.5999999999894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46273</v>
      </c>
      <c r="D219" s="299" t="s">
        <v>1049</v>
      </c>
      <c r="E219" s="522">
        <v>19.16</v>
      </c>
      <c r="F219" s="522"/>
      <c r="G219" s="333">
        <f t="shared" si="6"/>
        <v>2919.0999999999894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46273</v>
      </c>
      <c r="D220" s="299" t="s">
        <v>1049</v>
      </c>
      <c r="E220" s="522">
        <v>10</v>
      </c>
      <c r="F220" s="522"/>
      <c r="G220" s="333">
        <f t="shared" si="6"/>
        <v>2938.2599999999893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46273</v>
      </c>
      <c r="D221" s="299" t="s">
        <v>300</v>
      </c>
      <c r="E221" s="522">
        <v>31.94</v>
      </c>
      <c r="F221" s="522"/>
      <c r="G221" s="333">
        <f t="shared" si="6"/>
        <v>2948.2599999999893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6</v>
      </c>
      <c r="C222" s="298">
        <v>46273</v>
      </c>
      <c r="D222" s="299" t="s">
        <v>1001</v>
      </c>
      <c r="E222" s="522">
        <v>50</v>
      </c>
      <c r="F222" s="522"/>
      <c r="G222" s="333">
        <f t="shared" si="6"/>
        <v>2980.1999999999894</v>
      </c>
      <c r="H222" s="334" t="s">
        <v>298</v>
      </c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5</v>
      </c>
      <c r="C223" s="298">
        <v>46273</v>
      </c>
      <c r="D223" s="299" t="s">
        <v>1037</v>
      </c>
      <c r="E223" s="522">
        <v>110</v>
      </c>
      <c r="F223" s="522"/>
      <c r="G223" s="333">
        <f t="shared" si="6"/>
        <v>3030.1999999999894</v>
      </c>
      <c r="H223" s="334" t="s">
        <v>298</v>
      </c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46272</v>
      </c>
      <c r="D224" s="299" t="s">
        <v>527</v>
      </c>
      <c r="E224" s="522"/>
      <c r="F224" s="522">
        <v>600</v>
      </c>
      <c r="G224" s="333">
        <f t="shared" si="6"/>
        <v>3140.1999999999894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287</v>
      </c>
      <c r="B225" s="330" t="s">
        <v>287</v>
      </c>
      <c r="C225" s="298">
        <v>46272</v>
      </c>
      <c r="D225" s="299" t="s">
        <v>527</v>
      </c>
      <c r="E225" s="522">
        <v>600</v>
      </c>
      <c r="F225" s="522"/>
      <c r="G225" s="333">
        <f t="shared" si="6"/>
        <v>2540.1999999999894</v>
      </c>
      <c r="H225" s="334" t="s">
        <v>298</v>
      </c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46272</v>
      </c>
      <c r="D226" s="299" t="s">
        <v>1051</v>
      </c>
      <c r="E226" s="522">
        <v>109.55</v>
      </c>
      <c r="F226" s="522"/>
      <c r="G226" s="333">
        <f t="shared" si="6"/>
        <v>3140.1999999999894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5</v>
      </c>
      <c r="C227" s="298">
        <v>46272</v>
      </c>
      <c r="D227" s="299" t="s">
        <v>1052</v>
      </c>
      <c r="E227" s="522">
        <v>22.36</v>
      </c>
      <c r="F227" s="522"/>
      <c r="G227" s="333">
        <f t="shared" si="6"/>
        <v>3249.7499999999895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46272</v>
      </c>
      <c r="D228" s="299" t="s">
        <v>1050</v>
      </c>
      <c r="E228" s="522">
        <v>143.72</v>
      </c>
      <c r="F228" s="522"/>
      <c r="G228" s="333">
        <f t="shared" si="6"/>
        <v>3272.1099999999897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4</v>
      </c>
      <c r="C229" s="298">
        <v>46272</v>
      </c>
      <c r="D229" s="299" t="s">
        <v>295</v>
      </c>
      <c r="E229" s="522">
        <v>291.70999999999998</v>
      </c>
      <c r="F229" s="522"/>
      <c r="G229" s="333">
        <f t="shared" si="6"/>
        <v>3415.8299999999895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46272</v>
      </c>
      <c r="D230" s="299" t="s">
        <v>295</v>
      </c>
      <c r="E230" s="522">
        <v>6.36</v>
      </c>
      <c r="F230" s="522"/>
      <c r="G230" s="333">
        <f t="shared" si="6"/>
        <v>3707.5399999999895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46272</v>
      </c>
      <c r="D231" s="299" t="s">
        <v>367</v>
      </c>
      <c r="E231" s="522">
        <v>25.54</v>
      </c>
      <c r="F231" s="522"/>
      <c r="G231" s="333">
        <f t="shared" si="6"/>
        <v>3713.8999999999896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14</v>
      </c>
      <c r="C232" s="298">
        <v>46271</v>
      </c>
      <c r="D232" s="299" t="s">
        <v>956</v>
      </c>
      <c r="E232" s="522">
        <v>66.67</v>
      </c>
      <c r="F232" s="522"/>
      <c r="G232" s="333">
        <f t="shared" si="6"/>
        <v>3739.4399999999896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22</v>
      </c>
      <c r="C233" s="298">
        <v>46271</v>
      </c>
      <c r="D233" s="299" t="s">
        <v>996</v>
      </c>
      <c r="E233" s="522">
        <v>10.64</v>
      </c>
      <c r="F233" s="522"/>
      <c r="G233" s="333">
        <f t="shared" si="6"/>
        <v>3806.1099999999897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7</v>
      </c>
      <c r="C234" s="298">
        <v>46271</v>
      </c>
      <c r="D234" s="299" t="s">
        <v>480</v>
      </c>
      <c r="E234" s="522">
        <v>160.91999999999999</v>
      </c>
      <c r="F234" s="522"/>
      <c r="G234" s="333">
        <f t="shared" si="6"/>
        <v>3816.7499999999895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46270</v>
      </c>
      <c r="D235" s="299" t="s">
        <v>1041</v>
      </c>
      <c r="E235" s="522">
        <v>210.86</v>
      </c>
      <c r="F235" s="522"/>
      <c r="G235" s="333">
        <f t="shared" si="6"/>
        <v>3977.6699999999896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46270</v>
      </c>
      <c r="D236" s="299" t="s">
        <v>319</v>
      </c>
      <c r="E236" s="522">
        <v>23.41</v>
      </c>
      <c r="F236" s="522"/>
      <c r="G236" s="333">
        <f t="shared" si="6"/>
        <v>4188.5299999999897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46270</v>
      </c>
      <c r="D237" s="299" t="s">
        <v>878</v>
      </c>
      <c r="E237" s="522">
        <v>24.47</v>
      </c>
      <c r="F237" s="522"/>
      <c r="G237" s="333">
        <f t="shared" si="6"/>
        <v>4211.9399999999896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46270</v>
      </c>
      <c r="D238" s="299" t="s">
        <v>981</v>
      </c>
      <c r="E238" s="522">
        <v>25</v>
      </c>
      <c r="F238" s="522"/>
      <c r="G238" s="333">
        <f t="shared" ref="G238:G261" si="7">G239-E238+F238</f>
        <v>4236.4099999999899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17</v>
      </c>
      <c r="C239" s="298">
        <v>46269</v>
      </c>
      <c r="D239" s="299" t="s">
        <v>369</v>
      </c>
      <c r="E239" s="522">
        <v>99</v>
      </c>
      <c r="F239" s="522"/>
      <c r="G239" s="333">
        <f t="shared" si="7"/>
        <v>4261.4099999999899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46269</v>
      </c>
      <c r="D240" s="299" t="s">
        <v>1042</v>
      </c>
      <c r="E240" s="522">
        <v>28.18</v>
      </c>
      <c r="F240" s="522"/>
      <c r="G240" s="333">
        <f t="shared" si="7"/>
        <v>4360.4099999999899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46269</v>
      </c>
      <c r="D241" s="299" t="s">
        <v>357</v>
      </c>
      <c r="E241" s="522">
        <v>10.95</v>
      </c>
      <c r="F241" s="522"/>
      <c r="G241" s="333">
        <f t="shared" si="7"/>
        <v>4388.5899999999901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14</v>
      </c>
      <c r="C242" s="298">
        <v>46269</v>
      </c>
      <c r="D242" s="299" t="s">
        <v>366</v>
      </c>
      <c r="E242" s="522">
        <v>70.25</v>
      </c>
      <c r="F242" s="522"/>
      <c r="G242" s="333">
        <f t="shared" si="7"/>
        <v>4399.53999999999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5</v>
      </c>
      <c r="C243" s="298">
        <v>46269</v>
      </c>
      <c r="D243" s="299" t="s">
        <v>1054</v>
      </c>
      <c r="E243" s="522">
        <v>150</v>
      </c>
      <c r="F243" s="522"/>
      <c r="G243" s="333">
        <f t="shared" si="7"/>
        <v>4469.78999999999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13</v>
      </c>
      <c r="C244" s="298">
        <v>46269</v>
      </c>
      <c r="D244" s="299" t="s">
        <v>182</v>
      </c>
      <c r="E244" s="522">
        <v>344.23</v>
      </c>
      <c r="F244" s="522"/>
      <c r="G244" s="333">
        <f t="shared" si="7"/>
        <v>4619.78999999999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46268</v>
      </c>
      <c r="D245" s="299" t="s">
        <v>1043</v>
      </c>
      <c r="E245" s="522">
        <v>52.63</v>
      </c>
      <c r="F245" s="522"/>
      <c r="G245" s="333">
        <f t="shared" si="7"/>
        <v>4964.0199999999895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8</v>
      </c>
      <c r="C246" s="298">
        <v>46268</v>
      </c>
      <c r="D246" s="299" t="s">
        <v>1043</v>
      </c>
      <c r="E246" s="522">
        <v>16.88</v>
      </c>
      <c r="F246" s="522"/>
      <c r="G246" s="333">
        <f t="shared" si="7"/>
        <v>5016.6499999999896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7</v>
      </c>
      <c r="C247" s="298">
        <v>46268</v>
      </c>
      <c r="D247" s="299" t="s">
        <v>1044</v>
      </c>
      <c r="E247" s="522">
        <v>70.41</v>
      </c>
      <c r="F247" s="522"/>
      <c r="G247" s="333">
        <f t="shared" si="7"/>
        <v>5033.5299999999897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46268</v>
      </c>
      <c r="D248" s="299" t="s">
        <v>1045</v>
      </c>
      <c r="E248" s="522">
        <v>5</v>
      </c>
      <c r="F248" s="522"/>
      <c r="G248" s="333">
        <f t="shared" si="7"/>
        <v>5103.9399999999896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4</v>
      </c>
      <c r="C249" s="298">
        <v>46268</v>
      </c>
      <c r="D249" s="299" t="s">
        <v>310</v>
      </c>
      <c r="E249" s="522">
        <v>37.92</v>
      </c>
      <c r="F249" s="522"/>
      <c r="G249" s="333">
        <f t="shared" si="7"/>
        <v>5108.9399999999896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3</v>
      </c>
      <c r="C250" s="298">
        <v>46268</v>
      </c>
      <c r="D250" s="299" t="s">
        <v>310</v>
      </c>
      <c r="E250" s="522">
        <v>7.57</v>
      </c>
      <c r="F250" s="522"/>
      <c r="G250" s="333">
        <f t="shared" si="7"/>
        <v>5146.8599999999897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46268</v>
      </c>
      <c r="D251" s="299" t="s">
        <v>403</v>
      </c>
      <c r="E251" s="522">
        <v>24.85</v>
      </c>
      <c r="F251" s="522"/>
      <c r="G251" s="333">
        <f t="shared" si="7"/>
        <v>5154.4299999999894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5</v>
      </c>
      <c r="C252" s="298">
        <v>46268</v>
      </c>
      <c r="D252" s="299" t="s">
        <v>339</v>
      </c>
      <c r="E252" s="522">
        <v>97.55</v>
      </c>
      <c r="F252" s="522"/>
      <c r="G252" s="333">
        <f t="shared" si="7"/>
        <v>5179.2799999999897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22</v>
      </c>
      <c r="C253" s="298">
        <v>46268</v>
      </c>
      <c r="D253" s="299" t="s">
        <v>951</v>
      </c>
      <c r="E253" s="522">
        <v>12.77</v>
      </c>
      <c r="F253" s="522"/>
      <c r="G253" s="333">
        <f t="shared" si="7"/>
        <v>5276.8299999999899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8</v>
      </c>
      <c r="C254" s="298">
        <v>46267</v>
      </c>
      <c r="D254" s="299" t="s">
        <v>319</v>
      </c>
      <c r="E254" s="522">
        <v>8.86</v>
      </c>
      <c r="F254" s="522"/>
      <c r="G254" s="333">
        <f t="shared" si="7"/>
        <v>5289.5999999999904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46267</v>
      </c>
      <c r="D255" s="299" t="s">
        <v>332</v>
      </c>
      <c r="E255" s="522">
        <v>20.98</v>
      </c>
      <c r="F255" s="522"/>
      <c r="G255" s="333">
        <f t="shared" si="7"/>
        <v>5298.45999999999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5</v>
      </c>
      <c r="C256" s="298">
        <v>46267</v>
      </c>
      <c r="D256" s="299" t="s">
        <v>1040</v>
      </c>
      <c r="E256" s="522">
        <v>-300</v>
      </c>
      <c r="F256" s="522"/>
      <c r="G256" s="333">
        <f t="shared" si="7"/>
        <v>5319.4399999999896</v>
      </c>
      <c r="H256" s="334" t="s">
        <v>298</v>
      </c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5</v>
      </c>
      <c r="C257" s="298">
        <v>46267</v>
      </c>
      <c r="D257" s="299" t="s">
        <v>1036</v>
      </c>
      <c r="E257" s="522">
        <v>50</v>
      </c>
      <c r="F257" s="522"/>
      <c r="G257" s="333">
        <f t="shared" si="7"/>
        <v>5019.4399999999896</v>
      </c>
      <c r="H257" s="334" t="s">
        <v>298</v>
      </c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46267</v>
      </c>
      <c r="D258" s="299" t="s">
        <v>1039</v>
      </c>
      <c r="E258" s="522">
        <v>25</v>
      </c>
      <c r="F258" s="522"/>
      <c r="G258" s="333">
        <f t="shared" si="7"/>
        <v>5069.4399999999896</v>
      </c>
      <c r="H258" s="334" t="s">
        <v>298</v>
      </c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5</v>
      </c>
      <c r="C259" s="298">
        <v>46267</v>
      </c>
      <c r="D259" s="299" t="s">
        <v>1037</v>
      </c>
      <c r="E259" s="522">
        <v>30</v>
      </c>
      <c r="F259" s="522"/>
      <c r="G259" s="333">
        <f t="shared" si="7"/>
        <v>5094.4399999999896</v>
      </c>
      <c r="H259" s="334" t="s">
        <v>298</v>
      </c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46267</v>
      </c>
      <c r="D260" s="299" t="s">
        <v>385</v>
      </c>
      <c r="E260" s="522">
        <v>15</v>
      </c>
      <c r="F260" s="522"/>
      <c r="G260" s="333">
        <f t="shared" si="7"/>
        <v>5124.4399999999896</v>
      </c>
      <c r="H260" s="334" t="s">
        <v>298</v>
      </c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46267</v>
      </c>
      <c r="D261" s="299" t="s">
        <v>1038</v>
      </c>
      <c r="E261" s="522">
        <v>15</v>
      </c>
      <c r="F261" s="522"/>
      <c r="G261" s="333">
        <f t="shared" si="7"/>
        <v>5139.4399999999896</v>
      </c>
      <c r="H261" s="334" t="s">
        <v>298</v>
      </c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291</v>
      </c>
      <c r="B262" s="330">
        <v>39</v>
      </c>
      <c r="C262" s="298">
        <v>46267</v>
      </c>
      <c r="D262" s="299" t="s">
        <v>292</v>
      </c>
      <c r="E262" s="522"/>
      <c r="F262" s="522">
        <v>2763.79</v>
      </c>
      <c r="G262" s="333">
        <f t="shared" ref="G262:G303" si="8">G263-E262+F262</f>
        <v>5154.4399999999896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284</v>
      </c>
      <c r="B263" s="330">
        <v>36</v>
      </c>
      <c r="C263" s="298">
        <v>46267</v>
      </c>
      <c r="D263" s="299" t="s">
        <v>373</v>
      </c>
      <c r="E263" s="522">
        <v>50</v>
      </c>
      <c r="F263" s="522"/>
      <c r="G263" s="333">
        <f t="shared" si="8"/>
        <v>2390.6499999999901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22</v>
      </c>
      <c r="C264" s="298">
        <v>46267</v>
      </c>
      <c r="D264" s="299" t="s">
        <v>374</v>
      </c>
      <c r="E264" s="522">
        <v>6.37</v>
      </c>
      <c r="F264" s="522"/>
      <c r="G264" s="333">
        <f t="shared" si="8"/>
        <v>2440.6499999999901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46266</v>
      </c>
      <c r="D265" s="299" t="s">
        <v>304</v>
      </c>
      <c r="E265" s="522">
        <v>56.8</v>
      </c>
      <c r="F265" s="522"/>
      <c r="G265" s="333">
        <f t="shared" si="8"/>
        <v>2447.01999999999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5</v>
      </c>
      <c r="C266" s="298">
        <v>46266</v>
      </c>
      <c r="D266" s="299" t="s">
        <v>1033</v>
      </c>
      <c r="E266" s="522">
        <v>236.28</v>
      </c>
      <c r="F266" s="522"/>
      <c r="G266" s="333">
        <f t="shared" si="8"/>
        <v>2503.8199999999902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284</v>
      </c>
      <c r="B267" s="330">
        <v>37</v>
      </c>
      <c r="C267" s="298">
        <v>46265</v>
      </c>
      <c r="D267" s="299" t="s">
        <v>1035</v>
      </c>
      <c r="E267" s="522">
        <v>6794.38</v>
      </c>
      <c r="F267" s="522"/>
      <c r="G267" s="333">
        <f t="shared" si="8"/>
        <v>2740.0999999999904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286</v>
      </c>
      <c r="B268" s="330">
        <v>25</v>
      </c>
      <c r="C268" s="298">
        <v>46265</v>
      </c>
      <c r="D268" s="298" t="s">
        <v>204</v>
      </c>
      <c r="E268" s="331">
        <v>350</v>
      </c>
      <c r="F268" s="522"/>
      <c r="G268" s="333">
        <f t="shared" si="8"/>
        <v>9534.4799999999905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286</v>
      </c>
      <c r="B269" s="330">
        <v>26</v>
      </c>
      <c r="C269" s="298">
        <v>46265</v>
      </c>
      <c r="D269" s="298" t="s">
        <v>205</v>
      </c>
      <c r="E269" s="331">
        <v>320</v>
      </c>
      <c r="F269" s="522"/>
      <c r="G269" s="333">
        <f t="shared" si="8"/>
        <v>9884.4799999999905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286</v>
      </c>
      <c r="B270" s="330">
        <v>27</v>
      </c>
      <c r="C270" s="298">
        <v>46265</v>
      </c>
      <c r="D270" s="298" t="s">
        <v>206</v>
      </c>
      <c r="E270" s="331">
        <v>25</v>
      </c>
      <c r="F270" s="522"/>
      <c r="G270" s="333">
        <f t="shared" si="8"/>
        <v>10204.47999999999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286</v>
      </c>
      <c r="B271" s="330">
        <v>28</v>
      </c>
      <c r="C271" s="298">
        <v>46265</v>
      </c>
      <c r="D271" s="298" t="s">
        <v>207</v>
      </c>
      <c r="E271" s="331">
        <v>25</v>
      </c>
      <c r="F271" s="522"/>
      <c r="G271" s="333">
        <f t="shared" si="8"/>
        <v>10229.47999999999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286</v>
      </c>
      <c r="B272" s="330">
        <v>29</v>
      </c>
      <c r="C272" s="298">
        <v>46265</v>
      </c>
      <c r="D272" s="298" t="s">
        <v>208</v>
      </c>
      <c r="E272" s="331">
        <v>45</v>
      </c>
      <c r="F272" s="522"/>
      <c r="G272" s="333">
        <f t="shared" si="8"/>
        <v>10254.47999999999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286</v>
      </c>
      <c r="B273" s="330">
        <v>30</v>
      </c>
      <c r="C273" s="298">
        <v>46265</v>
      </c>
      <c r="D273" s="298" t="s">
        <v>209</v>
      </c>
      <c r="E273" s="331">
        <v>400</v>
      </c>
      <c r="F273" s="522"/>
      <c r="G273" s="333">
        <f t="shared" si="8"/>
        <v>10299.47999999999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286</v>
      </c>
      <c r="B274" s="330">
        <v>31</v>
      </c>
      <c r="C274" s="298">
        <v>46265</v>
      </c>
      <c r="D274" s="298" t="s">
        <v>210</v>
      </c>
      <c r="E274" s="331">
        <v>375</v>
      </c>
      <c r="F274" s="522"/>
      <c r="G274" s="333">
        <f t="shared" si="8"/>
        <v>10699.47999999999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286</v>
      </c>
      <c r="B275" s="330">
        <v>32</v>
      </c>
      <c r="C275" s="298">
        <v>46265</v>
      </c>
      <c r="D275" s="298" t="s">
        <v>211</v>
      </c>
      <c r="E275" s="331">
        <v>100</v>
      </c>
      <c r="F275" s="522"/>
      <c r="G275" s="333">
        <f t="shared" si="8"/>
        <v>11074.47999999999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286</v>
      </c>
      <c r="B276" s="330">
        <v>33</v>
      </c>
      <c r="C276" s="298">
        <v>46265</v>
      </c>
      <c r="D276" s="298" t="s">
        <v>212</v>
      </c>
      <c r="E276" s="331">
        <v>85</v>
      </c>
      <c r="F276" s="522"/>
      <c r="G276" s="333">
        <f t="shared" si="8"/>
        <v>11174.47999999999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286</v>
      </c>
      <c r="B277" s="330">
        <v>34</v>
      </c>
      <c r="C277" s="298">
        <v>46265</v>
      </c>
      <c r="D277" s="298" t="s">
        <v>213</v>
      </c>
      <c r="E277" s="331">
        <v>230</v>
      </c>
      <c r="F277" s="522"/>
      <c r="G277" s="333">
        <f t="shared" si="8"/>
        <v>11259.47999999999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286</v>
      </c>
      <c r="B278" s="330">
        <v>35</v>
      </c>
      <c r="C278" s="298">
        <v>46265</v>
      </c>
      <c r="D278" s="298" t="s">
        <v>214</v>
      </c>
      <c r="E278" s="331">
        <v>45</v>
      </c>
      <c r="F278" s="522"/>
      <c r="G278" s="333">
        <f t="shared" si="8"/>
        <v>11489.47999999999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20</v>
      </c>
      <c r="C279" s="298">
        <v>46265</v>
      </c>
      <c r="D279" s="299" t="s">
        <v>193</v>
      </c>
      <c r="E279" s="522">
        <v>600</v>
      </c>
      <c r="F279" s="522"/>
      <c r="G279" s="333">
        <f t="shared" si="8"/>
        <v>11534.47999999999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46265</v>
      </c>
      <c r="D280" s="299" t="s">
        <v>1034</v>
      </c>
      <c r="E280" s="522">
        <v>-133.51</v>
      </c>
      <c r="F280" s="522"/>
      <c r="G280" s="333">
        <f t="shared" si="8"/>
        <v>12134.47999999999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10</v>
      </c>
      <c r="C281" s="298">
        <v>46265</v>
      </c>
      <c r="D281" s="299" t="s">
        <v>176</v>
      </c>
      <c r="E281" s="522">
        <v>17.899999999999999</v>
      </c>
      <c r="F281" s="522"/>
      <c r="G281" s="333">
        <f t="shared" si="8"/>
        <v>12000.96999999999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46265</v>
      </c>
      <c r="D282" s="299" t="s">
        <v>355</v>
      </c>
      <c r="E282" s="522">
        <v>46.56</v>
      </c>
      <c r="F282" s="522"/>
      <c r="G282" s="333">
        <f t="shared" si="8"/>
        <v>12018.86999999999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24</v>
      </c>
      <c r="C283" s="298">
        <v>46265</v>
      </c>
      <c r="D283" s="299" t="s">
        <v>858</v>
      </c>
      <c r="E283" s="522">
        <v>83.5</v>
      </c>
      <c r="F283" s="522"/>
      <c r="G283" s="333">
        <f t="shared" si="8"/>
        <v>12065.429999999989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46265</v>
      </c>
      <c r="D284" s="299" t="s">
        <v>422</v>
      </c>
      <c r="E284" s="522">
        <v>191.64</v>
      </c>
      <c r="F284" s="522">
        <v>191.64</v>
      </c>
      <c r="G284" s="333">
        <f t="shared" si="8"/>
        <v>12148.929999999989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46264</v>
      </c>
      <c r="D285" s="299" t="s">
        <v>1019</v>
      </c>
      <c r="E285" s="522">
        <v>58.54</v>
      </c>
      <c r="F285" s="522"/>
      <c r="G285" s="333">
        <f t="shared" si="8"/>
        <v>12148.929999999989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46264</v>
      </c>
      <c r="D286" s="299" t="s">
        <v>1019</v>
      </c>
      <c r="E286" s="522">
        <v>51.97</v>
      </c>
      <c r="F286" s="522"/>
      <c r="G286" s="333">
        <f t="shared" si="8"/>
        <v>12207.46999999999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4</v>
      </c>
      <c r="C287" s="298">
        <v>46264</v>
      </c>
      <c r="D287" s="299" t="s">
        <v>430</v>
      </c>
      <c r="E287" s="522">
        <v>39.86</v>
      </c>
      <c r="F287" s="522"/>
      <c r="G287" s="333">
        <f t="shared" si="8"/>
        <v>12259.43999999999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46264</v>
      </c>
      <c r="D288" s="299" t="s">
        <v>829</v>
      </c>
      <c r="E288" s="522">
        <v>11.7</v>
      </c>
      <c r="F288" s="522"/>
      <c r="G288" s="333">
        <f t="shared" si="8"/>
        <v>12299.29999999999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46264</v>
      </c>
      <c r="D289" s="299" t="s">
        <v>476</v>
      </c>
      <c r="E289" s="522">
        <v>48.97</v>
      </c>
      <c r="F289" s="522"/>
      <c r="G289" s="333">
        <f t="shared" si="8"/>
        <v>12310.999999999991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46263</v>
      </c>
      <c r="D290" s="299" t="s">
        <v>352</v>
      </c>
      <c r="E290" s="522">
        <v>19.98</v>
      </c>
      <c r="F290" s="522"/>
      <c r="G290" s="333">
        <f t="shared" si="8"/>
        <v>12359.96999999999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46263</v>
      </c>
      <c r="D291" s="299" t="s">
        <v>312</v>
      </c>
      <c r="E291" s="522">
        <v>66.95</v>
      </c>
      <c r="F291" s="522"/>
      <c r="G291" s="333">
        <f t="shared" si="8"/>
        <v>12379.94999999999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8</v>
      </c>
      <c r="C292" s="298">
        <v>46263</v>
      </c>
      <c r="D292" s="299" t="s">
        <v>295</v>
      </c>
      <c r="E292" s="522">
        <v>9.15</v>
      </c>
      <c r="F292" s="522"/>
      <c r="G292" s="333">
        <f t="shared" si="8"/>
        <v>12446.899999999991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46263</v>
      </c>
      <c r="D293" s="299" t="s">
        <v>357</v>
      </c>
      <c r="E293" s="522">
        <v>10.85</v>
      </c>
      <c r="F293" s="522"/>
      <c r="G293" s="333">
        <f t="shared" si="8"/>
        <v>12456.04999999999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291</v>
      </c>
      <c r="B294" s="330">
        <v>38</v>
      </c>
      <c r="C294" s="298">
        <v>46263</v>
      </c>
      <c r="D294" s="299" t="s">
        <v>293</v>
      </c>
      <c r="E294" s="522"/>
      <c r="F294" s="522">
        <v>4729.34</v>
      </c>
      <c r="G294" s="333">
        <f t="shared" si="8"/>
        <v>12466.899999999991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46262</v>
      </c>
      <c r="D295" s="299" t="s">
        <v>334</v>
      </c>
      <c r="E295" s="522">
        <v>26.1</v>
      </c>
      <c r="F295" s="522"/>
      <c r="G295" s="333">
        <f t="shared" si="8"/>
        <v>7737.5599999999913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46262</v>
      </c>
      <c r="D296" s="299" t="s">
        <v>471</v>
      </c>
      <c r="E296" s="522">
        <v>109.42</v>
      </c>
      <c r="F296" s="522"/>
      <c r="G296" s="333">
        <f t="shared" si="8"/>
        <v>7763.6599999999917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46261</v>
      </c>
      <c r="D297" s="299" t="s">
        <v>311</v>
      </c>
      <c r="E297" s="522">
        <v>150.69999999999999</v>
      </c>
      <c r="F297" s="522"/>
      <c r="G297" s="333">
        <f t="shared" si="8"/>
        <v>7873.0799999999917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1</v>
      </c>
      <c r="C298" s="298">
        <v>46261</v>
      </c>
      <c r="D298" s="299" t="s">
        <v>427</v>
      </c>
      <c r="E298" s="522">
        <v>36.18</v>
      </c>
      <c r="F298" s="522"/>
      <c r="G298" s="333">
        <f t="shared" si="8"/>
        <v>8023.7799999999916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3</v>
      </c>
      <c r="C299" s="298">
        <v>46261</v>
      </c>
      <c r="D299" s="299" t="s">
        <v>981</v>
      </c>
      <c r="E299" s="522">
        <v>9.23</v>
      </c>
      <c r="F299" s="522"/>
      <c r="G299" s="333">
        <f t="shared" si="8"/>
        <v>8059.9599999999919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4</v>
      </c>
      <c r="C300" s="298">
        <v>46261</v>
      </c>
      <c r="D300" s="299" t="s">
        <v>310</v>
      </c>
      <c r="E300" s="522">
        <v>47.99</v>
      </c>
      <c r="F300" s="522"/>
      <c r="G300" s="333">
        <f t="shared" si="8"/>
        <v>8069.1899999999914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46261</v>
      </c>
      <c r="D301" s="299" t="s">
        <v>300</v>
      </c>
      <c r="E301" s="522">
        <v>53.12</v>
      </c>
      <c r="F301" s="522"/>
      <c r="G301" s="333">
        <f t="shared" si="8"/>
        <v>8117.1799999999912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46261</v>
      </c>
      <c r="D302" s="299" t="s">
        <v>1028</v>
      </c>
      <c r="E302" s="522">
        <v>20</v>
      </c>
      <c r="F302" s="522"/>
      <c r="G302" s="333">
        <f t="shared" si="8"/>
        <v>8170.2999999999911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46260</v>
      </c>
      <c r="D303" s="299" t="s">
        <v>1029</v>
      </c>
      <c r="E303" s="522">
        <v>11.38</v>
      </c>
      <c r="F303" s="522"/>
      <c r="G303" s="333">
        <f t="shared" si="8"/>
        <v>8190.2999999999911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46260</v>
      </c>
      <c r="D304" s="299" t="s">
        <v>1030</v>
      </c>
      <c r="E304" s="522">
        <v>74.91</v>
      </c>
      <c r="F304" s="522"/>
      <c r="G304" s="333">
        <f t="shared" ref="G304:G321" si="9">G305-E304+F304</f>
        <v>8201.6799999999912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42</v>
      </c>
      <c r="C305" s="298">
        <v>46260</v>
      </c>
      <c r="D305" s="299" t="s">
        <v>200</v>
      </c>
      <c r="E305" s="522">
        <v>59</v>
      </c>
      <c r="F305" s="522"/>
      <c r="G305" s="333">
        <f t="shared" si="9"/>
        <v>8276.5899999999911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43</v>
      </c>
      <c r="C306" s="298">
        <v>46260</v>
      </c>
      <c r="D306" s="299" t="s">
        <v>201</v>
      </c>
      <c r="E306" s="522">
        <v>42.84</v>
      </c>
      <c r="F306" s="522"/>
      <c r="G306" s="333">
        <f t="shared" si="9"/>
        <v>8335.5899999999911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291</v>
      </c>
      <c r="B307" s="330">
        <v>40</v>
      </c>
      <c r="C307" s="298">
        <v>46260</v>
      </c>
      <c r="D307" s="299" t="s">
        <v>316</v>
      </c>
      <c r="E307" s="522"/>
      <c r="F307" s="522">
        <v>59.74</v>
      </c>
      <c r="G307" s="333">
        <f t="shared" si="9"/>
        <v>8378.4299999999912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4</v>
      </c>
      <c r="C308" s="298">
        <v>46260</v>
      </c>
      <c r="D308" s="299" t="s">
        <v>296</v>
      </c>
      <c r="E308" s="522">
        <v>78.510000000000005</v>
      </c>
      <c r="F308" s="522"/>
      <c r="G308" s="333">
        <f t="shared" si="9"/>
        <v>8318.6899999999914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46259</v>
      </c>
      <c r="D309" s="299" t="s">
        <v>312</v>
      </c>
      <c r="E309" s="522">
        <v>54.95</v>
      </c>
      <c r="F309" s="522"/>
      <c r="G309" s="333">
        <f t="shared" si="9"/>
        <v>8397.1999999999916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46259</v>
      </c>
      <c r="D310" s="299" t="s">
        <v>357</v>
      </c>
      <c r="E310" s="522">
        <v>5.28</v>
      </c>
      <c r="F310" s="522"/>
      <c r="G310" s="333">
        <f t="shared" si="9"/>
        <v>8452.1499999999924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8</v>
      </c>
      <c r="C311" s="298">
        <v>46259</v>
      </c>
      <c r="D311" s="299" t="s">
        <v>308</v>
      </c>
      <c r="E311" s="522">
        <v>71.75</v>
      </c>
      <c r="F311" s="522"/>
      <c r="G311" s="333">
        <f t="shared" si="9"/>
        <v>8457.429999999993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5</v>
      </c>
      <c r="C312" s="298">
        <v>46259</v>
      </c>
      <c r="D312" s="299" t="s">
        <v>1027</v>
      </c>
      <c r="E312" s="522">
        <v>30</v>
      </c>
      <c r="F312" s="522"/>
      <c r="G312" s="333">
        <f t="shared" si="9"/>
        <v>8529.179999999993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46259</v>
      </c>
      <c r="D313" s="299" t="s">
        <v>334</v>
      </c>
      <c r="E313" s="522">
        <v>18.18</v>
      </c>
      <c r="F313" s="522"/>
      <c r="G313" s="333">
        <f t="shared" si="9"/>
        <v>8559.179999999993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12</v>
      </c>
      <c r="C314" s="298">
        <v>46259</v>
      </c>
      <c r="D314" s="299" t="s">
        <v>314</v>
      </c>
      <c r="E314" s="522">
        <v>225</v>
      </c>
      <c r="F314" s="522"/>
      <c r="G314" s="333">
        <f t="shared" si="9"/>
        <v>8577.3599999999933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5</v>
      </c>
      <c r="C315" s="298">
        <v>46259</v>
      </c>
      <c r="D315" s="299" t="s">
        <v>1025</v>
      </c>
      <c r="E315" s="522">
        <v>-125</v>
      </c>
      <c r="F315" s="522"/>
      <c r="G315" s="333">
        <f t="shared" si="9"/>
        <v>8802.3599999999933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5</v>
      </c>
      <c r="C316" s="298">
        <v>46259</v>
      </c>
      <c r="D316" s="299" t="s">
        <v>1024</v>
      </c>
      <c r="E316" s="522">
        <v>-125</v>
      </c>
      <c r="F316" s="522"/>
      <c r="G316" s="333">
        <f t="shared" si="9"/>
        <v>8677.3599999999933</v>
      </c>
      <c r="H316" s="334" t="s">
        <v>298</v>
      </c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46259</v>
      </c>
      <c r="D317" s="299" t="s">
        <v>1026</v>
      </c>
      <c r="E317" s="522"/>
      <c r="F317" s="522">
        <v>430</v>
      </c>
      <c r="G317" s="333">
        <f t="shared" si="9"/>
        <v>8552.3599999999933</v>
      </c>
      <c r="H317" s="334" t="s">
        <v>298</v>
      </c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287</v>
      </c>
      <c r="B318" s="330" t="s">
        <v>287</v>
      </c>
      <c r="C318" s="298">
        <v>46259</v>
      </c>
      <c r="D318" s="299" t="s">
        <v>1026</v>
      </c>
      <c r="E318" s="522">
        <v>430</v>
      </c>
      <c r="F318" s="522"/>
      <c r="G318" s="333">
        <f t="shared" si="9"/>
        <v>8122.3599999999933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46259</v>
      </c>
      <c r="D319" s="299" t="s">
        <v>357</v>
      </c>
      <c r="E319" s="522">
        <v>37.71</v>
      </c>
      <c r="F319" s="522"/>
      <c r="G319" s="333">
        <f t="shared" si="9"/>
        <v>8552.3599999999933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291</v>
      </c>
      <c r="B320" s="330">
        <v>41</v>
      </c>
      <c r="C320" s="298">
        <v>46258</v>
      </c>
      <c r="D320" s="299" t="s">
        <v>1021</v>
      </c>
      <c r="E320" s="522"/>
      <c r="F320" s="522">
        <v>800</v>
      </c>
      <c r="G320" s="333">
        <f t="shared" si="9"/>
        <v>8590.0699999999924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46258</v>
      </c>
      <c r="D321" s="299" t="s">
        <v>300</v>
      </c>
      <c r="E321" s="522">
        <v>63.98</v>
      </c>
      <c r="F321" s="522"/>
      <c r="G321" s="333">
        <f t="shared" si="9"/>
        <v>7790.0699999999924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46258</v>
      </c>
      <c r="D322" s="299" t="s">
        <v>296</v>
      </c>
      <c r="E322" s="522">
        <v>15.3</v>
      </c>
      <c r="F322" s="522"/>
      <c r="G322" s="333">
        <f t="shared" ref="G322:G335" si="10">G323-E322+F322</f>
        <v>7854.049999999992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4</v>
      </c>
      <c r="C323" s="298">
        <v>46258</v>
      </c>
      <c r="D323" s="299" t="s">
        <v>296</v>
      </c>
      <c r="E323" s="522">
        <v>41.09</v>
      </c>
      <c r="F323" s="522"/>
      <c r="G323" s="333">
        <f t="shared" si="10"/>
        <v>7869.3499999999922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46258</v>
      </c>
      <c r="D324" s="299" t="s">
        <v>300</v>
      </c>
      <c r="E324" s="522">
        <v>51.08</v>
      </c>
      <c r="F324" s="522"/>
      <c r="G324" s="333">
        <f t="shared" si="10"/>
        <v>7910.4399999999923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6</v>
      </c>
      <c r="C325" s="298">
        <v>46258</v>
      </c>
      <c r="D325" s="299" t="s">
        <v>300</v>
      </c>
      <c r="E325" s="522">
        <v>66.010000000000005</v>
      </c>
      <c r="F325" s="522"/>
      <c r="G325" s="333">
        <f t="shared" si="10"/>
        <v>7961.5199999999923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5</v>
      </c>
      <c r="C326" s="298">
        <v>46256</v>
      </c>
      <c r="D326" s="299" t="s">
        <v>1022</v>
      </c>
      <c r="E326" s="522">
        <v>134.19</v>
      </c>
      <c r="F326" s="522"/>
      <c r="G326" s="333">
        <f t="shared" si="10"/>
        <v>8027.5299999999925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5</v>
      </c>
      <c r="C327" s="298">
        <v>46256</v>
      </c>
      <c r="D327" s="299" t="s">
        <v>1017</v>
      </c>
      <c r="E327" s="522">
        <v>50</v>
      </c>
      <c r="F327" s="522"/>
      <c r="G327" s="333">
        <f t="shared" si="10"/>
        <v>8161.7199999999921</v>
      </c>
      <c r="H327" s="334" t="s">
        <v>298</v>
      </c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46255</v>
      </c>
      <c r="D328" s="299" t="s">
        <v>319</v>
      </c>
      <c r="E328" s="522">
        <v>39.270000000000003</v>
      </c>
      <c r="F328" s="522"/>
      <c r="G328" s="333">
        <f t="shared" si="10"/>
        <v>8211.7199999999921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46255</v>
      </c>
      <c r="D329" s="299" t="s">
        <v>319</v>
      </c>
      <c r="E329" s="522">
        <v>8.48</v>
      </c>
      <c r="F329" s="522"/>
      <c r="G329" s="333">
        <f t="shared" si="10"/>
        <v>8250.9899999999925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46255</v>
      </c>
      <c r="D330" s="299" t="s">
        <v>396</v>
      </c>
      <c r="E330" s="522">
        <v>157.32</v>
      </c>
      <c r="F330" s="522"/>
      <c r="G330" s="333">
        <f t="shared" si="10"/>
        <v>8259.4699999999921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7</v>
      </c>
      <c r="C331" s="298">
        <v>46254</v>
      </c>
      <c r="D331" s="299" t="s">
        <v>1023</v>
      </c>
      <c r="E331" s="522">
        <v>100</v>
      </c>
      <c r="F331" s="522"/>
      <c r="G331" s="333">
        <f t="shared" si="10"/>
        <v>8416.7899999999918</v>
      </c>
      <c r="H331" s="334" t="s">
        <v>298</v>
      </c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46254</v>
      </c>
      <c r="D332" s="299" t="s">
        <v>319</v>
      </c>
      <c r="E332" s="522">
        <v>119.58</v>
      </c>
      <c r="F332" s="522"/>
      <c r="G332" s="333">
        <f t="shared" si="10"/>
        <v>8516.7899999999918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291</v>
      </c>
      <c r="B333" s="330">
        <v>39</v>
      </c>
      <c r="C333" s="298">
        <v>46254</v>
      </c>
      <c r="D333" s="299" t="s">
        <v>292</v>
      </c>
      <c r="E333" s="522"/>
      <c r="F333" s="522">
        <v>2763.78</v>
      </c>
      <c r="G333" s="333">
        <f t="shared" si="10"/>
        <v>8636.3699999999917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287</v>
      </c>
      <c r="B334" s="330" t="s">
        <v>287</v>
      </c>
      <c r="C334" s="298">
        <v>46253</v>
      </c>
      <c r="D334" s="299" t="s">
        <v>889</v>
      </c>
      <c r="E334" s="522">
        <v>219.38</v>
      </c>
      <c r="F334" s="522">
        <v>219.38</v>
      </c>
      <c r="G334" s="333">
        <f t="shared" si="10"/>
        <v>5872.5899999999911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22</v>
      </c>
      <c r="C335" s="298">
        <v>46253</v>
      </c>
      <c r="D335" s="299" t="s">
        <v>921</v>
      </c>
      <c r="E335" s="522">
        <v>7.46</v>
      </c>
      <c r="F335" s="522"/>
      <c r="G335" s="333">
        <f t="shared" si="10"/>
        <v>5872.5899999999911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22</v>
      </c>
      <c r="C336" s="298">
        <v>46253</v>
      </c>
      <c r="D336" s="299" t="s">
        <v>323</v>
      </c>
      <c r="E336" s="522">
        <v>23.42</v>
      </c>
      <c r="F336" s="522"/>
      <c r="G336" s="333">
        <f t="shared" ref="G336:G338" si="11">G337-E336+F336</f>
        <v>5880.0499999999911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8</v>
      </c>
      <c r="C337" s="298">
        <v>46252</v>
      </c>
      <c r="D337" s="299" t="s">
        <v>319</v>
      </c>
      <c r="E337" s="522">
        <v>13</v>
      </c>
      <c r="F337" s="522"/>
      <c r="G337" s="333">
        <f t="shared" si="11"/>
        <v>5903.4699999999912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22</v>
      </c>
      <c r="C338" s="298">
        <v>46252</v>
      </c>
      <c r="D338" s="299" t="s">
        <v>928</v>
      </c>
      <c r="E338" s="522">
        <v>13.84</v>
      </c>
      <c r="F338" s="522"/>
      <c r="G338" s="333">
        <f t="shared" si="11"/>
        <v>5916.4699999999912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46252</v>
      </c>
      <c r="D339" s="299" t="s">
        <v>1018</v>
      </c>
      <c r="E339" s="522">
        <v>2518.46</v>
      </c>
      <c r="F339" s="522">
        <v>2518.46</v>
      </c>
      <c r="G339" s="333">
        <f t="shared" ref="G339:G401" si="12">G340-E339+F339</f>
        <v>5930.3099999999913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46252</v>
      </c>
      <c r="D340" s="299" t="s">
        <v>322</v>
      </c>
      <c r="E340" s="522">
        <v>25</v>
      </c>
      <c r="F340" s="522"/>
      <c r="G340" s="333">
        <f t="shared" si="12"/>
        <v>5930.3099999999913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21</v>
      </c>
      <c r="C341" s="298">
        <v>46251</v>
      </c>
      <c r="D341" s="299" t="s">
        <v>194</v>
      </c>
      <c r="E341" s="522">
        <v>81</v>
      </c>
      <c r="F341" s="522"/>
      <c r="G341" s="333">
        <f t="shared" si="12"/>
        <v>5955.3099999999913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42</v>
      </c>
      <c r="C342" s="298">
        <v>46251</v>
      </c>
      <c r="D342" s="299" t="s">
        <v>333</v>
      </c>
      <c r="E342" s="522">
        <v>22.35</v>
      </c>
      <c r="F342" s="522"/>
      <c r="G342" s="333">
        <f t="shared" si="12"/>
        <v>6036.3099999999913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43</v>
      </c>
      <c r="C343" s="298">
        <v>46251</v>
      </c>
      <c r="D343" s="299" t="s">
        <v>333</v>
      </c>
      <c r="E343" s="522">
        <v>22.35</v>
      </c>
      <c r="F343" s="522"/>
      <c r="G343" s="333">
        <f t="shared" si="12"/>
        <v>6058.6599999999917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1</v>
      </c>
      <c r="C344" s="298">
        <v>46251</v>
      </c>
      <c r="D344" s="299" t="s">
        <v>329</v>
      </c>
      <c r="E344" s="522">
        <v>120</v>
      </c>
      <c r="F344" s="522"/>
      <c r="G344" s="333">
        <f t="shared" si="12"/>
        <v>6081.009999999992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46251</v>
      </c>
      <c r="D345" s="299" t="s">
        <v>332</v>
      </c>
      <c r="E345" s="522">
        <v>15.5</v>
      </c>
      <c r="F345" s="522"/>
      <c r="G345" s="333">
        <f t="shared" si="12"/>
        <v>6201.009999999992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46251</v>
      </c>
      <c r="D346" s="299" t="s">
        <v>1001</v>
      </c>
      <c r="E346" s="522">
        <v>30</v>
      </c>
      <c r="F346" s="522"/>
      <c r="G346" s="333">
        <f t="shared" si="12"/>
        <v>6216.509999999992</v>
      </c>
      <c r="H346" s="334" t="s">
        <v>298</v>
      </c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17</v>
      </c>
      <c r="C347" s="298">
        <v>46251</v>
      </c>
      <c r="D347" s="299" t="s">
        <v>188</v>
      </c>
      <c r="E347" s="522">
        <v>42.65</v>
      </c>
      <c r="F347" s="522"/>
      <c r="G347" s="333">
        <f t="shared" si="12"/>
        <v>6246.509999999992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11</v>
      </c>
      <c r="C348" s="298">
        <v>46251</v>
      </c>
      <c r="D348" s="299" t="s">
        <v>178</v>
      </c>
      <c r="E348" s="522">
        <v>256.83999999999997</v>
      </c>
      <c r="F348" s="522"/>
      <c r="G348" s="333">
        <f t="shared" si="12"/>
        <v>6289.1599999999917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23</v>
      </c>
      <c r="C349" s="298">
        <v>46251</v>
      </c>
      <c r="D349" s="299" t="s">
        <v>63</v>
      </c>
      <c r="E349" s="522">
        <v>529.46</v>
      </c>
      <c r="F349" s="522"/>
      <c r="G349" s="333">
        <f t="shared" si="12"/>
        <v>6545.9999999999918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1</v>
      </c>
      <c r="C350" s="298">
        <v>46250</v>
      </c>
      <c r="D350" s="299" t="s">
        <v>1019</v>
      </c>
      <c r="E350" s="522">
        <v>25.5</v>
      </c>
      <c r="F350" s="522"/>
      <c r="G350" s="333">
        <f t="shared" si="12"/>
        <v>7075.4599999999919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46250</v>
      </c>
      <c r="D351" s="299" t="s">
        <v>339</v>
      </c>
      <c r="E351" s="522">
        <v>21.3</v>
      </c>
      <c r="F351" s="522"/>
      <c r="G351" s="333">
        <f t="shared" si="12"/>
        <v>7100.9599999999919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46250</v>
      </c>
      <c r="D352" s="299" t="s">
        <v>1019</v>
      </c>
      <c r="E352" s="522">
        <v>28.1</v>
      </c>
      <c r="F352" s="522"/>
      <c r="G352" s="333">
        <f t="shared" si="12"/>
        <v>7122.259999999992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46250</v>
      </c>
      <c r="D353" s="299" t="s">
        <v>319</v>
      </c>
      <c r="E353" s="522">
        <v>13.58</v>
      </c>
      <c r="F353" s="522"/>
      <c r="G353" s="333">
        <f t="shared" si="12"/>
        <v>7150.3599999999924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7</v>
      </c>
      <c r="C354" s="298">
        <v>46250</v>
      </c>
      <c r="D354" s="299" t="s">
        <v>300</v>
      </c>
      <c r="E354" s="522">
        <v>85.15</v>
      </c>
      <c r="F354" s="522"/>
      <c r="G354" s="333">
        <f t="shared" si="12"/>
        <v>7163.9399999999923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6</v>
      </c>
      <c r="C355" s="298">
        <v>46250</v>
      </c>
      <c r="D355" s="299" t="s">
        <v>300</v>
      </c>
      <c r="E355" s="522">
        <v>33</v>
      </c>
      <c r="F355" s="522"/>
      <c r="G355" s="333">
        <f t="shared" si="12"/>
        <v>7249.089999999992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46249</v>
      </c>
      <c r="D356" s="299" t="s">
        <v>829</v>
      </c>
      <c r="E356" s="522">
        <v>72.239999999999995</v>
      </c>
      <c r="F356" s="522"/>
      <c r="G356" s="333">
        <f t="shared" si="12"/>
        <v>7282.089999999992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1</v>
      </c>
      <c r="C357" s="298">
        <v>46249</v>
      </c>
      <c r="D357" s="299" t="s">
        <v>427</v>
      </c>
      <c r="E357" s="522">
        <v>46</v>
      </c>
      <c r="F357" s="522"/>
      <c r="G357" s="333">
        <f t="shared" si="12"/>
        <v>7354.3299999999917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46249</v>
      </c>
      <c r="D358" s="299" t="s">
        <v>329</v>
      </c>
      <c r="E358" s="522">
        <v>32.06</v>
      </c>
      <c r="F358" s="522"/>
      <c r="G358" s="333">
        <f t="shared" si="12"/>
        <v>7400.3299999999917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6</v>
      </c>
      <c r="C359" s="298">
        <v>46249</v>
      </c>
      <c r="D359" s="299" t="s">
        <v>300</v>
      </c>
      <c r="E359" s="522">
        <v>18.079999999999998</v>
      </c>
      <c r="F359" s="522"/>
      <c r="G359" s="333">
        <f t="shared" si="12"/>
        <v>7432.3899999999921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7</v>
      </c>
      <c r="C360" s="298">
        <v>46248</v>
      </c>
      <c r="D360" s="299" t="s">
        <v>1020</v>
      </c>
      <c r="E360" s="522">
        <v>37.26</v>
      </c>
      <c r="F360" s="522"/>
      <c r="G360" s="333">
        <f t="shared" si="12"/>
        <v>7450.4699999999921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7</v>
      </c>
      <c r="C361" s="298">
        <v>46248</v>
      </c>
      <c r="D361" s="299" t="s">
        <v>443</v>
      </c>
      <c r="E361" s="522">
        <v>151.94</v>
      </c>
      <c r="F361" s="522"/>
      <c r="G361" s="333">
        <f t="shared" si="12"/>
        <v>7487.7299999999923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291</v>
      </c>
      <c r="B362" s="330">
        <v>38</v>
      </c>
      <c r="C362" s="298">
        <v>46248</v>
      </c>
      <c r="D362" s="299" t="s">
        <v>293</v>
      </c>
      <c r="E362" s="522"/>
      <c r="F362" s="522">
        <v>4729.33</v>
      </c>
      <c r="G362" s="333">
        <f t="shared" si="12"/>
        <v>7639.6699999999919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8</v>
      </c>
      <c r="C363" s="298">
        <v>46247</v>
      </c>
      <c r="D363" s="299" t="s">
        <v>319</v>
      </c>
      <c r="E363" s="522">
        <v>237.21</v>
      </c>
      <c r="F363" s="522"/>
      <c r="G363" s="333">
        <f t="shared" si="12"/>
        <v>2910.339999999992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46246</v>
      </c>
      <c r="D364" s="299" t="s">
        <v>411</v>
      </c>
      <c r="E364" s="522">
        <v>-3.54</v>
      </c>
      <c r="F364" s="522"/>
      <c r="G364" s="333">
        <f t="shared" si="12"/>
        <v>3147.549999999992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19</v>
      </c>
      <c r="C365" s="298">
        <v>46246</v>
      </c>
      <c r="D365" s="299" t="s">
        <v>191</v>
      </c>
      <c r="E365" s="522">
        <v>200</v>
      </c>
      <c r="F365" s="522"/>
      <c r="G365" s="333">
        <f t="shared" si="12"/>
        <v>3144.009999999992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335</v>
      </c>
      <c r="B366" s="330" t="s">
        <v>335</v>
      </c>
      <c r="C366" s="298">
        <v>46246</v>
      </c>
      <c r="D366" s="299" t="s">
        <v>185</v>
      </c>
      <c r="E366" s="522">
        <v>63.55</v>
      </c>
      <c r="F366" s="522"/>
      <c r="G366" s="333">
        <f t="shared" si="12"/>
        <v>3344.009999999992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15</v>
      </c>
      <c r="C367" s="298">
        <v>46246</v>
      </c>
      <c r="D367" s="299" t="s">
        <v>185</v>
      </c>
      <c r="E367" s="522">
        <v>64.28</v>
      </c>
      <c r="F367" s="522"/>
      <c r="G367" s="333">
        <f t="shared" si="12"/>
        <v>3407.5599999999922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22</v>
      </c>
      <c r="C368" s="298">
        <v>46245</v>
      </c>
      <c r="D368" s="299" t="s">
        <v>351</v>
      </c>
      <c r="E368" s="522">
        <v>21.29</v>
      </c>
      <c r="F368" s="522"/>
      <c r="G368" s="333">
        <f t="shared" si="12"/>
        <v>3471.8399999999924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46245</v>
      </c>
      <c r="D369" s="299" t="s">
        <v>426</v>
      </c>
      <c r="E369" s="522">
        <v>-130</v>
      </c>
      <c r="F369" s="522"/>
      <c r="G369" s="333">
        <f t="shared" si="12"/>
        <v>3493.1299999999924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291</v>
      </c>
      <c r="B370" s="330">
        <v>41</v>
      </c>
      <c r="C370" s="298">
        <v>46244</v>
      </c>
      <c r="D370" s="299" t="s">
        <v>1009</v>
      </c>
      <c r="E370" s="522"/>
      <c r="F370" s="522">
        <v>800</v>
      </c>
      <c r="G370" s="333">
        <f t="shared" si="12"/>
        <v>3363.1299999999924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22</v>
      </c>
      <c r="C371" s="298">
        <v>46244</v>
      </c>
      <c r="D371" s="299" t="s">
        <v>977</v>
      </c>
      <c r="E371" s="522">
        <v>5.31</v>
      </c>
      <c r="F371" s="522"/>
      <c r="G371" s="333">
        <f t="shared" si="12"/>
        <v>2563.1299999999924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46244</v>
      </c>
      <c r="D372" s="299" t="s">
        <v>319</v>
      </c>
      <c r="E372" s="522">
        <v>9.5</v>
      </c>
      <c r="F372" s="522"/>
      <c r="G372" s="333">
        <f t="shared" si="12"/>
        <v>2568.4399999999923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46244</v>
      </c>
      <c r="D373" s="299" t="s">
        <v>334</v>
      </c>
      <c r="E373" s="522">
        <v>16.16</v>
      </c>
      <c r="F373" s="522"/>
      <c r="G373" s="333">
        <f t="shared" si="12"/>
        <v>2577.9399999999923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5</v>
      </c>
      <c r="C374" s="298">
        <v>46243</v>
      </c>
      <c r="D374" s="299" t="s">
        <v>852</v>
      </c>
      <c r="E374" s="522">
        <v>10.68</v>
      </c>
      <c r="F374" s="522"/>
      <c r="G374" s="333">
        <f t="shared" si="12"/>
        <v>2594.0999999999922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287</v>
      </c>
      <c r="B375" s="330" t="s">
        <v>287</v>
      </c>
      <c r="C375" s="298">
        <v>46243</v>
      </c>
      <c r="D375" s="299" t="s">
        <v>843</v>
      </c>
      <c r="E375" s="522">
        <v>116.04</v>
      </c>
      <c r="F375" s="522">
        <v>116.04</v>
      </c>
      <c r="G375" s="333">
        <f t="shared" si="12"/>
        <v>2604.779999999992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1</v>
      </c>
      <c r="C376" s="298">
        <v>46243</v>
      </c>
      <c r="D376" s="299" t="s">
        <v>306</v>
      </c>
      <c r="E376" s="522">
        <v>228.43</v>
      </c>
      <c r="F376" s="522"/>
      <c r="G376" s="333">
        <f t="shared" si="12"/>
        <v>2604.779999999992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4</v>
      </c>
      <c r="C377" s="298">
        <v>46242</v>
      </c>
      <c r="D377" s="299" t="s">
        <v>319</v>
      </c>
      <c r="E377" s="522">
        <v>39.92</v>
      </c>
      <c r="F377" s="522"/>
      <c r="G377" s="333">
        <f t="shared" si="12"/>
        <v>2833.2099999999919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4</v>
      </c>
      <c r="C378" s="298">
        <v>46242</v>
      </c>
      <c r="D378" s="299" t="s">
        <v>296</v>
      </c>
      <c r="E378" s="522">
        <v>73.16</v>
      </c>
      <c r="F378" s="522"/>
      <c r="G378" s="333">
        <f t="shared" si="12"/>
        <v>2873.1299999999919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1</v>
      </c>
      <c r="C379" s="298">
        <v>46242</v>
      </c>
      <c r="D379" s="299" t="s">
        <v>300</v>
      </c>
      <c r="E379" s="522">
        <v>28.7</v>
      </c>
      <c r="F379" s="522"/>
      <c r="G379" s="333">
        <f t="shared" si="12"/>
        <v>2946.2899999999918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46242</v>
      </c>
      <c r="D380" s="299" t="s">
        <v>344</v>
      </c>
      <c r="E380" s="522">
        <v>121.55</v>
      </c>
      <c r="F380" s="522"/>
      <c r="G380" s="333">
        <f t="shared" si="12"/>
        <v>2974.9899999999916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8</v>
      </c>
      <c r="C381" s="298">
        <v>46242</v>
      </c>
      <c r="D381" s="299" t="s">
        <v>1014</v>
      </c>
      <c r="E381" s="522">
        <v>25</v>
      </c>
      <c r="F381" s="522"/>
      <c r="G381" s="333">
        <f t="shared" si="12"/>
        <v>3096.5399999999918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46242</v>
      </c>
      <c r="D382" s="299" t="s">
        <v>352</v>
      </c>
      <c r="E382" s="522">
        <v>21.99</v>
      </c>
      <c r="F382" s="522"/>
      <c r="G382" s="333">
        <f t="shared" si="12"/>
        <v>3121.5399999999918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5</v>
      </c>
      <c r="C383" s="298">
        <v>46242</v>
      </c>
      <c r="D383" s="299" t="s">
        <v>1017</v>
      </c>
      <c r="E383" s="522">
        <v>60</v>
      </c>
      <c r="F383" s="522"/>
      <c r="G383" s="333">
        <f t="shared" si="12"/>
        <v>3143.5299999999916</v>
      </c>
      <c r="H383" s="334" t="s">
        <v>298</v>
      </c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46241</v>
      </c>
      <c r="D384" s="299" t="s">
        <v>319</v>
      </c>
      <c r="E384" s="522">
        <v>19.690000000000001</v>
      </c>
      <c r="F384" s="522"/>
      <c r="G384" s="333">
        <f t="shared" si="12"/>
        <v>3203.5299999999916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46241</v>
      </c>
      <c r="D385" s="299" t="s">
        <v>296</v>
      </c>
      <c r="E385" s="522">
        <v>8.93</v>
      </c>
      <c r="F385" s="522"/>
      <c r="G385" s="333">
        <f t="shared" si="12"/>
        <v>3223.2199999999916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46241</v>
      </c>
      <c r="D386" s="299" t="s">
        <v>320</v>
      </c>
      <c r="E386" s="522">
        <v>178.24</v>
      </c>
      <c r="F386" s="522"/>
      <c r="G386" s="333">
        <f t="shared" si="12"/>
        <v>3232.1499999999915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46241</v>
      </c>
      <c r="D387" s="299" t="s">
        <v>403</v>
      </c>
      <c r="E387" s="522">
        <v>107.68</v>
      </c>
      <c r="F387" s="522"/>
      <c r="G387" s="333">
        <f t="shared" si="12"/>
        <v>3410.3899999999917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335</v>
      </c>
      <c r="B388" s="330" t="s">
        <v>335</v>
      </c>
      <c r="C388" s="298">
        <v>46241</v>
      </c>
      <c r="D388" s="299" t="s">
        <v>182</v>
      </c>
      <c r="E388" s="522">
        <v>83.63</v>
      </c>
      <c r="F388" s="522"/>
      <c r="G388" s="333">
        <f t="shared" si="12"/>
        <v>3518.0699999999915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9</v>
      </c>
      <c r="C389" s="298">
        <v>46241</v>
      </c>
      <c r="D389" s="299" t="s">
        <v>58</v>
      </c>
      <c r="E389" s="522">
        <v>1231.68</v>
      </c>
      <c r="F389" s="522"/>
      <c r="G389" s="333">
        <f t="shared" si="12"/>
        <v>3601.6999999999916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46240</v>
      </c>
      <c r="D390" s="299" t="s">
        <v>1015</v>
      </c>
      <c r="E390" s="522">
        <v>33.700000000000003</v>
      </c>
      <c r="F390" s="522"/>
      <c r="G390" s="333">
        <f t="shared" si="12"/>
        <v>4833.3799999999919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8</v>
      </c>
      <c r="C391" s="298">
        <v>46240</v>
      </c>
      <c r="D391" s="299" t="s">
        <v>346</v>
      </c>
      <c r="E391" s="522">
        <v>23.33</v>
      </c>
      <c r="F391" s="522"/>
      <c r="G391" s="333">
        <f t="shared" si="12"/>
        <v>4867.0799999999917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14</v>
      </c>
      <c r="C392" s="298">
        <v>46240</v>
      </c>
      <c r="D392" s="299" t="s">
        <v>956</v>
      </c>
      <c r="E392" s="522">
        <v>66.67</v>
      </c>
      <c r="F392" s="522"/>
      <c r="G392" s="333">
        <f t="shared" si="12"/>
        <v>4890.4099999999917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46240</v>
      </c>
      <c r="D393" s="299" t="s">
        <v>343</v>
      </c>
      <c r="E393" s="522">
        <v>75</v>
      </c>
      <c r="F393" s="522"/>
      <c r="G393" s="333">
        <f t="shared" si="12"/>
        <v>4957.0799999999917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13</v>
      </c>
      <c r="C394" s="298">
        <v>46240</v>
      </c>
      <c r="D394" s="299" t="s">
        <v>182</v>
      </c>
      <c r="E394" s="522">
        <v>331.81</v>
      </c>
      <c r="F394" s="522"/>
      <c r="G394" s="333">
        <f t="shared" si="12"/>
        <v>5032.0799999999917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291</v>
      </c>
      <c r="B395" s="330">
        <v>39</v>
      </c>
      <c r="C395" s="298">
        <v>46240</v>
      </c>
      <c r="D395" s="299" t="s">
        <v>292</v>
      </c>
      <c r="E395" s="522"/>
      <c r="F395" s="522">
        <v>2763.78</v>
      </c>
      <c r="G395" s="333">
        <f t="shared" si="12"/>
        <v>5363.8899999999921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46239</v>
      </c>
      <c r="D396" s="299" t="s">
        <v>352</v>
      </c>
      <c r="E396" s="522">
        <v>36.549999999999997</v>
      </c>
      <c r="F396" s="522"/>
      <c r="G396" s="333">
        <f t="shared" si="12"/>
        <v>2600.1099999999915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46239</v>
      </c>
      <c r="D397" s="299" t="s">
        <v>310</v>
      </c>
      <c r="E397" s="522">
        <v>40.76</v>
      </c>
      <c r="F397" s="522"/>
      <c r="G397" s="333">
        <f t="shared" si="12"/>
        <v>2636.6599999999917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46239</v>
      </c>
      <c r="D398" s="299" t="s">
        <v>310</v>
      </c>
      <c r="E398" s="522">
        <v>5.86</v>
      </c>
      <c r="F398" s="522"/>
      <c r="G398" s="333">
        <f t="shared" si="12"/>
        <v>2677.4199999999919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46239</v>
      </c>
      <c r="D399" s="299" t="s">
        <v>296</v>
      </c>
      <c r="E399" s="522">
        <v>63.22</v>
      </c>
      <c r="F399" s="522"/>
      <c r="G399" s="333">
        <f t="shared" si="12"/>
        <v>2683.279999999992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46239</v>
      </c>
      <c r="D400" s="299" t="s">
        <v>1010</v>
      </c>
      <c r="E400" s="522">
        <v>49.41</v>
      </c>
      <c r="F400" s="522"/>
      <c r="G400" s="333">
        <f t="shared" si="12"/>
        <v>2746.4999999999918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5</v>
      </c>
      <c r="C401" s="298">
        <v>46239</v>
      </c>
      <c r="D401" s="299" t="s">
        <v>1011</v>
      </c>
      <c r="E401" s="522">
        <v>-60</v>
      </c>
      <c r="F401" s="522"/>
      <c r="G401" s="333">
        <f t="shared" si="12"/>
        <v>2795.9099999999917</v>
      </c>
      <c r="H401" s="334" t="s">
        <v>298</v>
      </c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5</v>
      </c>
      <c r="C402" s="298">
        <v>46239</v>
      </c>
      <c r="D402" s="299" t="s">
        <v>1011</v>
      </c>
      <c r="E402" s="522">
        <v>263.89</v>
      </c>
      <c r="F402" s="522"/>
      <c r="G402" s="333">
        <f t="shared" ref="G402:G432" si="13">G403-E402+F402</f>
        <v>2735.9099999999917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5</v>
      </c>
      <c r="C403" s="298">
        <v>46239</v>
      </c>
      <c r="D403" s="299" t="s">
        <v>1012</v>
      </c>
      <c r="E403" s="522">
        <v>25</v>
      </c>
      <c r="F403" s="522"/>
      <c r="G403" s="333">
        <f t="shared" si="13"/>
        <v>2999.7999999999915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46239</v>
      </c>
      <c r="D404" s="299" t="s">
        <v>1013</v>
      </c>
      <c r="E404" s="522">
        <v>36.81</v>
      </c>
      <c r="F404" s="522"/>
      <c r="G404" s="333">
        <f t="shared" si="13"/>
        <v>3024.7999999999915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291</v>
      </c>
      <c r="B405" s="330">
        <v>40</v>
      </c>
      <c r="C405" s="298">
        <v>46239</v>
      </c>
      <c r="D405" s="299" t="s">
        <v>316</v>
      </c>
      <c r="E405" s="522"/>
      <c r="F405" s="522">
        <v>837.18</v>
      </c>
      <c r="G405" s="333">
        <f t="shared" si="13"/>
        <v>3061.6099999999915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6</v>
      </c>
      <c r="C406" s="298">
        <v>46238</v>
      </c>
      <c r="D406" s="299" t="s">
        <v>1008</v>
      </c>
      <c r="E406" s="522">
        <v>10</v>
      </c>
      <c r="F406" s="522"/>
      <c r="G406" s="333">
        <f t="shared" si="13"/>
        <v>2224.4299999999917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17</v>
      </c>
      <c r="C407" s="298">
        <v>46238</v>
      </c>
      <c r="D407" s="299" t="s">
        <v>369</v>
      </c>
      <c r="E407" s="522">
        <v>99</v>
      </c>
      <c r="F407" s="522"/>
      <c r="G407" s="333">
        <f t="shared" si="13"/>
        <v>2234.4299999999917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14</v>
      </c>
      <c r="C408" s="298">
        <v>46238</v>
      </c>
      <c r="D408" s="299" t="s">
        <v>366</v>
      </c>
      <c r="E408" s="522">
        <v>70.25</v>
      </c>
      <c r="F408" s="522"/>
      <c r="G408" s="333">
        <f t="shared" si="13"/>
        <v>2333.4299999999917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284</v>
      </c>
      <c r="B409" s="330">
        <v>37</v>
      </c>
      <c r="C409" s="298">
        <v>46238</v>
      </c>
      <c r="D409" s="299" t="s">
        <v>373</v>
      </c>
      <c r="E409" s="522">
        <v>50</v>
      </c>
      <c r="F409" s="522"/>
      <c r="G409" s="333">
        <f t="shared" si="13"/>
        <v>2403.6799999999917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4</v>
      </c>
      <c r="C410" s="298">
        <v>46237</v>
      </c>
      <c r="D410" s="299" t="s">
        <v>296</v>
      </c>
      <c r="E410" s="522">
        <v>41.93</v>
      </c>
      <c r="F410" s="522"/>
      <c r="G410" s="333">
        <f t="shared" si="13"/>
        <v>2453.6799999999917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46237</v>
      </c>
      <c r="D411" s="299" t="s">
        <v>334</v>
      </c>
      <c r="E411" s="522">
        <v>15.09</v>
      </c>
      <c r="F411" s="522"/>
      <c r="G411" s="333">
        <f t="shared" si="13"/>
        <v>2495.6099999999915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22</v>
      </c>
      <c r="C412" s="298">
        <v>46237</v>
      </c>
      <c r="D412" s="299" t="s">
        <v>951</v>
      </c>
      <c r="E412" s="522">
        <v>12.77</v>
      </c>
      <c r="F412" s="522"/>
      <c r="G412" s="333">
        <f t="shared" si="13"/>
        <v>2510.6999999999916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1</v>
      </c>
      <c r="C413" s="298">
        <v>46236</v>
      </c>
      <c r="D413" s="299" t="s">
        <v>306</v>
      </c>
      <c r="E413" s="522">
        <v>132.79</v>
      </c>
      <c r="F413" s="522"/>
      <c r="G413" s="333">
        <f t="shared" si="13"/>
        <v>2523.4699999999916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46236</v>
      </c>
      <c r="D414" s="299" t="s">
        <v>357</v>
      </c>
      <c r="E414" s="522">
        <v>10.25</v>
      </c>
      <c r="F414" s="522"/>
      <c r="G414" s="333">
        <f t="shared" si="13"/>
        <v>2656.2599999999916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6</v>
      </c>
      <c r="C415" s="298">
        <v>46236</v>
      </c>
      <c r="D415" s="299" t="s">
        <v>300</v>
      </c>
      <c r="E415" s="522">
        <v>24.48</v>
      </c>
      <c r="F415" s="522"/>
      <c r="G415" s="333">
        <f t="shared" si="13"/>
        <v>2666.5099999999916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4</v>
      </c>
      <c r="C416" s="298">
        <v>46236</v>
      </c>
      <c r="D416" s="299" t="s">
        <v>453</v>
      </c>
      <c r="E416" s="522">
        <v>40.21</v>
      </c>
      <c r="F416" s="522"/>
      <c r="G416" s="333">
        <f t="shared" si="13"/>
        <v>2690.9899999999916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46235</v>
      </c>
      <c r="D417" s="299" t="s">
        <v>1006</v>
      </c>
      <c r="E417" s="522">
        <v>22.12</v>
      </c>
      <c r="F417" s="522"/>
      <c r="G417" s="333">
        <f t="shared" si="13"/>
        <v>2731.1999999999916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5</v>
      </c>
      <c r="C418" s="298">
        <v>46235</v>
      </c>
      <c r="D418" s="299" t="s">
        <v>1007</v>
      </c>
      <c r="E418" s="522">
        <v>40</v>
      </c>
      <c r="F418" s="522"/>
      <c r="G418" s="333">
        <f t="shared" si="13"/>
        <v>2753.3199999999915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46235</v>
      </c>
      <c r="D419" s="299" t="s">
        <v>319</v>
      </c>
      <c r="E419" s="522">
        <v>8.86</v>
      </c>
      <c r="F419" s="522"/>
      <c r="G419" s="333">
        <f t="shared" si="13"/>
        <v>2793.3199999999915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5</v>
      </c>
      <c r="C420" s="298">
        <v>46235</v>
      </c>
      <c r="D420" s="299" t="s">
        <v>482</v>
      </c>
      <c r="E420" s="522">
        <v>52.06</v>
      </c>
      <c r="F420" s="522"/>
      <c r="G420" s="333">
        <f t="shared" si="13"/>
        <v>2802.1799999999917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6</v>
      </c>
      <c r="C421" s="298">
        <v>46235</v>
      </c>
      <c r="D421" s="299" t="s">
        <v>482</v>
      </c>
      <c r="E421" s="522">
        <v>52.06</v>
      </c>
      <c r="F421" s="522"/>
      <c r="G421" s="333">
        <f t="shared" si="13"/>
        <v>2854.2399999999916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22</v>
      </c>
      <c r="C422" s="298">
        <v>46235</v>
      </c>
      <c r="D422" s="299" t="s">
        <v>374</v>
      </c>
      <c r="E422" s="522">
        <v>6.37</v>
      </c>
      <c r="F422" s="522"/>
      <c r="G422" s="333">
        <f t="shared" si="13"/>
        <v>2906.2999999999915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46235</v>
      </c>
      <c r="D423" s="299" t="s">
        <v>1005</v>
      </c>
      <c r="E423" s="522">
        <v>121.4</v>
      </c>
      <c r="F423" s="522">
        <v>121.4</v>
      </c>
      <c r="G423" s="333">
        <f t="shared" si="13"/>
        <v>2912.6699999999914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46235</v>
      </c>
      <c r="D424" s="299" t="s">
        <v>1016</v>
      </c>
      <c r="E424" s="522">
        <v>-25.39</v>
      </c>
      <c r="F424" s="522"/>
      <c r="G424" s="333">
        <f t="shared" si="13"/>
        <v>2912.6699999999914</v>
      </c>
      <c r="H424" s="334" t="s">
        <v>298</v>
      </c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287</v>
      </c>
      <c r="B425" s="330" t="s">
        <v>287</v>
      </c>
      <c r="C425" s="298">
        <v>46235</v>
      </c>
      <c r="D425" s="299" t="s">
        <v>984</v>
      </c>
      <c r="E425" s="522"/>
      <c r="F425" s="522">
        <v>174.61</v>
      </c>
      <c r="G425" s="333">
        <f t="shared" si="13"/>
        <v>2887.2799999999916</v>
      </c>
      <c r="H425" s="334" t="s">
        <v>298</v>
      </c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46235</v>
      </c>
      <c r="D426" s="299" t="s">
        <v>984</v>
      </c>
      <c r="E426" s="522">
        <v>174.61</v>
      </c>
      <c r="F426" s="522"/>
      <c r="G426" s="333">
        <f t="shared" si="13"/>
        <v>2712.6699999999914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284</v>
      </c>
      <c r="B427" s="330">
        <v>37</v>
      </c>
      <c r="C427" s="298">
        <v>46234</v>
      </c>
      <c r="D427" s="299" t="s">
        <v>1002</v>
      </c>
      <c r="E427" s="522">
        <v>8746.27</v>
      </c>
      <c r="F427" s="522"/>
      <c r="G427" s="333">
        <f t="shared" si="13"/>
        <v>2887.2799999999916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286</v>
      </c>
      <c r="B428" s="330">
        <v>25</v>
      </c>
      <c r="C428" s="298">
        <v>46234</v>
      </c>
      <c r="D428" s="298" t="s">
        <v>204</v>
      </c>
      <c r="E428" s="331">
        <v>350</v>
      </c>
      <c r="F428" s="522"/>
      <c r="G428" s="333">
        <f t="shared" si="13"/>
        <v>11633.549999999992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286</v>
      </c>
      <c r="B429" s="330">
        <v>26</v>
      </c>
      <c r="C429" s="298">
        <v>46234</v>
      </c>
      <c r="D429" s="298" t="s">
        <v>205</v>
      </c>
      <c r="E429" s="331">
        <v>320</v>
      </c>
      <c r="F429" s="522"/>
      <c r="G429" s="333">
        <f t="shared" si="13"/>
        <v>11983.549999999992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286</v>
      </c>
      <c r="B430" s="330">
        <v>27</v>
      </c>
      <c r="C430" s="298">
        <v>46234</v>
      </c>
      <c r="D430" s="298" t="s">
        <v>206</v>
      </c>
      <c r="E430" s="331">
        <v>25</v>
      </c>
      <c r="F430" s="522"/>
      <c r="G430" s="333">
        <f t="shared" si="13"/>
        <v>12303.549999999992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286</v>
      </c>
      <c r="B431" s="330">
        <v>28</v>
      </c>
      <c r="C431" s="298">
        <v>46234</v>
      </c>
      <c r="D431" s="298" t="s">
        <v>207</v>
      </c>
      <c r="E431" s="331">
        <v>25</v>
      </c>
      <c r="F431" s="522"/>
      <c r="G431" s="333">
        <f t="shared" si="13"/>
        <v>12328.549999999992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286</v>
      </c>
      <c r="B432" s="330">
        <v>29</v>
      </c>
      <c r="C432" s="298">
        <v>46234</v>
      </c>
      <c r="D432" s="298" t="s">
        <v>208</v>
      </c>
      <c r="E432" s="331">
        <v>45</v>
      </c>
      <c r="F432" s="522"/>
      <c r="G432" s="333">
        <f t="shared" si="13"/>
        <v>12353.549999999992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286</v>
      </c>
      <c r="B433" s="330">
        <v>30</v>
      </c>
      <c r="C433" s="298">
        <v>46234</v>
      </c>
      <c r="D433" s="298" t="s">
        <v>209</v>
      </c>
      <c r="E433" s="331">
        <v>400</v>
      </c>
      <c r="F433" s="522"/>
      <c r="G433" s="333">
        <f t="shared" ref="G433:G455" si="14">G434-E433+F433</f>
        <v>12398.549999999992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286</v>
      </c>
      <c r="B434" s="330">
        <v>31</v>
      </c>
      <c r="C434" s="298">
        <v>46234</v>
      </c>
      <c r="D434" s="298" t="s">
        <v>210</v>
      </c>
      <c r="E434" s="331">
        <v>375</v>
      </c>
      <c r="F434" s="522"/>
      <c r="G434" s="333">
        <f t="shared" si="14"/>
        <v>12798.549999999992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286</v>
      </c>
      <c r="B435" s="330">
        <v>32</v>
      </c>
      <c r="C435" s="298">
        <v>46234</v>
      </c>
      <c r="D435" s="298" t="s">
        <v>211</v>
      </c>
      <c r="E435" s="331">
        <v>100</v>
      </c>
      <c r="F435" s="522"/>
      <c r="G435" s="333">
        <f t="shared" si="14"/>
        <v>13173.549999999992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286</v>
      </c>
      <c r="B436" s="330">
        <v>33</v>
      </c>
      <c r="C436" s="298">
        <v>46234</v>
      </c>
      <c r="D436" s="298" t="s">
        <v>212</v>
      </c>
      <c r="E436" s="331">
        <v>85</v>
      </c>
      <c r="F436" s="522"/>
      <c r="G436" s="333">
        <f t="shared" si="14"/>
        <v>13273.549999999992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286</v>
      </c>
      <c r="B437" s="330">
        <v>34</v>
      </c>
      <c r="C437" s="298">
        <v>46234</v>
      </c>
      <c r="D437" s="298" t="s">
        <v>213</v>
      </c>
      <c r="E437" s="331">
        <v>230</v>
      </c>
      <c r="F437" s="522"/>
      <c r="G437" s="333">
        <f t="shared" si="14"/>
        <v>13358.549999999992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286</v>
      </c>
      <c r="B438" s="330">
        <v>35</v>
      </c>
      <c r="C438" s="298">
        <v>46234</v>
      </c>
      <c r="D438" s="298" t="s">
        <v>214</v>
      </c>
      <c r="E438" s="331">
        <v>45</v>
      </c>
      <c r="F438" s="522"/>
      <c r="G438" s="333">
        <f t="shared" si="14"/>
        <v>13588.549999999992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291</v>
      </c>
      <c r="B439" s="330">
        <v>38</v>
      </c>
      <c r="C439" s="298">
        <v>46234</v>
      </c>
      <c r="D439" s="299" t="s">
        <v>293</v>
      </c>
      <c r="E439" s="522"/>
      <c r="F439" s="522">
        <v>4720.8599999999997</v>
      </c>
      <c r="G439" s="333">
        <f t="shared" si="14"/>
        <v>13633.549999999992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10</v>
      </c>
      <c r="C440" s="298">
        <v>46234</v>
      </c>
      <c r="D440" s="299" t="s">
        <v>176</v>
      </c>
      <c r="E440" s="522">
        <v>17.899999999999999</v>
      </c>
      <c r="F440" s="522"/>
      <c r="G440" s="333">
        <f t="shared" si="14"/>
        <v>8912.6899999999932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5</v>
      </c>
      <c r="C441" s="298">
        <v>46233</v>
      </c>
      <c r="D441" s="299" t="s">
        <v>482</v>
      </c>
      <c r="E441" s="522">
        <v>20.59</v>
      </c>
      <c r="F441" s="522"/>
      <c r="G441" s="333">
        <f t="shared" si="14"/>
        <v>8930.5899999999929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46233</v>
      </c>
      <c r="D442" s="299" t="s">
        <v>385</v>
      </c>
      <c r="E442" s="522">
        <v>23.87</v>
      </c>
      <c r="F442" s="522"/>
      <c r="G442" s="333">
        <f t="shared" si="14"/>
        <v>8951.179999999993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46233</v>
      </c>
      <c r="D443" s="299" t="s">
        <v>1001</v>
      </c>
      <c r="E443" s="522">
        <v>-100</v>
      </c>
      <c r="F443" s="522"/>
      <c r="G443" s="333">
        <f t="shared" si="14"/>
        <v>8975.0499999999938</v>
      </c>
      <c r="H443" s="334" t="s">
        <v>298</v>
      </c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46233</v>
      </c>
      <c r="D444" s="299" t="s">
        <v>998</v>
      </c>
      <c r="E444" s="522">
        <v>-100</v>
      </c>
      <c r="F444" s="522"/>
      <c r="G444" s="333">
        <f t="shared" si="14"/>
        <v>8875.0499999999938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46233</v>
      </c>
      <c r="D445" s="299" t="s">
        <v>1004</v>
      </c>
      <c r="E445" s="522">
        <v>16</v>
      </c>
      <c r="F445" s="522"/>
      <c r="G445" s="333">
        <f t="shared" si="14"/>
        <v>8775.0499999999938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46232</v>
      </c>
      <c r="D446" s="299" t="s">
        <v>308</v>
      </c>
      <c r="E446" s="522">
        <v>60.77</v>
      </c>
      <c r="F446" s="522"/>
      <c r="G446" s="333">
        <f t="shared" si="14"/>
        <v>8791.0499999999938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21</v>
      </c>
      <c r="C447" s="298">
        <v>46232</v>
      </c>
      <c r="D447" s="299" t="s">
        <v>194</v>
      </c>
      <c r="E447" s="522">
        <v>31.47</v>
      </c>
      <c r="F447" s="522"/>
      <c r="G447" s="333">
        <f t="shared" si="14"/>
        <v>8851.8199999999943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21</v>
      </c>
      <c r="C448" s="298">
        <v>46232</v>
      </c>
      <c r="D448" s="299" t="s">
        <v>194</v>
      </c>
      <c r="E448" s="522">
        <v>16.2</v>
      </c>
      <c r="F448" s="522"/>
      <c r="G448" s="333">
        <f t="shared" si="14"/>
        <v>8883.2899999999936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46232</v>
      </c>
      <c r="D449" s="299" t="s">
        <v>345</v>
      </c>
      <c r="E449" s="522">
        <v>11.43</v>
      </c>
      <c r="F449" s="522"/>
      <c r="G449" s="333">
        <f t="shared" si="14"/>
        <v>8899.4899999999943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46232</v>
      </c>
      <c r="D450" s="299" t="s">
        <v>357</v>
      </c>
      <c r="E450" s="522">
        <v>9.9700000000000006</v>
      </c>
      <c r="F450" s="522"/>
      <c r="G450" s="333">
        <f t="shared" si="14"/>
        <v>8910.9199999999946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5</v>
      </c>
      <c r="C451" s="298">
        <v>46232</v>
      </c>
      <c r="D451" s="299" t="s">
        <v>482</v>
      </c>
      <c r="E451" s="522">
        <v>82.36</v>
      </c>
      <c r="F451" s="522"/>
      <c r="G451" s="333">
        <f t="shared" si="14"/>
        <v>8920.889999999994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24</v>
      </c>
      <c r="C452" s="298">
        <v>46232</v>
      </c>
      <c r="D452" s="299" t="s">
        <v>858</v>
      </c>
      <c r="E452" s="522">
        <v>92.25</v>
      </c>
      <c r="F452" s="522"/>
      <c r="G452" s="333">
        <f t="shared" si="14"/>
        <v>9003.2499999999945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46232</v>
      </c>
      <c r="D453" s="299" t="s">
        <v>296</v>
      </c>
      <c r="E453" s="522">
        <v>39.5</v>
      </c>
      <c r="F453" s="522"/>
      <c r="G453" s="333">
        <f t="shared" si="14"/>
        <v>9095.4999999999945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46232</v>
      </c>
      <c r="D454" s="299" t="s">
        <v>296</v>
      </c>
      <c r="E454" s="522">
        <v>15.1</v>
      </c>
      <c r="F454" s="522"/>
      <c r="G454" s="333">
        <f t="shared" si="14"/>
        <v>9134.9999999999945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46232</v>
      </c>
      <c r="D455" s="299" t="s">
        <v>334</v>
      </c>
      <c r="E455" s="522">
        <v>17.68</v>
      </c>
      <c r="F455" s="522"/>
      <c r="G455" s="333">
        <f t="shared" si="14"/>
        <v>9150.0999999999949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46232</v>
      </c>
      <c r="D456" s="299" t="s">
        <v>986</v>
      </c>
      <c r="E456" s="522">
        <v>-205</v>
      </c>
      <c r="F456" s="522"/>
      <c r="G456" s="333">
        <f t="shared" ref="G456:G518" si="15">G457-E456+F456</f>
        <v>9167.7799999999952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20</v>
      </c>
      <c r="C457" s="298">
        <v>46232</v>
      </c>
      <c r="D457" s="299" t="s">
        <v>193</v>
      </c>
      <c r="E457" s="522">
        <v>600</v>
      </c>
      <c r="F457" s="522"/>
      <c r="G457" s="333">
        <f t="shared" si="15"/>
        <v>8962.7799999999952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287</v>
      </c>
      <c r="B458" s="330" t="s">
        <v>287</v>
      </c>
      <c r="C458" s="298">
        <v>46231</v>
      </c>
      <c r="D458" s="299" t="s">
        <v>523</v>
      </c>
      <c r="E458" s="522">
        <v>1171.3800000000001</v>
      </c>
      <c r="F458" s="522">
        <v>1171.3800000000001</v>
      </c>
      <c r="G458" s="333">
        <f t="shared" si="15"/>
        <v>9562.7799999999952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46231</v>
      </c>
      <c r="D459" s="299" t="s">
        <v>334</v>
      </c>
      <c r="E459" s="522">
        <v>11.58</v>
      </c>
      <c r="F459" s="522"/>
      <c r="G459" s="333">
        <f t="shared" si="15"/>
        <v>9562.7799999999934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42</v>
      </c>
      <c r="C460" s="298">
        <v>46231</v>
      </c>
      <c r="D460" s="299" t="s">
        <v>200</v>
      </c>
      <c r="E460" s="522">
        <v>59</v>
      </c>
      <c r="F460" s="522"/>
      <c r="G460" s="333">
        <f t="shared" si="15"/>
        <v>9574.3599999999933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43</v>
      </c>
      <c r="C461" s="298">
        <v>46231</v>
      </c>
      <c r="D461" s="299" t="s">
        <v>201</v>
      </c>
      <c r="E461" s="522">
        <v>50.92</v>
      </c>
      <c r="F461" s="522"/>
      <c r="G461" s="333">
        <f t="shared" si="15"/>
        <v>9633.3599999999933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8</v>
      </c>
      <c r="C462" s="298">
        <v>46231</v>
      </c>
      <c r="D462" s="299" t="s">
        <v>308</v>
      </c>
      <c r="E462" s="522">
        <v>71.75</v>
      </c>
      <c r="F462" s="522"/>
      <c r="G462" s="333">
        <f t="shared" si="15"/>
        <v>9684.2799999999934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46230</v>
      </c>
      <c r="D463" s="299" t="s">
        <v>997</v>
      </c>
      <c r="E463" s="522">
        <v>49.2</v>
      </c>
      <c r="F463" s="522"/>
      <c r="G463" s="333">
        <f t="shared" si="15"/>
        <v>9756.0299999999934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46230</v>
      </c>
      <c r="D464" s="299" t="s">
        <v>352</v>
      </c>
      <c r="E464" s="522">
        <v>20.98</v>
      </c>
      <c r="F464" s="522"/>
      <c r="G464" s="333">
        <f t="shared" si="15"/>
        <v>9805.2299999999941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46230</v>
      </c>
      <c r="D465" s="299" t="s">
        <v>300</v>
      </c>
      <c r="E465" s="522">
        <v>19.16</v>
      </c>
      <c r="F465" s="522"/>
      <c r="G465" s="333">
        <f t="shared" si="15"/>
        <v>9826.2099999999937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46230</v>
      </c>
      <c r="D466" s="299" t="s">
        <v>992</v>
      </c>
      <c r="E466" s="522">
        <v>15.89</v>
      </c>
      <c r="F466" s="522"/>
      <c r="G466" s="333">
        <f t="shared" si="15"/>
        <v>9845.3699999999935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22</v>
      </c>
      <c r="C467" s="298">
        <v>46230</v>
      </c>
      <c r="D467" s="299" t="s">
        <v>996</v>
      </c>
      <c r="E467" s="522">
        <v>15.96</v>
      </c>
      <c r="F467" s="522"/>
      <c r="G467" s="333">
        <f t="shared" si="15"/>
        <v>9861.2599999999929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46230</v>
      </c>
      <c r="D468" s="299" t="s">
        <v>306</v>
      </c>
      <c r="E468" s="522">
        <v>183.73</v>
      </c>
      <c r="F468" s="522"/>
      <c r="G468" s="333">
        <f t="shared" si="15"/>
        <v>9877.2199999999921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4</v>
      </c>
      <c r="C469" s="298">
        <v>46230</v>
      </c>
      <c r="D469" s="299" t="s">
        <v>296</v>
      </c>
      <c r="E469" s="522">
        <v>86.71</v>
      </c>
      <c r="F469" s="522"/>
      <c r="G469" s="333">
        <f t="shared" si="15"/>
        <v>10060.949999999992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46230</v>
      </c>
      <c r="D470" s="299" t="s">
        <v>296</v>
      </c>
      <c r="E470" s="522">
        <v>8.7200000000000006</v>
      </c>
      <c r="F470" s="522"/>
      <c r="G470" s="333">
        <f t="shared" si="15"/>
        <v>10147.659999999991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46230</v>
      </c>
      <c r="D471" s="299" t="s">
        <v>301</v>
      </c>
      <c r="E471" s="522">
        <v>23.5</v>
      </c>
      <c r="F471" s="522"/>
      <c r="G471" s="333">
        <f t="shared" si="15"/>
        <v>10156.37999999999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3</v>
      </c>
      <c r="C472" s="298">
        <v>46230</v>
      </c>
      <c r="D472" s="299" t="s">
        <v>981</v>
      </c>
      <c r="E472" s="522">
        <v>7.18</v>
      </c>
      <c r="F472" s="522"/>
      <c r="G472" s="333">
        <f t="shared" si="15"/>
        <v>10179.87999999999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46229</v>
      </c>
      <c r="D473" s="299" t="s">
        <v>994</v>
      </c>
      <c r="E473" s="522">
        <v>18.350000000000001</v>
      </c>
      <c r="F473" s="522"/>
      <c r="G473" s="333">
        <f t="shared" si="15"/>
        <v>10187.05999999999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8</v>
      </c>
      <c r="C474" s="298">
        <v>46229</v>
      </c>
      <c r="D474" s="299" t="s">
        <v>319</v>
      </c>
      <c r="E474" s="522">
        <v>64.400000000000006</v>
      </c>
      <c r="F474" s="522"/>
      <c r="G474" s="333">
        <f t="shared" si="15"/>
        <v>10205.409999999991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46229</v>
      </c>
      <c r="D475" s="299" t="s">
        <v>296</v>
      </c>
      <c r="E475" s="522">
        <v>42.19</v>
      </c>
      <c r="F475" s="522"/>
      <c r="G475" s="333">
        <f t="shared" si="15"/>
        <v>10269.80999999999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46229</v>
      </c>
      <c r="D476" s="299" t="s">
        <v>296</v>
      </c>
      <c r="E476" s="522">
        <v>60.67</v>
      </c>
      <c r="F476" s="522"/>
      <c r="G476" s="333">
        <f t="shared" si="15"/>
        <v>10311.999999999991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8</v>
      </c>
      <c r="C477" s="298">
        <v>46228</v>
      </c>
      <c r="D477" s="299" t="s">
        <v>993</v>
      </c>
      <c r="E477" s="522">
        <v>40.32</v>
      </c>
      <c r="F477" s="522"/>
      <c r="G477" s="333">
        <f t="shared" si="15"/>
        <v>10372.669999999991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46228</v>
      </c>
      <c r="D478" s="299" t="s">
        <v>453</v>
      </c>
      <c r="E478" s="522">
        <v>7.38</v>
      </c>
      <c r="F478" s="522"/>
      <c r="G478" s="333">
        <f t="shared" si="15"/>
        <v>10412.989999999991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4</v>
      </c>
      <c r="C479" s="298">
        <v>46228</v>
      </c>
      <c r="D479" s="299" t="s">
        <v>453</v>
      </c>
      <c r="E479" s="522">
        <v>39.83</v>
      </c>
      <c r="F479" s="522"/>
      <c r="G479" s="333">
        <f t="shared" si="15"/>
        <v>10420.36999999999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5</v>
      </c>
      <c r="C480" s="298">
        <v>46228</v>
      </c>
      <c r="D480" s="299" t="s">
        <v>473</v>
      </c>
      <c r="E480" s="522">
        <v>20</v>
      </c>
      <c r="F480" s="522"/>
      <c r="G480" s="333">
        <f t="shared" si="15"/>
        <v>10460.19999999999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12</v>
      </c>
      <c r="C481" s="298">
        <v>46228</v>
      </c>
      <c r="D481" s="299" t="s">
        <v>314</v>
      </c>
      <c r="E481" s="522">
        <v>204.48</v>
      </c>
      <c r="F481" s="522"/>
      <c r="G481" s="333">
        <f t="shared" si="15"/>
        <v>10480.19999999999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3</v>
      </c>
      <c r="C482" s="298">
        <v>46228</v>
      </c>
      <c r="D482" s="299" t="s">
        <v>989</v>
      </c>
      <c r="E482" s="522">
        <v>11.33</v>
      </c>
      <c r="F482" s="522"/>
      <c r="G482" s="333">
        <f t="shared" si="15"/>
        <v>10684.679999999989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46228</v>
      </c>
      <c r="D483" s="299" t="s">
        <v>995</v>
      </c>
      <c r="E483" s="522">
        <v>120.77</v>
      </c>
      <c r="F483" s="522"/>
      <c r="G483" s="333">
        <f t="shared" si="15"/>
        <v>10696.009999999989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46227</v>
      </c>
      <c r="D484" s="299" t="s">
        <v>988</v>
      </c>
      <c r="E484" s="522">
        <v>46.21</v>
      </c>
      <c r="F484" s="522"/>
      <c r="G484" s="333">
        <f t="shared" si="15"/>
        <v>10816.77999999999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5</v>
      </c>
      <c r="C485" s="298">
        <v>46227</v>
      </c>
      <c r="D485" s="299" t="s">
        <v>339</v>
      </c>
      <c r="E485" s="522">
        <v>95.85</v>
      </c>
      <c r="F485" s="522"/>
      <c r="G485" s="333">
        <f t="shared" si="15"/>
        <v>10862.989999999989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46227</v>
      </c>
      <c r="D486" s="299" t="s">
        <v>324</v>
      </c>
      <c r="E486" s="522">
        <v>9.06</v>
      </c>
      <c r="F486" s="522"/>
      <c r="G486" s="333">
        <f t="shared" si="15"/>
        <v>10958.839999999989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46227</v>
      </c>
      <c r="D487" s="299" t="s">
        <v>357</v>
      </c>
      <c r="E487" s="522">
        <v>26.47</v>
      </c>
      <c r="F487" s="522"/>
      <c r="G487" s="333">
        <f t="shared" si="15"/>
        <v>10967.899999999989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6</v>
      </c>
      <c r="C488" s="298">
        <v>46227</v>
      </c>
      <c r="D488" s="299" t="s">
        <v>1001</v>
      </c>
      <c r="E488" s="522">
        <v>90</v>
      </c>
      <c r="F488" s="522"/>
      <c r="G488" s="333">
        <f t="shared" si="15"/>
        <v>10994.369999999988</v>
      </c>
      <c r="H488" s="334" t="s">
        <v>298</v>
      </c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3</v>
      </c>
      <c r="C489" s="298">
        <v>46226</v>
      </c>
      <c r="D489" s="299" t="s">
        <v>453</v>
      </c>
      <c r="E489" s="522">
        <v>29.72</v>
      </c>
      <c r="F489" s="522"/>
      <c r="G489" s="333">
        <f t="shared" si="15"/>
        <v>11084.369999999988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46226</v>
      </c>
      <c r="D490" s="299" t="s">
        <v>315</v>
      </c>
      <c r="E490" s="522">
        <v>133.13999999999999</v>
      </c>
      <c r="F490" s="522">
        <v>133.13999999999999</v>
      </c>
      <c r="G490" s="333">
        <f t="shared" si="15"/>
        <v>11114.089999999987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291</v>
      </c>
      <c r="B491" s="330">
        <v>39</v>
      </c>
      <c r="C491" s="298">
        <v>46226</v>
      </c>
      <c r="D491" s="299" t="s">
        <v>292</v>
      </c>
      <c r="E491" s="522"/>
      <c r="F491" s="522">
        <v>2763.78</v>
      </c>
      <c r="G491" s="333">
        <f t="shared" si="15"/>
        <v>11114.089999999987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8</v>
      </c>
      <c r="C492" s="298">
        <v>46226</v>
      </c>
      <c r="D492" s="299" t="s">
        <v>990</v>
      </c>
      <c r="E492" s="522">
        <v>92.36</v>
      </c>
      <c r="F492" s="522"/>
      <c r="G492" s="333">
        <f t="shared" si="15"/>
        <v>8350.3099999999868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3</v>
      </c>
      <c r="C493" s="298">
        <v>46226</v>
      </c>
      <c r="D493" s="299" t="s">
        <v>981</v>
      </c>
      <c r="E493" s="522">
        <v>25</v>
      </c>
      <c r="F493" s="522"/>
      <c r="G493" s="333">
        <f t="shared" si="15"/>
        <v>8442.6699999999873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4</v>
      </c>
      <c r="C494" s="298">
        <v>46226</v>
      </c>
      <c r="D494" s="299" t="s">
        <v>296</v>
      </c>
      <c r="E494" s="522">
        <v>49.15</v>
      </c>
      <c r="F494" s="522"/>
      <c r="G494" s="333">
        <f t="shared" si="15"/>
        <v>8467.6699999999873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46226</v>
      </c>
      <c r="D495" s="299" t="s">
        <v>991</v>
      </c>
      <c r="E495" s="522">
        <v>21.6</v>
      </c>
      <c r="F495" s="522"/>
      <c r="G495" s="333">
        <f t="shared" si="15"/>
        <v>8516.819999999987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8</v>
      </c>
      <c r="C496" s="298">
        <v>46225</v>
      </c>
      <c r="D496" s="299" t="s">
        <v>319</v>
      </c>
      <c r="E496" s="522">
        <v>21.28</v>
      </c>
      <c r="F496" s="522"/>
      <c r="G496" s="333">
        <f t="shared" si="15"/>
        <v>8538.4199999999873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46225</v>
      </c>
      <c r="D497" s="299" t="s">
        <v>357</v>
      </c>
      <c r="E497" s="522">
        <v>17.260000000000002</v>
      </c>
      <c r="F497" s="522"/>
      <c r="G497" s="333">
        <f t="shared" si="15"/>
        <v>8559.699999999988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291</v>
      </c>
      <c r="B498" s="330">
        <v>40</v>
      </c>
      <c r="C498" s="298">
        <v>46225</v>
      </c>
      <c r="D498" s="299" t="s">
        <v>316</v>
      </c>
      <c r="E498" s="522"/>
      <c r="F498" s="522">
        <v>4292.68</v>
      </c>
      <c r="G498" s="333">
        <f t="shared" si="15"/>
        <v>8576.9599999999882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1</v>
      </c>
      <c r="C499" s="298">
        <v>46223</v>
      </c>
      <c r="D499" s="299" t="s">
        <v>306</v>
      </c>
      <c r="E499" s="522">
        <v>148.97999999999999</v>
      </c>
      <c r="F499" s="522"/>
      <c r="G499" s="333">
        <f t="shared" si="15"/>
        <v>4284.279999999987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22</v>
      </c>
      <c r="C500" s="298">
        <v>46223</v>
      </c>
      <c r="D500" s="299" t="s">
        <v>323</v>
      </c>
      <c r="E500" s="522">
        <v>20.22</v>
      </c>
      <c r="F500" s="522"/>
      <c r="G500" s="333">
        <f t="shared" si="15"/>
        <v>4433.2599999999866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5</v>
      </c>
      <c r="C501" s="298">
        <v>46223</v>
      </c>
      <c r="D501" s="299" t="s">
        <v>986</v>
      </c>
      <c r="E501" s="522">
        <v>-313</v>
      </c>
      <c r="F501" s="522"/>
      <c r="G501" s="333">
        <f t="shared" si="15"/>
        <v>4453.4799999999868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4</v>
      </c>
      <c r="C502" s="298">
        <v>46222</v>
      </c>
      <c r="D502" s="299" t="s">
        <v>310</v>
      </c>
      <c r="E502" s="522">
        <v>43.41</v>
      </c>
      <c r="F502" s="522"/>
      <c r="G502" s="333">
        <f t="shared" si="15"/>
        <v>4140.4799999999868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1</v>
      </c>
      <c r="C503" s="298">
        <v>46222</v>
      </c>
      <c r="D503" s="299" t="s">
        <v>329</v>
      </c>
      <c r="E503" s="522">
        <v>70.98</v>
      </c>
      <c r="F503" s="522"/>
      <c r="G503" s="333">
        <f t="shared" si="15"/>
        <v>4183.8899999999867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46222</v>
      </c>
      <c r="D504" s="299" t="s">
        <v>306</v>
      </c>
      <c r="E504" s="522">
        <v>0.42</v>
      </c>
      <c r="F504" s="522"/>
      <c r="G504" s="333">
        <f t="shared" si="15"/>
        <v>4254.8699999999862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22</v>
      </c>
      <c r="C505" s="298">
        <v>46222</v>
      </c>
      <c r="D505" s="299" t="s">
        <v>921</v>
      </c>
      <c r="E505" s="522">
        <v>7.46</v>
      </c>
      <c r="F505" s="522"/>
      <c r="G505" s="333">
        <f t="shared" si="15"/>
        <v>4255.2899999999863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46222</v>
      </c>
      <c r="D506" s="299" t="s">
        <v>985</v>
      </c>
      <c r="E506" s="522">
        <v>60</v>
      </c>
      <c r="F506" s="522"/>
      <c r="G506" s="333">
        <f t="shared" si="15"/>
        <v>4262.7499999999864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46221</v>
      </c>
      <c r="D507" s="299" t="s">
        <v>345</v>
      </c>
      <c r="E507" s="522">
        <v>11.77</v>
      </c>
      <c r="F507" s="522"/>
      <c r="G507" s="333">
        <f t="shared" si="15"/>
        <v>4322.7499999999864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46221</v>
      </c>
      <c r="D508" s="299" t="s">
        <v>308</v>
      </c>
      <c r="E508" s="522">
        <v>123.68</v>
      </c>
      <c r="F508" s="522"/>
      <c r="G508" s="333">
        <f t="shared" si="15"/>
        <v>4334.5199999999868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46221</v>
      </c>
      <c r="D509" s="299" t="s">
        <v>987</v>
      </c>
      <c r="E509" s="522">
        <v>27.37</v>
      </c>
      <c r="F509" s="522"/>
      <c r="G509" s="333">
        <f t="shared" si="15"/>
        <v>4458.1999999999871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46221</v>
      </c>
      <c r="D510" s="299" t="s">
        <v>987</v>
      </c>
      <c r="E510" s="522">
        <v>25.2</v>
      </c>
      <c r="F510" s="522"/>
      <c r="G510" s="333">
        <f t="shared" si="15"/>
        <v>4485.569999999987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22</v>
      </c>
      <c r="C511" s="298">
        <v>46221</v>
      </c>
      <c r="D511" s="299" t="s">
        <v>928</v>
      </c>
      <c r="E511" s="522">
        <v>13.84</v>
      </c>
      <c r="F511" s="522"/>
      <c r="G511" s="333">
        <f t="shared" si="15"/>
        <v>4510.7699999999868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21</v>
      </c>
      <c r="C512" s="298">
        <v>46220</v>
      </c>
      <c r="D512" s="299" t="s">
        <v>194</v>
      </c>
      <c r="E512" s="522">
        <v>81</v>
      </c>
      <c r="F512" s="522"/>
      <c r="G512" s="333">
        <f t="shared" si="15"/>
        <v>4524.6099999999869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43</v>
      </c>
      <c r="C513" s="298">
        <v>46220</v>
      </c>
      <c r="D513" s="299" t="s">
        <v>333</v>
      </c>
      <c r="E513" s="522">
        <v>22.35</v>
      </c>
      <c r="F513" s="522"/>
      <c r="G513" s="333">
        <f t="shared" si="15"/>
        <v>4605.6099999999869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42</v>
      </c>
      <c r="C514" s="298">
        <v>46220</v>
      </c>
      <c r="D514" s="299" t="s">
        <v>333</v>
      </c>
      <c r="E514" s="522">
        <v>29.8</v>
      </c>
      <c r="F514" s="522"/>
      <c r="G514" s="333">
        <f t="shared" si="15"/>
        <v>4627.9599999999873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17</v>
      </c>
      <c r="C515" s="298">
        <v>46220</v>
      </c>
      <c r="D515" s="299" t="s">
        <v>188</v>
      </c>
      <c r="E515" s="522">
        <v>42.65</v>
      </c>
      <c r="F515" s="522"/>
      <c r="G515" s="333">
        <f t="shared" si="15"/>
        <v>4657.7599999999875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23</v>
      </c>
      <c r="C516" s="298">
        <v>46220</v>
      </c>
      <c r="D516" s="299" t="s">
        <v>63</v>
      </c>
      <c r="E516" s="522">
        <v>529.46</v>
      </c>
      <c r="F516" s="522"/>
      <c r="G516" s="333">
        <f t="shared" si="15"/>
        <v>4700.4099999999871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11</v>
      </c>
      <c r="C517" s="298">
        <v>46219</v>
      </c>
      <c r="D517" s="299" t="s">
        <v>178</v>
      </c>
      <c r="E517" s="522">
        <v>256.64</v>
      </c>
      <c r="F517" s="522"/>
      <c r="G517" s="333">
        <f t="shared" si="15"/>
        <v>5229.8699999999872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5</v>
      </c>
      <c r="C518" s="298">
        <v>46219</v>
      </c>
      <c r="D518" s="299" t="s">
        <v>339</v>
      </c>
      <c r="E518" s="522">
        <v>21.3</v>
      </c>
      <c r="F518" s="522"/>
      <c r="G518" s="333">
        <f t="shared" si="15"/>
        <v>5486.5099999999875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291</v>
      </c>
      <c r="B519" s="330">
        <v>38</v>
      </c>
      <c r="C519" s="298">
        <v>46218</v>
      </c>
      <c r="D519" s="299" t="s">
        <v>293</v>
      </c>
      <c r="E519" s="522"/>
      <c r="F519" s="522">
        <v>4720.84</v>
      </c>
      <c r="G519" s="333">
        <f t="shared" ref="G519:G524" si="16">G520-E519+F519</f>
        <v>5507.8099999999877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46218</v>
      </c>
      <c r="D520" s="299" t="s">
        <v>983</v>
      </c>
      <c r="E520" s="522">
        <v>429.82</v>
      </c>
      <c r="F520" s="522"/>
      <c r="G520" s="333">
        <f t="shared" si="16"/>
        <v>786.96999999998775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46218</v>
      </c>
      <c r="D521" s="299" t="s">
        <v>979</v>
      </c>
      <c r="E521" s="522">
        <v>80.319999999999993</v>
      </c>
      <c r="F521" s="522"/>
      <c r="G521" s="333">
        <f t="shared" si="16"/>
        <v>1216.7899999999877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6</v>
      </c>
      <c r="C522" s="298">
        <v>46216</v>
      </c>
      <c r="D522" s="299" t="s">
        <v>312</v>
      </c>
      <c r="E522" s="522">
        <v>51.94</v>
      </c>
      <c r="F522" s="522"/>
      <c r="G522" s="333">
        <f t="shared" si="16"/>
        <v>1297.1099999999876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46216</v>
      </c>
      <c r="D523" s="299" t="s">
        <v>982</v>
      </c>
      <c r="E523" s="522">
        <v>43.13</v>
      </c>
      <c r="F523" s="522"/>
      <c r="G523" s="333">
        <f t="shared" si="16"/>
        <v>1349.0499999999877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19</v>
      </c>
      <c r="C524" s="298">
        <v>46216</v>
      </c>
      <c r="D524" s="299" t="s">
        <v>191</v>
      </c>
      <c r="E524" s="522">
        <v>200</v>
      </c>
      <c r="F524" s="522"/>
      <c r="G524" s="333">
        <f t="shared" si="16"/>
        <v>1392.1799999999878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15</v>
      </c>
      <c r="C525" s="298">
        <v>46216</v>
      </c>
      <c r="D525" s="299" t="s">
        <v>185</v>
      </c>
      <c r="E525" s="522">
        <v>64.05</v>
      </c>
      <c r="F525" s="522"/>
      <c r="G525" s="333">
        <f t="shared" ref="G525:G627" si="17">G526-E525+F525</f>
        <v>1592.1799999999878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335</v>
      </c>
      <c r="B526" s="330" t="s">
        <v>335</v>
      </c>
      <c r="C526" s="298">
        <v>46216</v>
      </c>
      <c r="D526" s="299" t="s">
        <v>185</v>
      </c>
      <c r="E526" s="522">
        <v>63.44</v>
      </c>
      <c r="F526" s="522"/>
      <c r="G526" s="333">
        <f t="shared" si="17"/>
        <v>1656.2299999999877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4</v>
      </c>
      <c r="C527" s="298">
        <v>46215</v>
      </c>
      <c r="D527" s="299" t="s">
        <v>310</v>
      </c>
      <c r="E527" s="522">
        <v>34.85</v>
      </c>
      <c r="F527" s="522"/>
      <c r="G527" s="333">
        <f t="shared" si="17"/>
        <v>1719.6699999999878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8</v>
      </c>
      <c r="C528" s="298">
        <v>46215</v>
      </c>
      <c r="D528" s="299" t="s">
        <v>980</v>
      </c>
      <c r="E528" s="522">
        <v>29.2</v>
      </c>
      <c r="F528" s="522"/>
      <c r="G528" s="333">
        <f t="shared" si="17"/>
        <v>1754.5199999999877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46215</v>
      </c>
      <c r="D529" s="299" t="s">
        <v>978</v>
      </c>
      <c r="E529" s="522">
        <v>81.75</v>
      </c>
      <c r="F529" s="522"/>
      <c r="G529" s="333">
        <f t="shared" si="17"/>
        <v>1783.7199999999877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5</v>
      </c>
      <c r="C530" s="298">
        <v>46215</v>
      </c>
      <c r="D530" s="299" t="s">
        <v>978</v>
      </c>
      <c r="E530" s="522">
        <v>81.75</v>
      </c>
      <c r="F530" s="522"/>
      <c r="G530" s="333">
        <f t="shared" si="17"/>
        <v>1865.4699999999877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46214</v>
      </c>
      <c r="D531" s="299" t="s">
        <v>981</v>
      </c>
      <c r="E531" s="522">
        <v>25</v>
      </c>
      <c r="F531" s="522"/>
      <c r="G531" s="333">
        <f t="shared" si="17"/>
        <v>1947.2199999999877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22</v>
      </c>
      <c r="C532" s="298">
        <v>46214</v>
      </c>
      <c r="D532" s="299" t="s">
        <v>351</v>
      </c>
      <c r="E532" s="522">
        <v>21.29</v>
      </c>
      <c r="F532" s="522"/>
      <c r="G532" s="333">
        <f t="shared" si="17"/>
        <v>1972.2199999999877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46214</v>
      </c>
      <c r="D533" s="299" t="s">
        <v>308</v>
      </c>
      <c r="E533" s="522">
        <v>54.48</v>
      </c>
      <c r="F533" s="522"/>
      <c r="G533" s="333">
        <f t="shared" si="17"/>
        <v>1993.5099999999877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46214</v>
      </c>
      <c r="D534" s="299" t="s">
        <v>308</v>
      </c>
      <c r="E534" s="522">
        <v>54.49</v>
      </c>
      <c r="F534" s="522"/>
      <c r="G534" s="333">
        <f t="shared" si="17"/>
        <v>2047.9899999999877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46214</v>
      </c>
      <c r="D535" s="299" t="s">
        <v>311</v>
      </c>
      <c r="E535" s="522">
        <v>167.26</v>
      </c>
      <c r="F535" s="522"/>
      <c r="G535" s="333">
        <f t="shared" si="17"/>
        <v>2102.4799999999877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46214</v>
      </c>
      <c r="D536" s="299" t="s">
        <v>329</v>
      </c>
      <c r="E536" s="522">
        <v>81.73</v>
      </c>
      <c r="F536" s="522"/>
      <c r="G536" s="333">
        <f t="shared" si="17"/>
        <v>2269.7399999999875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6</v>
      </c>
      <c r="C537" s="298">
        <v>46213</v>
      </c>
      <c r="D537" s="299" t="s">
        <v>883</v>
      </c>
      <c r="E537" s="522">
        <v>120</v>
      </c>
      <c r="F537" s="522"/>
      <c r="G537" s="333">
        <f t="shared" si="17"/>
        <v>2351.4699999999875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6</v>
      </c>
      <c r="C538" s="298">
        <v>46213</v>
      </c>
      <c r="D538" s="299" t="s">
        <v>905</v>
      </c>
      <c r="E538" s="522">
        <v>-0.06</v>
      </c>
      <c r="F538" s="522"/>
      <c r="G538" s="333">
        <f t="shared" si="17"/>
        <v>2471.4699999999875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22</v>
      </c>
      <c r="C539" s="298">
        <v>46213</v>
      </c>
      <c r="D539" s="299" t="s">
        <v>977</v>
      </c>
      <c r="E539" s="522">
        <v>5.31</v>
      </c>
      <c r="F539" s="522"/>
      <c r="G539" s="333">
        <f t="shared" si="17"/>
        <v>2471.4099999999876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46213</v>
      </c>
      <c r="D540" s="299" t="s">
        <v>300</v>
      </c>
      <c r="E540" s="522">
        <v>25.52</v>
      </c>
      <c r="F540" s="522"/>
      <c r="G540" s="333">
        <f t="shared" si="17"/>
        <v>2476.7199999999875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1</v>
      </c>
      <c r="C541" s="298">
        <v>46213</v>
      </c>
      <c r="D541" s="299" t="s">
        <v>829</v>
      </c>
      <c r="E541" s="522">
        <v>13.03</v>
      </c>
      <c r="F541" s="522"/>
      <c r="G541" s="333">
        <f t="shared" si="17"/>
        <v>2502.2399999999875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46213</v>
      </c>
      <c r="D542" s="299" t="s">
        <v>370</v>
      </c>
      <c r="E542" s="522">
        <v>9.4600000000000009</v>
      </c>
      <c r="F542" s="522"/>
      <c r="G542" s="333">
        <f t="shared" si="17"/>
        <v>2515.2699999999877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46212</v>
      </c>
      <c r="D543" s="299" t="s">
        <v>979</v>
      </c>
      <c r="E543" s="522">
        <v>50.73</v>
      </c>
      <c r="F543" s="522"/>
      <c r="G543" s="333">
        <f t="shared" si="17"/>
        <v>2524.7299999999877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46212</v>
      </c>
      <c r="D544" s="299" t="s">
        <v>852</v>
      </c>
      <c r="E544" s="522">
        <v>10.68</v>
      </c>
      <c r="F544" s="522"/>
      <c r="G544" s="333">
        <f t="shared" si="17"/>
        <v>2575.4599999999878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46212</v>
      </c>
      <c r="D545" s="299" t="s">
        <v>975</v>
      </c>
      <c r="E545" s="522">
        <v>33.29</v>
      </c>
      <c r="F545" s="522"/>
      <c r="G545" s="333">
        <f t="shared" si="17"/>
        <v>2586.1399999999876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6</v>
      </c>
      <c r="C546" s="298">
        <v>46212</v>
      </c>
      <c r="D546" s="299" t="s">
        <v>976</v>
      </c>
      <c r="E546" s="522">
        <v>41.79</v>
      </c>
      <c r="F546" s="522"/>
      <c r="G546" s="333">
        <f t="shared" si="17"/>
        <v>2619.4299999999876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335</v>
      </c>
      <c r="B547" s="330" t="s">
        <v>335</v>
      </c>
      <c r="C547" s="298">
        <v>46212</v>
      </c>
      <c r="D547" s="299" t="s">
        <v>458</v>
      </c>
      <c r="E547" s="522"/>
      <c r="F547" s="522">
        <v>620</v>
      </c>
      <c r="G547" s="333">
        <f t="shared" si="17"/>
        <v>2661.2199999999875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291</v>
      </c>
      <c r="B548" s="330">
        <v>41</v>
      </c>
      <c r="C548" s="298">
        <v>46212</v>
      </c>
      <c r="D548" s="299" t="s">
        <v>972</v>
      </c>
      <c r="E548" s="522"/>
      <c r="F548" s="522">
        <v>800</v>
      </c>
      <c r="G548" s="333">
        <f t="shared" si="17"/>
        <v>2041.2199999999875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291</v>
      </c>
      <c r="B549" s="330">
        <v>39</v>
      </c>
      <c r="C549" s="298">
        <v>46212</v>
      </c>
      <c r="D549" s="299" t="s">
        <v>292</v>
      </c>
      <c r="E549" s="522"/>
      <c r="F549" s="522">
        <v>2763.78</v>
      </c>
      <c r="G549" s="333">
        <f t="shared" si="17"/>
        <v>1241.2199999999875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46211</v>
      </c>
      <c r="D550" s="299" t="s">
        <v>389</v>
      </c>
      <c r="E550" s="522">
        <v>7.73</v>
      </c>
      <c r="F550" s="522"/>
      <c r="G550" s="333">
        <f t="shared" si="17"/>
        <v>-1522.5600000000127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3</v>
      </c>
      <c r="C551" s="298">
        <v>46211</v>
      </c>
      <c r="D551" s="299" t="s">
        <v>902</v>
      </c>
      <c r="E551" s="522">
        <v>3.5</v>
      </c>
      <c r="F551" s="522"/>
      <c r="G551" s="333">
        <f t="shared" si="17"/>
        <v>-1514.8300000000127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4</v>
      </c>
      <c r="C552" s="298">
        <v>46211</v>
      </c>
      <c r="D552" s="299" t="s">
        <v>902</v>
      </c>
      <c r="E552" s="522">
        <v>75.75</v>
      </c>
      <c r="F552" s="522"/>
      <c r="G552" s="333">
        <f t="shared" si="17"/>
        <v>-1511.3300000000127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3</v>
      </c>
      <c r="C553" s="298">
        <v>46211</v>
      </c>
      <c r="D553" s="299" t="s">
        <v>309</v>
      </c>
      <c r="E553" s="522">
        <v>4.1900000000000004</v>
      </c>
      <c r="F553" s="522"/>
      <c r="G553" s="333">
        <f t="shared" si="17"/>
        <v>-1435.5800000000127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1</v>
      </c>
      <c r="C554" s="298">
        <v>46211</v>
      </c>
      <c r="D554" s="299" t="s">
        <v>306</v>
      </c>
      <c r="E554" s="522">
        <v>145.94999999999999</v>
      </c>
      <c r="F554" s="522"/>
      <c r="G554" s="333">
        <f t="shared" si="17"/>
        <v>-1431.3900000000126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4</v>
      </c>
      <c r="C555" s="298">
        <v>46211</v>
      </c>
      <c r="D555" s="299" t="s">
        <v>296</v>
      </c>
      <c r="E555" s="522">
        <v>63.09</v>
      </c>
      <c r="F555" s="522"/>
      <c r="G555" s="333">
        <f t="shared" si="17"/>
        <v>-1285.4400000000126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8</v>
      </c>
      <c r="C556" s="298">
        <v>46211</v>
      </c>
      <c r="D556" s="299" t="s">
        <v>296</v>
      </c>
      <c r="E556" s="522">
        <v>17.739999999999998</v>
      </c>
      <c r="F556" s="522"/>
      <c r="G556" s="333">
        <f t="shared" si="17"/>
        <v>-1222.3500000000126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46211</v>
      </c>
      <c r="D557" s="299" t="s">
        <v>306</v>
      </c>
      <c r="E557" s="522">
        <v>155.91999999999999</v>
      </c>
      <c r="F557" s="522"/>
      <c r="G557" s="333">
        <f t="shared" si="17"/>
        <v>-1204.6100000000126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46211</v>
      </c>
      <c r="D558" s="299" t="s">
        <v>974</v>
      </c>
      <c r="E558" s="522">
        <v>31.58</v>
      </c>
      <c r="F558" s="522"/>
      <c r="G558" s="333">
        <f t="shared" si="17"/>
        <v>-1048.6900000000126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46211</v>
      </c>
      <c r="D559" s="299" t="s">
        <v>453</v>
      </c>
      <c r="E559" s="522">
        <v>23.31</v>
      </c>
      <c r="F559" s="522"/>
      <c r="G559" s="333">
        <f t="shared" si="17"/>
        <v>-1017.1100000000125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46211</v>
      </c>
      <c r="D560" s="299" t="s">
        <v>441</v>
      </c>
      <c r="E560" s="522">
        <v>16</v>
      </c>
      <c r="F560" s="522"/>
      <c r="G560" s="333">
        <f t="shared" si="17"/>
        <v>-993.80000000001257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4</v>
      </c>
      <c r="C561" s="298">
        <v>46210</v>
      </c>
      <c r="D561" s="299" t="s">
        <v>310</v>
      </c>
      <c r="E561" s="522">
        <v>39.11</v>
      </c>
      <c r="F561" s="522"/>
      <c r="G561" s="333">
        <f t="shared" si="17"/>
        <v>-977.80000000001257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9</v>
      </c>
      <c r="C562" s="298">
        <v>46210</v>
      </c>
      <c r="D562" s="299" t="s">
        <v>58</v>
      </c>
      <c r="E562" s="522">
        <v>1231.68</v>
      </c>
      <c r="F562" s="522"/>
      <c r="G562" s="333">
        <f t="shared" si="17"/>
        <v>-938.69000000001256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335</v>
      </c>
      <c r="B563" s="330" t="s">
        <v>335</v>
      </c>
      <c r="C563" s="298">
        <v>46210</v>
      </c>
      <c r="D563" s="299" t="s">
        <v>182</v>
      </c>
      <c r="E563" s="522">
        <v>53.37</v>
      </c>
      <c r="F563" s="522"/>
      <c r="G563" s="333">
        <f t="shared" si="17"/>
        <v>292.9899999999875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13</v>
      </c>
      <c r="C564" s="298">
        <v>46209</v>
      </c>
      <c r="D564" s="299" t="s">
        <v>900</v>
      </c>
      <c r="E564" s="522">
        <v>218.33</v>
      </c>
      <c r="F564" s="522"/>
      <c r="G564" s="333">
        <f t="shared" si="17"/>
        <v>346.35999999998751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46209</v>
      </c>
      <c r="D565" s="299" t="s">
        <v>957</v>
      </c>
      <c r="E565" s="522">
        <v>1182.68</v>
      </c>
      <c r="F565" s="522">
        <v>1182.68</v>
      </c>
      <c r="G565" s="333">
        <f t="shared" si="17"/>
        <v>564.68999999998755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3</v>
      </c>
      <c r="C566" s="298">
        <v>46209</v>
      </c>
      <c r="D566" s="299" t="s">
        <v>309</v>
      </c>
      <c r="E566" s="522">
        <v>6.19</v>
      </c>
      <c r="F566" s="522"/>
      <c r="G566" s="333">
        <f t="shared" si="17"/>
        <v>564.68999999998755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46209</v>
      </c>
      <c r="D567" s="299" t="s">
        <v>967</v>
      </c>
      <c r="E567" s="522">
        <v>9.7200000000000006</v>
      </c>
      <c r="F567" s="522"/>
      <c r="G567" s="333">
        <f t="shared" si="17"/>
        <v>570.8799999999876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46209</v>
      </c>
      <c r="D568" s="299" t="s">
        <v>352</v>
      </c>
      <c r="E568" s="522">
        <v>21.99</v>
      </c>
      <c r="F568" s="522"/>
      <c r="G568" s="333">
        <f t="shared" si="17"/>
        <v>580.59999999998763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46209</v>
      </c>
      <c r="D569" s="299" t="s">
        <v>296</v>
      </c>
      <c r="E569" s="522">
        <v>10.02</v>
      </c>
      <c r="F569" s="522"/>
      <c r="G569" s="333">
        <f t="shared" si="17"/>
        <v>602.58999999998764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4</v>
      </c>
      <c r="C570" s="298">
        <v>46209</v>
      </c>
      <c r="D570" s="299" t="s">
        <v>296</v>
      </c>
      <c r="E570" s="522">
        <v>55.19</v>
      </c>
      <c r="F570" s="522"/>
      <c r="G570" s="333">
        <f t="shared" si="17"/>
        <v>612.60999999998762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14</v>
      </c>
      <c r="C571" s="298">
        <v>46209</v>
      </c>
      <c r="D571" s="299" t="s">
        <v>956</v>
      </c>
      <c r="E571" s="522">
        <v>66.67</v>
      </c>
      <c r="F571" s="522"/>
      <c r="G571" s="333">
        <f t="shared" si="17"/>
        <v>667.79999999998756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14</v>
      </c>
      <c r="C572" s="298">
        <v>46209</v>
      </c>
      <c r="D572" s="299" t="s">
        <v>366</v>
      </c>
      <c r="E572" s="522">
        <v>70.25</v>
      </c>
      <c r="F572" s="522"/>
      <c r="G572" s="333">
        <f t="shared" si="17"/>
        <v>734.46999999998752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4</v>
      </c>
      <c r="C573" s="298">
        <v>46209</v>
      </c>
      <c r="D573" s="299" t="s">
        <v>334</v>
      </c>
      <c r="E573" s="522">
        <v>36.090000000000003</v>
      </c>
      <c r="F573" s="522"/>
      <c r="G573" s="333">
        <f t="shared" si="17"/>
        <v>804.71999999998752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46209</v>
      </c>
      <c r="D574" s="299" t="s">
        <v>301</v>
      </c>
      <c r="E574" s="522">
        <v>16.05</v>
      </c>
      <c r="F574" s="522"/>
      <c r="G574" s="333">
        <f t="shared" si="17"/>
        <v>840.80999999998755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46208</v>
      </c>
      <c r="D575" s="299" t="s">
        <v>958</v>
      </c>
      <c r="E575" s="522">
        <v>23.03</v>
      </c>
      <c r="F575" s="522"/>
      <c r="G575" s="333">
        <f t="shared" si="17"/>
        <v>856.85999999998751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46208</v>
      </c>
      <c r="D576" s="299" t="s">
        <v>370</v>
      </c>
      <c r="E576" s="522">
        <v>15.11</v>
      </c>
      <c r="F576" s="522"/>
      <c r="G576" s="333">
        <f t="shared" si="17"/>
        <v>879.88999999998748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46207</v>
      </c>
      <c r="D577" s="299" t="s">
        <v>948</v>
      </c>
      <c r="E577" s="522">
        <v>47.95</v>
      </c>
      <c r="F577" s="522"/>
      <c r="G577" s="333">
        <f t="shared" si="17"/>
        <v>894.99999999998749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3</v>
      </c>
      <c r="C578" s="298">
        <v>46207</v>
      </c>
      <c r="D578" s="299" t="s">
        <v>949</v>
      </c>
      <c r="E578" s="522">
        <v>8.75</v>
      </c>
      <c r="F578" s="522"/>
      <c r="G578" s="333">
        <f t="shared" si="17"/>
        <v>942.94999999998754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17</v>
      </c>
      <c r="C579" s="298">
        <v>46207</v>
      </c>
      <c r="D579" s="299" t="s">
        <v>369</v>
      </c>
      <c r="E579" s="522">
        <v>99</v>
      </c>
      <c r="F579" s="522"/>
      <c r="G579" s="333">
        <f t="shared" si="17"/>
        <v>951.69999999998754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46206</v>
      </c>
      <c r="D580" s="299" t="s">
        <v>948</v>
      </c>
      <c r="E580" s="522">
        <v>85.56</v>
      </c>
      <c r="F580" s="522"/>
      <c r="G580" s="333">
        <f t="shared" si="17"/>
        <v>1050.6999999999875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46206</v>
      </c>
      <c r="D581" s="299" t="s">
        <v>950</v>
      </c>
      <c r="E581" s="522">
        <v>25.07</v>
      </c>
      <c r="F581" s="522"/>
      <c r="G581" s="333">
        <f t="shared" si="17"/>
        <v>1136.2599999999875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22</v>
      </c>
      <c r="C582" s="298">
        <v>46206</v>
      </c>
      <c r="D582" s="299" t="s">
        <v>951</v>
      </c>
      <c r="E582" s="522">
        <v>12.77</v>
      </c>
      <c r="F582" s="522"/>
      <c r="G582" s="333">
        <f t="shared" si="17"/>
        <v>1161.3299999999874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46206</v>
      </c>
      <c r="D583" s="299" t="s">
        <v>961</v>
      </c>
      <c r="E583" s="522">
        <v>50</v>
      </c>
      <c r="F583" s="522"/>
      <c r="G583" s="333">
        <f t="shared" si="17"/>
        <v>1174.0999999999874</v>
      </c>
      <c r="H583" s="334" t="s">
        <v>298</v>
      </c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46206</v>
      </c>
      <c r="D584" s="299" t="s">
        <v>962</v>
      </c>
      <c r="E584" s="522">
        <v>70</v>
      </c>
      <c r="F584" s="522"/>
      <c r="G584" s="333">
        <f t="shared" si="17"/>
        <v>1224.0999999999874</v>
      </c>
      <c r="H584" s="334" t="s">
        <v>298</v>
      </c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6</v>
      </c>
      <c r="C585" s="298">
        <v>46206</v>
      </c>
      <c r="D585" s="299" t="s">
        <v>963</v>
      </c>
      <c r="E585" s="522">
        <v>64</v>
      </c>
      <c r="F585" s="522"/>
      <c r="G585" s="333">
        <f t="shared" si="17"/>
        <v>1294.0999999999874</v>
      </c>
      <c r="H585" s="334" t="s">
        <v>298</v>
      </c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5</v>
      </c>
      <c r="C586" s="298">
        <v>46206</v>
      </c>
      <c r="D586" s="299" t="s">
        <v>960</v>
      </c>
      <c r="E586" s="522">
        <v>286.49</v>
      </c>
      <c r="F586" s="522"/>
      <c r="G586" s="333">
        <f t="shared" si="17"/>
        <v>1358.0999999999874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46206</v>
      </c>
      <c r="D587" s="299" t="s">
        <v>952</v>
      </c>
      <c r="E587" s="522">
        <v>36</v>
      </c>
      <c r="F587" s="522"/>
      <c r="G587" s="333">
        <f t="shared" si="17"/>
        <v>1644.5899999999874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287</v>
      </c>
      <c r="B588" s="330" t="s">
        <v>287</v>
      </c>
      <c r="C588" s="298">
        <v>46205</v>
      </c>
      <c r="D588" s="299" t="s">
        <v>954</v>
      </c>
      <c r="E588" s="522">
        <v>-200</v>
      </c>
      <c r="F588" s="522"/>
      <c r="G588" s="333">
        <f t="shared" si="17"/>
        <v>1680.5899999999874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46205</v>
      </c>
      <c r="D589" s="299" t="s">
        <v>954</v>
      </c>
      <c r="E589" s="522">
        <v>-4</v>
      </c>
      <c r="F589" s="522"/>
      <c r="G589" s="333">
        <f t="shared" si="17"/>
        <v>1480.5899999999874</v>
      </c>
      <c r="H589" s="334" t="s">
        <v>298</v>
      </c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287</v>
      </c>
      <c r="B590" s="330" t="s">
        <v>287</v>
      </c>
      <c r="C590" s="298">
        <v>46205</v>
      </c>
      <c r="D590" s="299" t="s">
        <v>954</v>
      </c>
      <c r="E590" s="522">
        <v>204</v>
      </c>
      <c r="F590" s="522"/>
      <c r="G590" s="333">
        <f t="shared" si="17"/>
        <v>1476.5899999999874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46205</v>
      </c>
      <c r="D591" s="299" t="s">
        <v>964</v>
      </c>
      <c r="E591" s="522">
        <v>20</v>
      </c>
      <c r="F591" s="522"/>
      <c r="G591" s="333">
        <f t="shared" si="17"/>
        <v>1680.5899999999874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46205</v>
      </c>
      <c r="D592" s="299" t="s">
        <v>965</v>
      </c>
      <c r="E592" s="522">
        <v>70</v>
      </c>
      <c r="F592" s="522">
        <v>70</v>
      </c>
      <c r="G592" s="333">
        <f t="shared" si="17"/>
        <v>1700.5899999999874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46205</v>
      </c>
      <c r="D593" s="299" t="s">
        <v>966</v>
      </c>
      <c r="E593" s="522">
        <v>783</v>
      </c>
      <c r="F593" s="522">
        <v>783</v>
      </c>
      <c r="G593" s="333">
        <f t="shared" si="17"/>
        <v>1700.5899999999874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22</v>
      </c>
      <c r="C594" s="298">
        <v>46205</v>
      </c>
      <c r="D594" s="299" t="s">
        <v>374</v>
      </c>
      <c r="E594" s="522">
        <v>6.37</v>
      </c>
      <c r="F594" s="522"/>
      <c r="G594" s="333">
        <f t="shared" si="17"/>
        <v>1700.5899999999874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46205</v>
      </c>
      <c r="D595" s="299" t="s">
        <v>959</v>
      </c>
      <c r="E595" s="522">
        <v>21</v>
      </c>
      <c r="F595" s="522"/>
      <c r="G595" s="333">
        <f t="shared" si="17"/>
        <v>1706.9599999999873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284</v>
      </c>
      <c r="B596" s="330">
        <v>36</v>
      </c>
      <c r="C596" s="298">
        <v>46205</v>
      </c>
      <c r="D596" s="299" t="s">
        <v>373</v>
      </c>
      <c r="E596" s="522">
        <v>50</v>
      </c>
      <c r="F596" s="522"/>
      <c r="G596" s="333">
        <f t="shared" si="17"/>
        <v>1727.9599999999873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46205</v>
      </c>
      <c r="D597" s="299" t="s">
        <v>319</v>
      </c>
      <c r="E597" s="522">
        <v>53.8</v>
      </c>
      <c r="F597" s="522"/>
      <c r="G597" s="333">
        <f t="shared" si="17"/>
        <v>1777.9599999999873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3</v>
      </c>
      <c r="C598" s="298">
        <v>46204</v>
      </c>
      <c r="D598" s="299" t="s">
        <v>309</v>
      </c>
      <c r="E598" s="522">
        <v>4.1900000000000004</v>
      </c>
      <c r="F598" s="522"/>
      <c r="G598" s="333">
        <f t="shared" si="17"/>
        <v>1831.7599999999873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46204</v>
      </c>
      <c r="D599" s="299" t="s">
        <v>311</v>
      </c>
      <c r="E599" s="522">
        <v>169.54</v>
      </c>
      <c r="F599" s="522"/>
      <c r="G599" s="333">
        <f t="shared" si="17"/>
        <v>1835.9499999999873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46204</v>
      </c>
      <c r="D600" s="299" t="s">
        <v>953</v>
      </c>
      <c r="E600" s="522">
        <v>64.2</v>
      </c>
      <c r="F600" s="522"/>
      <c r="G600" s="333">
        <f t="shared" si="17"/>
        <v>2005.4899999999873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8</v>
      </c>
      <c r="C601" s="298">
        <v>46204</v>
      </c>
      <c r="D601" s="299" t="s">
        <v>319</v>
      </c>
      <c r="E601" s="522">
        <v>150.86000000000001</v>
      </c>
      <c r="F601" s="522"/>
      <c r="G601" s="333">
        <f t="shared" si="17"/>
        <v>2069.6899999999873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3</v>
      </c>
      <c r="C602" s="298">
        <v>46204</v>
      </c>
      <c r="D602" s="299" t="s">
        <v>453</v>
      </c>
      <c r="E602" s="522">
        <v>10.41</v>
      </c>
      <c r="F602" s="522"/>
      <c r="G602" s="333">
        <f t="shared" si="17"/>
        <v>2220.5499999999874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1</v>
      </c>
      <c r="C603" s="298">
        <v>46204</v>
      </c>
      <c r="D603" s="299" t="s">
        <v>306</v>
      </c>
      <c r="E603" s="522">
        <v>98.37</v>
      </c>
      <c r="F603" s="522"/>
      <c r="G603" s="333">
        <f t="shared" si="17"/>
        <v>2230.9599999999873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46204</v>
      </c>
      <c r="D604" s="299" t="s">
        <v>396</v>
      </c>
      <c r="E604" s="522">
        <v>54.76</v>
      </c>
      <c r="F604" s="522"/>
      <c r="G604" s="333">
        <f t="shared" si="17"/>
        <v>2329.3299999999872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284</v>
      </c>
      <c r="B605" s="330">
        <v>37</v>
      </c>
      <c r="C605" s="298">
        <v>46203</v>
      </c>
      <c r="D605" s="299" t="s">
        <v>968</v>
      </c>
      <c r="E605" s="522">
        <v>6487.16</v>
      </c>
      <c r="F605" s="522"/>
      <c r="G605" s="333">
        <f t="shared" si="17"/>
        <v>2384.0899999999874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25</v>
      </c>
      <c r="C606" s="298">
        <v>46203</v>
      </c>
      <c r="D606" s="298" t="s">
        <v>204</v>
      </c>
      <c r="E606" s="331">
        <v>350</v>
      </c>
      <c r="F606" s="522"/>
      <c r="G606" s="333">
        <f t="shared" si="17"/>
        <v>8871.2499999999873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286</v>
      </c>
      <c r="B607" s="330">
        <v>26</v>
      </c>
      <c r="C607" s="298">
        <v>46203</v>
      </c>
      <c r="D607" s="298" t="s">
        <v>205</v>
      </c>
      <c r="E607" s="331">
        <v>320</v>
      </c>
      <c r="F607" s="522"/>
      <c r="G607" s="333">
        <f t="shared" si="17"/>
        <v>9221.2499999999873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286</v>
      </c>
      <c r="B608" s="330">
        <v>27</v>
      </c>
      <c r="C608" s="298">
        <v>46203</v>
      </c>
      <c r="D608" s="298" t="s">
        <v>206</v>
      </c>
      <c r="E608" s="331">
        <v>25</v>
      </c>
      <c r="F608" s="522"/>
      <c r="G608" s="333">
        <f t="shared" si="17"/>
        <v>9541.2499999999873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286</v>
      </c>
      <c r="B609" s="330">
        <v>28</v>
      </c>
      <c r="C609" s="298">
        <v>46203</v>
      </c>
      <c r="D609" s="298" t="s">
        <v>207</v>
      </c>
      <c r="E609" s="331">
        <v>25</v>
      </c>
      <c r="F609" s="522"/>
      <c r="G609" s="333">
        <f t="shared" si="17"/>
        <v>9566.2499999999873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286</v>
      </c>
      <c r="B610" s="330">
        <v>29</v>
      </c>
      <c r="C610" s="298">
        <v>46203</v>
      </c>
      <c r="D610" s="298" t="s">
        <v>208</v>
      </c>
      <c r="E610" s="331">
        <v>45</v>
      </c>
      <c r="F610" s="522"/>
      <c r="G610" s="333">
        <f t="shared" si="17"/>
        <v>9591.2499999999873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286</v>
      </c>
      <c r="B611" s="330">
        <v>30</v>
      </c>
      <c r="C611" s="298">
        <v>46203</v>
      </c>
      <c r="D611" s="298" t="s">
        <v>209</v>
      </c>
      <c r="E611" s="331">
        <v>400</v>
      </c>
      <c r="F611" s="522"/>
      <c r="G611" s="333">
        <f t="shared" si="17"/>
        <v>9636.2499999999873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286</v>
      </c>
      <c r="B612" s="330">
        <v>31</v>
      </c>
      <c r="C612" s="298">
        <v>46203</v>
      </c>
      <c r="D612" s="298" t="s">
        <v>210</v>
      </c>
      <c r="E612" s="331">
        <v>375</v>
      </c>
      <c r="F612" s="522"/>
      <c r="G612" s="333">
        <f t="shared" si="17"/>
        <v>10036.249999999987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286</v>
      </c>
      <c r="B613" s="330">
        <v>32</v>
      </c>
      <c r="C613" s="298">
        <v>46203</v>
      </c>
      <c r="D613" s="298" t="s">
        <v>211</v>
      </c>
      <c r="E613" s="331">
        <v>100</v>
      </c>
      <c r="F613" s="522"/>
      <c r="G613" s="333">
        <f t="shared" si="17"/>
        <v>10411.249999999987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286</v>
      </c>
      <c r="B614" s="330">
        <v>33</v>
      </c>
      <c r="C614" s="298">
        <v>46203</v>
      </c>
      <c r="D614" s="298" t="s">
        <v>212</v>
      </c>
      <c r="E614" s="331">
        <v>85</v>
      </c>
      <c r="F614" s="522"/>
      <c r="G614" s="333">
        <f t="shared" si="17"/>
        <v>10511.249999999987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286</v>
      </c>
      <c r="B615" s="330">
        <v>34</v>
      </c>
      <c r="C615" s="298">
        <v>46203</v>
      </c>
      <c r="D615" s="298" t="s">
        <v>213</v>
      </c>
      <c r="E615" s="331">
        <v>230</v>
      </c>
      <c r="F615" s="522"/>
      <c r="G615" s="333">
        <f t="shared" si="17"/>
        <v>10596.249999999987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286</v>
      </c>
      <c r="B616" s="330">
        <v>35</v>
      </c>
      <c r="C616" s="298">
        <v>46203</v>
      </c>
      <c r="D616" s="298" t="s">
        <v>214</v>
      </c>
      <c r="E616" s="331">
        <v>45</v>
      </c>
      <c r="F616" s="522"/>
      <c r="G616" s="333">
        <f t="shared" si="17"/>
        <v>10826.249999999987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10</v>
      </c>
      <c r="C617" s="298">
        <v>46203</v>
      </c>
      <c r="D617" s="298" t="s">
        <v>176</v>
      </c>
      <c r="E617" s="522">
        <v>17.899999999999999</v>
      </c>
      <c r="F617" s="522"/>
      <c r="G617" s="333">
        <f t="shared" si="17"/>
        <v>10871.249999999987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287</v>
      </c>
      <c r="B618" s="330" t="s">
        <v>287</v>
      </c>
      <c r="C618" s="298">
        <v>46203</v>
      </c>
      <c r="D618" s="299" t="s">
        <v>422</v>
      </c>
      <c r="E618" s="522">
        <v>185.64</v>
      </c>
      <c r="F618" s="522">
        <v>185.64</v>
      </c>
      <c r="G618" s="333">
        <f t="shared" si="17"/>
        <v>10889.149999999987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46203</v>
      </c>
      <c r="D619" s="299" t="s">
        <v>945</v>
      </c>
      <c r="E619" s="522">
        <v>-20</v>
      </c>
      <c r="F619" s="522"/>
      <c r="G619" s="333">
        <f t="shared" si="17"/>
        <v>10889.149999999987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287</v>
      </c>
      <c r="B620" s="330" t="s">
        <v>287</v>
      </c>
      <c r="C620" s="298">
        <v>46202</v>
      </c>
      <c r="D620" s="299" t="s">
        <v>946</v>
      </c>
      <c r="E620" s="522">
        <v>580</v>
      </c>
      <c r="F620" s="522">
        <v>580</v>
      </c>
      <c r="G620" s="333">
        <f t="shared" si="17"/>
        <v>10869.149999999987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291</v>
      </c>
      <c r="B621" s="330">
        <v>38</v>
      </c>
      <c r="C621" s="298">
        <v>46202</v>
      </c>
      <c r="D621" s="299" t="s">
        <v>293</v>
      </c>
      <c r="E621" s="522"/>
      <c r="F621" s="522">
        <v>4720.8599999999997</v>
      </c>
      <c r="G621" s="333">
        <f t="shared" si="17"/>
        <v>10869.149999999987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287</v>
      </c>
      <c r="B622" s="330" t="s">
        <v>287</v>
      </c>
      <c r="C622" s="298">
        <v>46202</v>
      </c>
      <c r="D622" s="299" t="s">
        <v>940</v>
      </c>
      <c r="E622" s="522">
        <v>180</v>
      </c>
      <c r="F622" s="522">
        <v>180</v>
      </c>
      <c r="G622" s="333">
        <f t="shared" si="17"/>
        <v>6148.2899999999863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294</v>
      </c>
      <c r="B623" s="330">
        <v>20</v>
      </c>
      <c r="C623" s="298">
        <v>46202</v>
      </c>
      <c r="D623" s="299" t="s">
        <v>193</v>
      </c>
      <c r="E623" s="522">
        <v>600</v>
      </c>
      <c r="F623" s="522"/>
      <c r="G623" s="333">
        <f t="shared" si="17"/>
        <v>6148.2899999999863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46202</v>
      </c>
      <c r="D624" s="299" t="s">
        <v>306</v>
      </c>
      <c r="E624" s="522">
        <v>102.13</v>
      </c>
      <c r="F624" s="522"/>
      <c r="G624" s="333">
        <f t="shared" si="17"/>
        <v>6748.2899999999863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4</v>
      </c>
      <c r="C625" s="298">
        <v>46202</v>
      </c>
      <c r="D625" s="299" t="s">
        <v>310</v>
      </c>
      <c r="E625" s="522">
        <v>40.56</v>
      </c>
      <c r="F625" s="522"/>
      <c r="G625" s="333">
        <f t="shared" si="17"/>
        <v>6850.4199999999864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3</v>
      </c>
      <c r="C626" s="298">
        <v>46202</v>
      </c>
      <c r="D626" s="299" t="s">
        <v>310</v>
      </c>
      <c r="E626" s="522">
        <v>6.84</v>
      </c>
      <c r="F626" s="522"/>
      <c r="G626" s="333">
        <f t="shared" si="17"/>
        <v>6890.9799999999868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3</v>
      </c>
      <c r="C627" s="298">
        <v>46202</v>
      </c>
      <c r="D627" s="299" t="s">
        <v>878</v>
      </c>
      <c r="E627" s="522">
        <v>11.98</v>
      </c>
      <c r="F627" s="522"/>
      <c r="G627" s="333">
        <f t="shared" si="17"/>
        <v>6897.819999999987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46201</v>
      </c>
      <c r="D628" s="299" t="s">
        <v>352</v>
      </c>
      <c r="E628" s="522">
        <v>14.99</v>
      </c>
      <c r="F628" s="522"/>
      <c r="G628" s="333">
        <f t="shared" ref="G628:G641" si="18">G629-E628+F628</f>
        <v>6909.7999999999865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46201</v>
      </c>
      <c r="D629" s="299" t="s">
        <v>357</v>
      </c>
      <c r="E629" s="522">
        <v>11.29</v>
      </c>
      <c r="F629" s="522"/>
      <c r="G629" s="333">
        <f t="shared" si="18"/>
        <v>6924.7899999999863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46201</v>
      </c>
      <c r="D630" s="299" t="s">
        <v>319</v>
      </c>
      <c r="E630" s="522">
        <v>158.96</v>
      </c>
      <c r="F630" s="522"/>
      <c r="G630" s="333">
        <f t="shared" si="18"/>
        <v>6936.0799999999863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46201</v>
      </c>
      <c r="D631" s="299" t="s">
        <v>396</v>
      </c>
      <c r="E631" s="522">
        <v>53.24</v>
      </c>
      <c r="F631" s="522"/>
      <c r="G631" s="333">
        <f t="shared" si="18"/>
        <v>7095.0399999999863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46200</v>
      </c>
      <c r="D632" s="299" t="s">
        <v>915</v>
      </c>
      <c r="E632" s="522">
        <v>122.77</v>
      </c>
      <c r="F632" s="522"/>
      <c r="G632" s="333">
        <f t="shared" si="18"/>
        <v>7148.2799999999861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1</v>
      </c>
      <c r="C633" s="298">
        <v>46200</v>
      </c>
      <c r="D633" s="299" t="s">
        <v>829</v>
      </c>
      <c r="E633" s="522">
        <v>77.67</v>
      </c>
      <c r="F633" s="522"/>
      <c r="G633" s="333">
        <f t="shared" si="18"/>
        <v>7271.0499999999865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5</v>
      </c>
      <c r="C634" s="298">
        <v>46200</v>
      </c>
      <c r="D634" s="299" t="s">
        <v>941</v>
      </c>
      <c r="E634" s="522">
        <v>32.99</v>
      </c>
      <c r="F634" s="522"/>
      <c r="G634" s="333">
        <f t="shared" si="18"/>
        <v>7348.7199999999866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287</v>
      </c>
      <c r="B635" s="330" t="s">
        <v>287</v>
      </c>
      <c r="C635" s="298">
        <v>46200</v>
      </c>
      <c r="D635" s="299" t="s">
        <v>943</v>
      </c>
      <c r="E635" s="522">
        <v>207.96</v>
      </c>
      <c r="F635" s="522">
        <v>207.96</v>
      </c>
      <c r="G635" s="333">
        <f t="shared" si="18"/>
        <v>7381.7099999999864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46199</v>
      </c>
      <c r="D636" s="299" t="s">
        <v>866</v>
      </c>
      <c r="E636" s="522">
        <v>51.84</v>
      </c>
      <c r="F636" s="522"/>
      <c r="G636" s="333">
        <f t="shared" si="18"/>
        <v>7381.7099999999864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3</v>
      </c>
      <c r="C637" s="298">
        <v>46199</v>
      </c>
      <c r="D637" s="299" t="s">
        <v>296</v>
      </c>
      <c r="E637" s="522">
        <v>10.31</v>
      </c>
      <c r="F637" s="522"/>
      <c r="G637" s="333">
        <f t="shared" si="18"/>
        <v>7433.5499999999865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46199</v>
      </c>
      <c r="D638" s="299" t="s">
        <v>296</v>
      </c>
      <c r="E638" s="522">
        <v>87.14</v>
      </c>
      <c r="F638" s="522"/>
      <c r="G638" s="333">
        <f t="shared" si="18"/>
        <v>7443.8599999999869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5</v>
      </c>
      <c r="C639" s="298">
        <v>46199</v>
      </c>
      <c r="D639" s="299" t="s">
        <v>938</v>
      </c>
      <c r="E639" s="522">
        <v>20</v>
      </c>
      <c r="F639" s="522"/>
      <c r="G639" s="333">
        <f t="shared" si="18"/>
        <v>7530.9999999999873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12</v>
      </c>
      <c r="C640" s="298">
        <v>46198</v>
      </c>
      <c r="D640" s="299" t="s">
        <v>314</v>
      </c>
      <c r="E640" s="522">
        <v>204.48</v>
      </c>
      <c r="F640" s="522"/>
      <c r="G640" s="333">
        <f t="shared" si="18"/>
        <v>7550.9999999999873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291</v>
      </c>
      <c r="B641" s="330">
        <v>39</v>
      </c>
      <c r="C641" s="298">
        <v>46198</v>
      </c>
      <c r="D641" s="299" t="s">
        <v>292</v>
      </c>
      <c r="E641" s="522"/>
      <c r="F641" s="522">
        <v>2763.77</v>
      </c>
      <c r="G641" s="333">
        <f t="shared" si="18"/>
        <v>7755.4799999999868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5</v>
      </c>
      <c r="C642" s="298">
        <v>46198</v>
      </c>
      <c r="D642" s="299" t="s">
        <v>844</v>
      </c>
      <c r="E642" s="522">
        <v>11.2</v>
      </c>
      <c r="F642" s="522"/>
      <c r="G642" s="333">
        <f t="shared" ref="G642:G662" si="19">G643-E642+F642</f>
        <v>4991.7099999999864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46197</v>
      </c>
      <c r="D643" s="299" t="s">
        <v>939</v>
      </c>
      <c r="E643" s="522">
        <v>15.99</v>
      </c>
      <c r="F643" s="522"/>
      <c r="G643" s="333">
        <f t="shared" si="19"/>
        <v>5002.9099999999862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5</v>
      </c>
      <c r="C644" s="298">
        <v>46197</v>
      </c>
      <c r="D644" s="299" t="s">
        <v>339</v>
      </c>
      <c r="E644" s="522">
        <v>47.93</v>
      </c>
      <c r="F644" s="522"/>
      <c r="G644" s="333">
        <f t="shared" si="19"/>
        <v>5018.899999999986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43</v>
      </c>
      <c r="C645" s="298">
        <v>46197</v>
      </c>
      <c r="D645" s="299" t="s">
        <v>201</v>
      </c>
      <c r="E645" s="522">
        <v>42.84</v>
      </c>
      <c r="F645" s="522"/>
      <c r="G645" s="333">
        <f t="shared" si="19"/>
        <v>5066.8299999999863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294</v>
      </c>
      <c r="B646" s="330">
        <v>42</v>
      </c>
      <c r="C646" s="298">
        <v>46197</v>
      </c>
      <c r="D646" s="299" t="s">
        <v>200</v>
      </c>
      <c r="E646" s="522">
        <v>99.4</v>
      </c>
      <c r="F646" s="522"/>
      <c r="G646" s="333">
        <f t="shared" si="19"/>
        <v>5109.6699999999864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46196</v>
      </c>
      <c r="D647" s="299" t="s">
        <v>319</v>
      </c>
      <c r="E647" s="522">
        <v>5.68</v>
      </c>
      <c r="F647" s="522"/>
      <c r="G647" s="333">
        <f t="shared" si="19"/>
        <v>5209.0699999999861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1</v>
      </c>
      <c r="C648" s="298">
        <v>46196</v>
      </c>
      <c r="D648" s="299" t="s">
        <v>306</v>
      </c>
      <c r="E648" s="522">
        <v>167.73</v>
      </c>
      <c r="F648" s="522"/>
      <c r="G648" s="333">
        <f t="shared" si="19"/>
        <v>5214.7499999999864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46196</v>
      </c>
      <c r="D649" s="299" t="s">
        <v>296</v>
      </c>
      <c r="E649" s="522">
        <v>40.81</v>
      </c>
      <c r="F649" s="522"/>
      <c r="G649" s="333">
        <f t="shared" si="19"/>
        <v>5382.4799999999859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46196</v>
      </c>
      <c r="D650" s="299" t="s">
        <v>334</v>
      </c>
      <c r="E650" s="522">
        <v>17.68</v>
      </c>
      <c r="F650" s="522"/>
      <c r="G650" s="333">
        <f t="shared" si="19"/>
        <v>5423.2899999999863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3</v>
      </c>
      <c r="C651" s="298">
        <v>46196</v>
      </c>
      <c r="D651" s="299" t="s">
        <v>320</v>
      </c>
      <c r="E651" s="522">
        <v>5.19</v>
      </c>
      <c r="F651" s="522"/>
      <c r="G651" s="333">
        <f t="shared" si="19"/>
        <v>5440.9699999999866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46196</v>
      </c>
      <c r="D652" s="299" t="s">
        <v>308</v>
      </c>
      <c r="E652" s="522">
        <v>71.75</v>
      </c>
      <c r="F652" s="522"/>
      <c r="G652" s="333">
        <f t="shared" si="19"/>
        <v>5446.1599999999862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22</v>
      </c>
      <c r="C653" s="298">
        <v>46196</v>
      </c>
      <c r="D653" s="299" t="s">
        <v>833</v>
      </c>
      <c r="E653" s="522">
        <v>15.96</v>
      </c>
      <c r="F653" s="522"/>
      <c r="G653" s="333">
        <f t="shared" si="19"/>
        <v>5517.9099999999862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46195</v>
      </c>
      <c r="D654" s="299" t="s">
        <v>334</v>
      </c>
      <c r="E654" s="522">
        <v>7.89</v>
      </c>
      <c r="F654" s="522"/>
      <c r="G654" s="333">
        <f t="shared" si="19"/>
        <v>5533.8699999999862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287</v>
      </c>
      <c r="B655" s="330" t="s">
        <v>287</v>
      </c>
      <c r="C655" s="298">
        <v>46195</v>
      </c>
      <c r="D655" s="299" t="s">
        <v>937</v>
      </c>
      <c r="E655" s="522">
        <v>86.07</v>
      </c>
      <c r="F655" s="522">
        <v>86.07</v>
      </c>
      <c r="G655" s="333">
        <f t="shared" si="19"/>
        <v>5541.7599999999866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287</v>
      </c>
      <c r="B656" s="330" t="s">
        <v>287</v>
      </c>
      <c r="C656" s="298">
        <v>46195</v>
      </c>
      <c r="D656" s="299" t="s">
        <v>920</v>
      </c>
      <c r="E656" s="522">
        <v>14.98</v>
      </c>
      <c r="F656" s="522">
        <v>14.98</v>
      </c>
      <c r="G656" s="333">
        <f t="shared" si="19"/>
        <v>5541.7599999999866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287</v>
      </c>
      <c r="B657" s="330" t="s">
        <v>287</v>
      </c>
      <c r="C657" s="298">
        <v>46195</v>
      </c>
      <c r="D657" s="299" t="s">
        <v>934</v>
      </c>
      <c r="E657" s="522">
        <v>83.52</v>
      </c>
      <c r="F657" s="522">
        <v>83.52</v>
      </c>
      <c r="G657" s="333">
        <f t="shared" si="19"/>
        <v>5541.7599999999866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46195</v>
      </c>
      <c r="D658" s="299" t="s">
        <v>935</v>
      </c>
      <c r="E658" s="522">
        <v>62.19</v>
      </c>
      <c r="F658" s="522">
        <v>62.19</v>
      </c>
      <c r="G658" s="333">
        <f t="shared" si="19"/>
        <v>5541.7599999999866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3</v>
      </c>
      <c r="C659" s="298">
        <v>46195</v>
      </c>
      <c r="D659" s="299" t="s">
        <v>310</v>
      </c>
      <c r="E659" s="522">
        <v>6.99</v>
      </c>
      <c r="F659" s="522"/>
      <c r="G659" s="333">
        <f t="shared" si="19"/>
        <v>5541.7599999999866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287</v>
      </c>
      <c r="B660" s="330" t="s">
        <v>287</v>
      </c>
      <c r="C660" s="298">
        <v>46195</v>
      </c>
      <c r="D660" s="299" t="s">
        <v>936</v>
      </c>
      <c r="E660" s="522">
        <v>60.47</v>
      </c>
      <c r="F660" s="522">
        <v>60.47</v>
      </c>
      <c r="G660" s="333">
        <f t="shared" si="19"/>
        <v>5548.7499999999864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22</v>
      </c>
      <c r="C661" s="298">
        <v>46195</v>
      </c>
      <c r="D661" s="299" t="s">
        <v>323</v>
      </c>
      <c r="E661" s="522">
        <v>20.22</v>
      </c>
      <c r="F661" s="522"/>
      <c r="G661" s="333">
        <f t="shared" si="19"/>
        <v>5548.7499999999864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46195</v>
      </c>
      <c r="D662" s="299" t="s">
        <v>917</v>
      </c>
      <c r="E662" s="522">
        <v>200</v>
      </c>
      <c r="F662" s="522"/>
      <c r="G662" s="333">
        <f t="shared" si="19"/>
        <v>5568.9699999999866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46194</v>
      </c>
      <c r="D663" s="299" t="s">
        <v>339</v>
      </c>
      <c r="E663" s="522">
        <v>47.93</v>
      </c>
      <c r="F663" s="522"/>
      <c r="G663" s="333">
        <f t="shared" ref="G663:G683" si="20">G664-E663+F663</f>
        <v>5768.9699999999866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287</v>
      </c>
      <c r="B664" s="330" t="s">
        <v>287</v>
      </c>
      <c r="C664" s="298">
        <v>46194</v>
      </c>
      <c r="D664" s="299" t="s">
        <v>933</v>
      </c>
      <c r="E664" s="522"/>
      <c r="F664" s="522">
        <v>50</v>
      </c>
      <c r="G664" s="333">
        <f t="shared" si="20"/>
        <v>5816.8999999999869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287</v>
      </c>
      <c r="B665" s="330" t="s">
        <v>287</v>
      </c>
      <c r="C665" s="298">
        <v>46194</v>
      </c>
      <c r="D665" s="299" t="s">
        <v>933</v>
      </c>
      <c r="E665" s="522">
        <v>50</v>
      </c>
      <c r="F665" s="522"/>
      <c r="G665" s="333">
        <f t="shared" si="20"/>
        <v>5766.8999999999869</v>
      </c>
      <c r="H665" s="334" t="s">
        <v>298</v>
      </c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287</v>
      </c>
      <c r="B666" s="330" t="s">
        <v>287</v>
      </c>
      <c r="C666" s="298">
        <v>46194</v>
      </c>
      <c r="D666" s="299" t="s">
        <v>920</v>
      </c>
      <c r="E666" s="522">
        <v>28.38</v>
      </c>
      <c r="F666" s="522">
        <v>28.38</v>
      </c>
      <c r="G666" s="333">
        <f t="shared" si="20"/>
        <v>5816.8999999999869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287</v>
      </c>
      <c r="B667" s="330" t="s">
        <v>287</v>
      </c>
      <c r="C667" s="298">
        <v>46194</v>
      </c>
      <c r="D667" s="299" t="s">
        <v>918</v>
      </c>
      <c r="E667" s="522">
        <v>35.020000000000003</v>
      </c>
      <c r="F667" s="522">
        <v>35.020000000000003</v>
      </c>
      <c r="G667" s="333">
        <f t="shared" si="20"/>
        <v>5816.8999999999869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46194</v>
      </c>
      <c r="D668" s="299" t="s">
        <v>925</v>
      </c>
      <c r="E668" s="522">
        <v>83.81</v>
      </c>
      <c r="F668" s="522">
        <v>83.81</v>
      </c>
      <c r="G668" s="333">
        <f t="shared" si="20"/>
        <v>5816.8999999999869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287</v>
      </c>
      <c r="B669" s="330" t="s">
        <v>287</v>
      </c>
      <c r="C669" s="298">
        <v>46194</v>
      </c>
      <c r="D669" s="299" t="s">
        <v>926</v>
      </c>
      <c r="E669" s="522">
        <v>27.43</v>
      </c>
      <c r="F669" s="522">
        <v>27.43</v>
      </c>
      <c r="G669" s="333">
        <f t="shared" si="20"/>
        <v>5816.8999999999869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287</v>
      </c>
      <c r="B670" s="330" t="s">
        <v>287</v>
      </c>
      <c r="C670" s="298">
        <v>46193</v>
      </c>
      <c r="D670" s="299" t="s">
        <v>930</v>
      </c>
      <c r="E670" s="522">
        <v>30.86</v>
      </c>
      <c r="F670" s="522">
        <v>30.86</v>
      </c>
      <c r="G670" s="333">
        <f t="shared" si="20"/>
        <v>5816.8999999999869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287</v>
      </c>
      <c r="B671" s="330" t="s">
        <v>287</v>
      </c>
      <c r="C671" s="298">
        <v>46193</v>
      </c>
      <c r="D671" s="299" t="s">
        <v>920</v>
      </c>
      <c r="E671" s="522">
        <v>13.95</v>
      </c>
      <c r="F671" s="522">
        <v>13.95</v>
      </c>
      <c r="G671" s="333">
        <f t="shared" si="20"/>
        <v>5816.8999999999869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287</v>
      </c>
      <c r="B672" s="330" t="s">
        <v>287</v>
      </c>
      <c r="C672" s="298">
        <v>46192</v>
      </c>
      <c r="D672" s="299" t="s">
        <v>932</v>
      </c>
      <c r="E672" s="522">
        <v>148.54</v>
      </c>
      <c r="F672" s="522">
        <v>148.54</v>
      </c>
      <c r="G672" s="333">
        <f t="shared" si="20"/>
        <v>5816.8999999999869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287</v>
      </c>
      <c r="B673" s="330" t="s">
        <v>287</v>
      </c>
      <c r="C673" s="298">
        <v>46192</v>
      </c>
      <c r="D673" s="299" t="s">
        <v>919</v>
      </c>
      <c r="E673" s="522">
        <v>80</v>
      </c>
      <c r="F673" s="522">
        <v>80</v>
      </c>
      <c r="G673" s="333">
        <f t="shared" si="20"/>
        <v>5816.8999999999869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287</v>
      </c>
      <c r="B674" s="330" t="s">
        <v>287</v>
      </c>
      <c r="C674" s="298">
        <v>46192</v>
      </c>
      <c r="D674" s="299" t="s">
        <v>920</v>
      </c>
      <c r="E674" s="522">
        <v>27.98</v>
      </c>
      <c r="F674" s="522">
        <v>27.98</v>
      </c>
      <c r="G674" s="333">
        <f t="shared" si="20"/>
        <v>5816.8999999999869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287</v>
      </c>
      <c r="B675" s="330" t="s">
        <v>287</v>
      </c>
      <c r="C675" s="298">
        <v>46192</v>
      </c>
      <c r="D675" s="299" t="s">
        <v>931</v>
      </c>
      <c r="E675" s="522">
        <v>30.63</v>
      </c>
      <c r="F675" s="522">
        <v>30.63</v>
      </c>
      <c r="G675" s="333">
        <f t="shared" si="20"/>
        <v>5816.8999999999869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22</v>
      </c>
      <c r="C676" s="298">
        <v>46192</v>
      </c>
      <c r="D676" s="299" t="s">
        <v>921</v>
      </c>
      <c r="E676" s="522">
        <v>7.46</v>
      </c>
      <c r="F676" s="522"/>
      <c r="G676" s="333">
        <f t="shared" si="20"/>
        <v>5816.8999999999869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287</v>
      </c>
      <c r="B677" s="330" t="s">
        <v>287</v>
      </c>
      <c r="C677" s="298">
        <v>46192</v>
      </c>
      <c r="D677" s="299" t="s">
        <v>922</v>
      </c>
      <c r="E677" s="522">
        <v>22.07</v>
      </c>
      <c r="F677" s="522">
        <v>22.07</v>
      </c>
      <c r="G677" s="333">
        <f t="shared" si="20"/>
        <v>5824.3599999999869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287</v>
      </c>
      <c r="B678" s="330" t="s">
        <v>287</v>
      </c>
      <c r="C678" s="298">
        <v>46192</v>
      </c>
      <c r="D678" s="299" t="s">
        <v>922</v>
      </c>
      <c r="E678" s="522">
        <v>51.04</v>
      </c>
      <c r="F678" s="522">
        <v>51.04</v>
      </c>
      <c r="G678" s="333">
        <f t="shared" si="20"/>
        <v>5824.3599999999869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287</v>
      </c>
      <c r="B679" s="330" t="s">
        <v>287</v>
      </c>
      <c r="C679" s="298">
        <v>46192</v>
      </c>
      <c r="D679" s="299" t="s">
        <v>922</v>
      </c>
      <c r="E679" s="522">
        <v>90.59</v>
      </c>
      <c r="F679" s="522">
        <v>90.59</v>
      </c>
      <c r="G679" s="333">
        <f t="shared" si="20"/>
        <v>5824.3599999999869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287</v>
      </c>
      <c r="B680" s="330" t="s">
        <v>287</v>
      </c>
      <c r="C680" s="298">
        <v>46192</v>
      </c>
      <c r="D680" s="299" t="s">
        <v>923</v>
      </c>
      <c r="E680" s="522">
        <v>26.02</v>
      </c>
      <c r="F680" s="522">
        <v>26.02</v>
      </c>
      <c r="G680" s="333">
        <f t="shared" si="20"/>
        <v>5824.3599999999869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287</v>
      </c>
      <c r="B681" s="330" t="s">
        <v>287</v>
      </c>
      <c r="C681" s="298">
        <v>46192</v>
      </c>
      <c r="D681" s="299" t="s">
        <v>923</v>
      </c>
      <c r="E681" s="522">
        <v>26.02</v>
      </c>
      <c r="F681" s="522">
        <v>26.02</v>
      </c>
      <c r="G681" s="333">
        <f t="shared" si="20"/>
        <v>5824.3599999999869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287</v>
      </c>
      <c r="B682" s="330" t="s">
        <v>287</v>
      </c>
      <c r="C682" s="298">
        <v>46192</v>
      </c>
      <c r="D682" s="299" t="s">
        <v>923</v>
      </c>
      <c r="E682" s="522">
        <v>38.03</v>
      </c>
      <c r="F682" s="522">
        <v>38.03</v>
      </c>
      <c r="G682" s="333">
        <f t="shared" si="20"/>
        <v>5824.3599999999869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287</v>
      </c>
      <c r="B683" s="330" t="s">
        <v>287</v>
      </c>
      <c r="C683" s="298">
        <v>46192</v>
      </c>
      <c r="D683" s="299" t="s">
        <v>923</v>
      </c>
      <c r="E683" s="522">
        <v>26.03</v>
      </c>
      <c r="F683" s="522">
        <v>26.03</v>
      </c>
      <c r="G683" s="333">
        <f t="shared" si="20"/>
        <v>5824.3599999999869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287</v>
      </c>
      <c r="B684" s="330" t="s">
        <v>287</v>
      </c>
      <c r="C684" s="298">
        <v>46192</v>
      </c>
      <c r="D684" s="299" t="s">
        <v>920</v>
      </c>
      <c r="E684" s="522">
        <v>21.98</v>
      </c>
      <c r="F684" s="522">
        <v>21.98</v>
      </c>
      <c r="G684" s="333">
        <f t="shared" ref="G684:G741" si="21">G685-E684+F684</f>
        <v>5824.3599999999869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287</v>
      </c>
      <c r="B685" s="330" t="s">
        <v>287</v>
      </c>
      <c r="C685" s="298">
        <v>46192</v>
      </c>
      <c r="D685" s="299" t="s">
        <v>920</v>
      </c>
      <c r="E685" s="522">
        <v>27.99</v>
      </c>
      <c r="F685" s="522">
        <v>27.99</v>
      </c>
      <c r="G685" s="333">
        <f t="shared" si="21"/>
        <v>5824.3599999999869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287</v>
      </c>
      <c r="B686" s="330" t="s">
        <v>287</v>
      </c>
      <c r="C686" s="298">
        <v>46191</v>
      </c>
      <c r="D686" s="299" t="s">
        <v>924</v>
      </c>
      <c r="E686" s="522">
        <v>22.69</v>
      </c>
      <c r="F686" s="522">
        <v>22.69</v>
      </c>
      <c r="G686" s="333">
        <f t="shared" si="21"/>
        <v>5824.3599999999869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287</v>
      </c>
      <c r="B687" s="330" t="s">
        <v>287</v>
      </c>
      <c r="C687" s="298">
        <v>46191</v>
      </c>
      <c r="D687" s="299" t="s">
        <v>925</v>
      </c>
      <c r="E687" s="522">
        <v>42.32</v>
      </c>
      <c r="F687" s="522">
        <v>42.32</v>
      </c>
      <c r="G687" s="333">
        <f t="shared" si="21"/>
        <v>5824.3599999999869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287</v>
      </c>
      <c r="B688" s="330" t="s">
        <v>287</v>
      </c>
      <c r="C688" s="298">
        <v>46191</v>
      </c>
      <c r="D688" s="299" t="s">
        <v>926</v>
      </c>
      <c r="E688" s="522">
        <v>72.86</v>
      </c>
      <c r="F688" s="522">
        <v>72.86</v>
      </c>
      <c r="G688" s="333">
        <f t="shared" si="21"/>
        <v>5824.3599999999869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287</v>
      </c>
      <c r="B689" s="330" t="s">
        <v>287</v>
      </c>
      <c r="C689" s="298">
        <v>46191</v>
      </c>
      <c r="D689" s="299" t="s">
        <v>927</v>
      </c>
      <c r="E689" s="522">
        <v>106.89</v>
      </c>
      <c r="F689" s="522">
        <v>106.89</v>
      </c>
      <c r="G689" s="333">
        <f t="shared" si="21"/>
        <v>5824.3599999999869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287</v>
      </c>
      <c r="B690" s="330" t="s">
        <v>287</v>
      </c>
      <c r="C690" s="298">
        <v>46191</v>
      </c>
      <c r="D690" s="299" t="s">
        <v>929</v>
      </c>
      <c r="E690" s="522">
        <v>94.74</v>
      </c>
      <c r="F690" s="522">
        <v>94.74</v>
      </c>
      <c r="G690" s="333">
        <f t="shared" si="21"/>
        <v>5824.3599999999869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1</v>
      </c>
      <c r="C691" s="298">
        <v>46191</v>
      </c>
      <c r="D691" s="299" t="s">
        <v>306</v>
      </c>
      <c r="E691" s="522">
        <v>99.97</v>
      </c>
      <c r="F691" s="522"/>
      <c r="G691" s="333">
        <f t="shared" si="21"/>
        <v>5824.3599999999869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22</v>
      </c>
      <c r="C692" s="298">
        <v>46191</v>
      </c>
      <c r="D692" s="299" t="s">
        <v>928</v>
      </c>
      <c r="E692" s="522">
        <v>13.84</v>
      </c>
      <c r="F692" s="522"/>
      <c r="G692" s="333">
        <f t="shared" si="21"/>
        <v>5924.3299999999872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1</v>
      </c>
      <c r="C693" s="298">
        <v>46190</v>
      </c>
      <c r="D693" s="299" t="s">
        <v>306</v>
      </c>
      <c r="E693" s="522">
        <v>87.19</v>
      </c>
      <c r="F693" s="522"/>
      <c r="G693" s="333">
        <f t="shared" si="21"/>
        <v>5938.1699999999873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21</v>
      </c>
      <c r="C694" s="298">
        <v>46190</v>
      </c>
      <c r="D694" s="299" t="s">
        <v>194</v>
      </c>
      <c r="E694" s="522">
        <v>81</v>
      </c>
      <c r="F694" s="522"/>
      <c r="G694" s="333">
        <f t="shared" si="21"/>
        <v>6025.3599999999869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43</v>
      </c>
      <c r="C695" s="298">
        <v>46190</v>
      </c>
      <c r="D695" s="299" t="s">
        <v>333</v>
      </c>
      <c r="E695" s="522">
        <v>29.8</v>
      </c>
      <c r="F695" s="522"/>
      <c r="G695" s="333">
        <f t="shared" si="21"/>
        <v>6106.3599999999869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42</v>
      </c>
      <c r="C696" s="298">
        <v>46190</v>
      </c>
      <c r="D696" s="299" t="s">
        <v>333</v>
      </c>
      <c r="E696" s="522">
        <v>74.5</v>
      </c>
      <c r="F696" s="522"/>
      <c r="G696" s="333">
        <f t="shared" si="21"/>
        <v>6136.1599999999871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4</v>
      </c>
      <c r="C697" s="298">
        <v>46190</v>
      </c>
      <c r="D697" s="299" t="s">
        <v>334</v>
      </c>
      <c r="E697" s="522">
        <v>82.35</v>
      </c>
      <c r="F697" s="522"/>
      <c r="G697" s="333">
        <f t="shared" si="21"/>
        <v>6210.6599999999871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46190</v>
      </c>
      <c r="D698" s="299" t="s">
        <v>334</v>
      </c>
      <c r="E698" s="522">
        <v>17.68</v>
      </c>
      <c r="F698" s="522"/>
      <c r="G698" s="333">
        <f t="shared" si="21"/>
        <v>6293.0099999999875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46190</v>
      </c>
      <c r="D699" s="299" t="s">
        <v>300</v>
      </c>
      <c r="E699" s="522">
        <v>14.67</v>
      </c>
      <c r="F699" s="522"/>
      <c r="G699" s="333">
        <f t="shared" si="21"/>
        <v>6310.6899999999878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46190</v>
      </c>
      <c r="D700" s="299" t="s">
        <v>300</v>
      </c>
      <c r="E700" s="522">
        <v>56.42</v>
      </c>
      <c r="F700" s="522"/>
      <c r="G700" s="333">
        <f t="shared" si="21"/>
        <v>6325.3599999999878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46190</v>
      </c>
      <c r="D701" s="299" t="s">
        <v>300</v>
      </c>
      <c r="E701" s="522">
        <v>53.23</v>
      </c>
      <c r="F701" s="522"/>
      <c r="G701" s="333">
        <f t="shared" si="21"/>
        <v>6381.7799999999879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23</v>
      </c>
      <c r="C702" s="298">
        <v>46190</v>
      </c>
      <c r="D702" s="299" t="s">
        <v>63</v>
      </c>
      <c r="E702" s="522">
        <v>529.46</v>
      </c>
      <c r="F702" s="522"/>
      <c r="G702" s="333">
        <f t="shared" si="21"/>
        <v>6435.0099999999875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17</v>
      </c>
      <c r="C703" s="298">
        <v>46190</v>
      </c>
      <c r="D703" s="299" t="s">
        <v>188</v>
      </c>
      <c r="E703" s="522">
        <v>42.65</v>
      </c>
      <c r="F703" s="522"/>
      <c r="G703" s="333">
        <f t="shared" si="21"/>
        <v>6964.4699999999875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294</v>
      </c>
      <c r="B704" s="330">
        <v>15</v>
      </c>
      <c r="C704" s="298">
        <v>46190</v>
      </c>
      <c r="D704" s="299" t="s">
        <v>185</v>
      </c>
      <c r="E704" s="522">
        <v>87.41</v>
      </c>
      <c r="F704" s="522"/>
      <c r="G704" s="333">
        <f t="shared" si="21"/>
        <v>7007.1199999999872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335</v>
      </c>
      <c r="B705" s="330" t="s">
        <v>335</v>
      </c>
      <c r="C705" s="298">
        <v>46190</v>
      </c>
      <c r="D705" s="299" t="s">
        <v>185</v>
      </c>
      <c r="E705" s="522">
        <v>86.48</v>
      </c>
      <c r="F705" s="522"/>
      <c r="G705" s="333">
        <f t="shared" si="21"/>
        <v>7094.529999999987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291</v>
      </c>
      <c r="B706" s="330">
        <v>40</v>
      </c>
      <c r="C706" s="298">
        <v>46190</v>
      </c>
      <c r="D706" s="299" t="s">
        <v>316</v>
      </c>
      <c r="E706" s="522"/>
      <c r="F706" s="522">
        <v>854.38</v>
      </c>
      <c r="G706" s="333">
        <f t="shared" si="21"/>
        <v>7181.0099999999866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5</v>
      </c>
      <c r="C707" s="298">
        <v>46189</v>
      </c>
      <c r="D707" s="299" t="s">
        <v>339</v>
      </c>
      <c r="E707" s="522">
        <v>21.3</v>
      </c>
      <c r="F707" s="522"/>
      <c r="G707" s="333">
        <f t="shared" si="21"/>
        <v>6326.6299999999865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11</v>
      </c>
      <c r="C708" s="298">
        <v>46189</v>
      </c>
      <c r="D708" s="299" t="s">
        <v>178</v>
      </c>
      <c r="E708" s="522">
        <v>267.75</v>
      </c>
      <c r="F708" s="522"/>
      <c r="G708" s="333">
        <f t="shared" si="21"/>
        <v>6347.9299999999866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46188</v>
      </c>
      <c r="D709" s="299" t="s">
        <v>883</v>
      </c>
      <c r="E709" s="522">
        <v>100</v>
      </c>
      <c r="F709" s="522"/>
      <c r="G709" s="333">
        <f t="shared" si="21"/>
        <v>6615.6799999999866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46188</v>
      </c>
      <c r="D710" s="299" t="s">
        <v>334</v>
      </c>
      <c r="E710" s="522">
        <v>11.29</v>
      </c>
      <c r="F710" s="522"/>
      <c r="G710" s="333">
        <f t="shared" si="21"/>
        <v>6715.6799999999866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46188</v>
      </c>
      <c r="D711" s="299" t="s">
        <v>334</v>
      </c>
      <c r="E711" s="522">
        <v>5.39</v>
      </c>
      <c r="F711" s="522"/>
      <c r="G711" s="333">
        <f t="shared" si="21"/>
        <v>6726.9699999999866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46188</v>
      </c>
      <c r="D712" s="299" t="s">
        <v>334</v>
      </c>
      <c r="E712" s="522">
        <v>31.99</v>
      </c>
      <c r="F712" s="522"/>
      <c r="G712" s="333">
        <f t="shared" si="21"/>
        <v>6732.3599999999869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46187</v>
      </c>
      <c r="D713" s="299" t="s">
        <v>915</v>
      </c>
      <c r="E713" s="522">
        <v>102.17</v>
      </c>
      <c r="F713" s="522"/>
      <c r="G713" s="333">
        <f t="shared" si="21"/>
        <v>6764.3499999999867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1</v>
      </c>
      <c r="C714" s="298">
        <v>46187</v>
      </c>
      <c r="D714" s="299" t="s">
        <v>829</v>
      </c>
      <c r="E714" s="522">
        <v>21.86</v>
      </c>
      <c r="F714" s="522"/>
      <c r="G714" s="333">
        <f t="shared" si="21"/>
        <v>6866.5199999999868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1</v>
      </c>
      <c r="C715" s="298">
        <v>46187</v>
      </c>
      <c r="D715" s="299" t="s">
        <v>311</v>
      </c>
      <c r="E715" s="522">
        <v>102.56</v>
      </c>
      <c r="F715" s="522"/>
      <c r="G715" s="333">
        <f t="shared" si="21"/>
        <v>6888.3799999999865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46187</v>
      </c>
      <c r="D716" s="299" t="s">
        <v>329</v>
      </c>
      <c r="E716" s="522">
        <v>121.72</v>
      </c>
      <c r="F716" s="522"/>
      <c r="G716" s="333">
        <f t="shared" si="21"/>
        <v>6990.9399999999869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46186</v>
      </c>
      <c r="D717" s="299" t="s">
        <v>308</v>
      </c>
      <c r="E717" s="522">
        <v>143.91999999999999</v>
      </c>
      <c r="F717" s="522"/>
      <c r="G717" s="333">
        <f t="shared" si="21"/>
        <v>7112.6599999999871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46186</v>
      </c>
      <c r="D718" s="299" t="s">
        <v>345</v>
      </c>
      <c r="E718" s="522">
        <v>11.95</v>
      </c>
      <c r="F718" s="522"/>
      <c r="G718" s="333">
        <f t="shared" si="21"/>
        <v>7256.5799999999872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4</v>
      </c>
      <c r="C719" s="298">
        <v>46186</v>
      </c>
      <c r="D719" s="299" t="s">
        <v>310</v>
      </c>
      <c r="E719" s="522">
        <v>47.29</v>
      </c>
      <c r="F719" s="522"/>
      <c r="G719" s="333">
        <f t="shared" si="21"/>
        <v>7268.529999999987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46186</v>
      </c>
      <c r="D720" s="299" t="s">
        <v>306</v>
      </c>
      <c r="E720" s="522">
        <v>52.7</v>
      </c>
      <c r="F720" s="522"/>
      <c r="G720" s="333">
        <f t="shared" si="21"/>
        <v>7315.819999999987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46186</v>
      </c>
      <c r="D721" s="299" t="s">
        <v>308</v>
      </c>
      <c r="E721" s="522">
        <v>22.26</v>
      </c>
      <c r="F721" s="522"/>
      <c r="G721" s="333">
        <f t="shared" si="21"/>
        <v>7368.5199999999868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46186</v>
      </c>
      <c r="D722" s="299" t="s">
        <v>308</v>
      </c>
      <c r="E722" s="522">
        <v>28.16</v>
      </c>
      <c r="F722" s="522"/>
      <c r="G722" s="333">
        <f t="shared" si="21"/>
        <v>7390.779999999987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46186</v>
      </c>
      <c r="D723" s="299" t="s">
        <v>301</v>
      </c>
      <c r="E723" s="522">
        <v>32.049999999999997</v>
      </c>
      <c r="F723" s="522"/>
      <c r="G723" s="333">
        <f t="shared" si="21"/>
        <v>7418.9399999999869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5</v>
      </c>
      <c r="C724" s="298">
        <v>46186</v>
      </c>
      <c r="D724" s="299" t="s">
        <v>916</v>
      </c>
      <c r="E724" s="522">
        <v>24</v>
      </c>
      <c r="F724" s="522"/>
      <c r="G724" s="333">
        <f t="shared" si="21"/>
        <v>7450.989999999987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1</v>
      </c>
      <c r="C725" s="298">
        <v>46186</v>
      </c>
      <c r="D725" s="299" t="s">
        <v>306</v>
      </c>
      <c r="E725" s="522">
        <v>19.98</v>
      </c>
      <c r="F725" s="522"/>
      <c r="G725" s="333">
        <f t="shared" si="21"/>
        <v>7474.989999999987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46186</v>
      </c>
      <c r="D726" s="299" t="s">
        <v>300</v>
      </c>
      <c r="E726" s="522">
        <v>60.07</v>
      </c>
      <c r="F726" s="522"/>
      <c r="G726" s="333">
        <f t="shared" si="21"/>
        <v>7494.9699999999866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287</v>
      </c>
      <c r="B727" s="330" t="s">
        <v>287</v>
      </c>
      <c r="C727" s="298">
        <v>46186</v>
      </c>
      <c r="D727" s="299" t="s">
        <v>913</v>
      </c>
      <c r="E727" s="522"/>
      <c r="F727" s="522">
        <v>319.49</v>
      </c>
      <c r="G727" s="333">
        <f t="shared" si="21"/>
        <v>7555.0399999999863</v>
      </c>
      <c r="H727" s="334" t="s">
        <v>298</v>
      </c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287</v>
      </c>
      <c r="B728" s="330" t="s">
        <v>287</v>
      </c>
      <c r="C728" s="298">
        <v>46186</v>
      </c>
      <c r="D728" s="299" t="s">
        <v>300</v>
      </c>
      <c r="E728" s="522">
        <v>319.49</v>
      </c>
      <c r="F728" s="522"/>
      <c r="G728" s="333">
        <f t="shared" si="21"/>
        <v>7235.5499999999865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46186</v>
      </c>
      <c r="D729" s="299" t="s">
        <v>912</v>
      </c>
      <c r="E729" s="522">
        <v>-0.51</v>
      </c>
      <c r="F729" s="522"/>
      <c r="G729" s="333">
        <f t="shared" si="21"/>
        <v>7555.0399999999863</v>
      </c>
      <c r="H729" s="334" t="s">
        <v>298</v>
      </c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46186</v>
      </c>
      <c r="D730" s="299" t="s">
        <v>319</v>
      </c>
      <c r="E730" s="522">
        <v>13.58</v>
      </c>
      <c r="F730" s="522"/>
      <c r="G730" s="333">
        <f t="shared" si="21"/>
        <v>7554.5299999999861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24</v>
      </c>
      <c r="C731" s="298">
        <v>46186</v>
      </c>
      <c r="D731" s="299" t="s">
        <v>858</v>
      </c>
      <c r="E731" s="522">
        <v>109.5</v>
      </c>
      <c r="F731" s="522"/>
      <c r="G731" s="333">
        <f t="shared" si="21"/>
        <v>7568.109999999986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19</v>
      </c>
      <c r="C732" s="298">
        <v>46186</v>
      </c>
      <c r="D732" s="299" t="s">
        <v>191</v>
      </c>
      <c r="E732" s="522">
        <v>200</v>
      </c>
      <c r="F732" s="522"/>
      <c r="G732" s="333">
        <f t="shared" si="21"/>
        <v>7677.609999999986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291</v>
      </c>
      <c r="B733" s="330">
        <v>38</v>
      </c>
      <c r="C733" s="298">
        <v>46186</v>
      </c>
      <c r="D733" s="299" t="s">
        <v>293</v>
      </c>
      <c r="E733" s="522"/>
      <c r="F733" s="522">
        <v>4597.82</v>
      </c>
      <c r="G733" s="333">
        <f t="shared" si="21"/>
        <v>7877.609999999986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46185</v>
      </c>
      <c r="D734" s="299" t="s">
        <v>914</v>
      </c>
      <c r="E734" s="522">
        <v>90.54</v>
      </c>
      <c r="F734" s="522"/>
      <c r="G734" s="333">
        <f t="shared" si="21"/>
        <v>3279.7899999999863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46185</v>
      </c>
      <c r="D735" s="299" t="s">
        <v>914</v>
      </c>
      <c r="E735" s="522">
        <v>50</v>
      </c>
      <c r="F735" s="522"/>
      <c r="G735" s="333">
        <f t="shared" si="21"/>
        <v>3370.3299999999863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46185</v>
      </c>
      <c r="D736" s="299" t="s">
        <v>300</v>
      </c>
      <c r="E736" s="522">
        <v>79.849999999999994</v>
      </c>
      <c r="F736" s="522"/>
      <c r="G736" s="333">
        <f t="shared" si="21"/>
        <v>3420.3299999999863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46184</v>
      </c>
      <c r="D737" s="299" t="s">
        <v>359</v>
      </c>
      <c r="E737" s="522">
        <v>70</v>
      </c>
      <c r="F737" s="522"/>
      <c r="G737" s="333">
        <f t="shared" si="21"/>
        <v>3500.1799999999862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287</v>
      </c>
      <c r="B738" s="330" t="s">
        <v>287</v>
      </c>
      <c r="C738" s="298">
        <v>46184</v>
      </c>
      <c r="D738" s="299" t="s">
        <v>909</v>
      </c>
      <c r="E738" s="522">
        <v>2159</v>
      </c>
      <c r="F738" s="522">
        <v>2159</v>
      </c>
      <c r="G738" s="333">
        <f t="shared" si="21"/>
        <v>3570.1799999999862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22</v>
      </c>
      <c r="C739" s="298">
        <v>46184</v>
      </c>
      <c r="D739" s="299" t="s">
        <v>351</v>
      </c>
      <c r="E739" s="522">
        <v>21.29</v>
      </c>
      <c r="F739" s="522"/>
      <c r="G739" s="333">
        <f t="shared" si="21"/>
        <v>3570.1799999999862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4</v>
      </c>
      <c r="C740" s="298">
        <v>46184</v>
      </c>
      <c r="D740" s="299" t="s">
        <v>296</v>
      </c>
      <c r="E740" s="522">
        <v>40.67</v>
      </c>
      <c r="F740" s="522"/>
      <c r="G740" s="333">
        <f t="shared" si="21"/>
        <v>3591.4699999999862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8</v>
      </c>
      <c r="C741" s="298">
        <v>46184</v>
      </c>
      <c r="D741" s="299" t="s">
        <v>319</v>
      </c>
      <c r="E741" s="522">
        <v>15.53</v>
      </c>
      <c r="F741" s="522"/>
      <c r="G741" s="333">
        <f t="shared" si="21"/>
        <v>3632.1399999999862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46184</v>
      </c>
      <c r="D742" s="299" t="s">
        <v>471</v>
      </c>
      <c r="E742" s="522">
        <v>83.89</v>
      </c>
      <c r="F742" s="522"/>
      <c r="G742" s="333">
        <f t="shared" ref="G742:G759" si="22">G743-E742+F742</f>
        <v>3647.6699999999864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23</v>
      </c>
      <c r="C743" s="298">
        <v>46184</v>
      </c>
      <c r="D743" s="299" t="s">
        <v>67</v>
      </c>
      <c r="E743" s="522">
        <v>599.86</v>
      </c>
      <c r="F743" s="522"/>
      <c r="G743" s="333">
        <f t="shared" si="22"/>
        <v>3731.5599999999863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291</v>
      </c>
      <c r="B744" s="330">
        <v>41</v>
      </c>
      <c r="C744" s="298">
        <v>46184</v>
      </c>
      <c r="D744" s="299" t="s">
        <v>907</v>
      </c>
      <c r="E744" s="522"/>
      <c r="F744" s="522">
        <v>800</v>
      </c>
      <c r="G744" s="333">
        <f t="shared" si="22"/>
        <v>4331.4199999999864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291</v>
      </c>
      <c r="B745" s="330">
        <v>39</v>
      </c>
      <c r="C745" s="298">
        <v>46184</v>
      </c>
      <c r="D745" s="299" t="s">
        <v>292</v>
      </c>
      <c r="E745" s="522"/>
      <c r="F745" s="522">
        <v>2763.78</v>
      </c>
      <c r="G745" s="333">
        <f t="shared" si="22"/>
        <v>3531.4199999999864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287</v>
      </c>
      <c r="B746" s="330" t="s">
        <v>287</v>
      </c>
      <c r="C746" s="298">
        <v>46183</v>
      </c>
      <c r="D746" s="299" t="s">
        <v>908</v>
      </c>
      <c r="E746" s="522">
        <v>816.19</v>
      </c>
      <c r="F746" s="522">
        <v>816.19</v>
      </c>
      <c r="G746" s="333">
        <f t="shared" si="22"/>
        <v>767.639999999986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46183</v>
      </c>
      <c r="D747" s="299" t="s">
        <v>411</v>
      </c>
      <c r="E747" s="522">
        <v>-3.99</v>
      </c>
      <c r="F747" s="522"/>
      <c r="G747" s="333">
        <f t="shared" si="22"/>
        <v>767.639999999986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46183</v>
      </c>
      <c r="D748" s="299" t="s">
        <v>905</v>
      </c>
      <c r="E748" s="522">
        <v>-0.03</v>
      </c>
      <c r="F748" s="522"/>
      <c r="G748" s="333">
        <f t="shared" si="22"/>
        <v>763.64999999998599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291</v>
      </c>
      <c r="B749" s="330">
        <v>40</v>
      </c>
      <c r="C749" s="298">
        <v>46183</v>
      </c>
      <c r="D749" s="299" t="s">
        <v>316</v>
      </c>
      <c r="E749" s="522"/>
      <c r="F749" s="522">
        <v>1250.17</v>
      </c>
      <c r="G749" s="333">
        <f t="shared" si="22"/>
        <v>763.61999999998602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46182</v>
      </c>
      <c r="D750" s="299" t="s">
        <v>352</v>
      </c>
      <c r="E750" s="522">
        <v>25.98</v>
      </c>
      <c r="F750" s="522"/>
      <c r="G750" s="333">
        <f t="shared" si="22"/>
        <v>-486.55000000001405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46182</v>
      </c>
      <c r="D751" s="299" t="s">
        <v>852</v>
      </c>
      <c r="E751" s="522">
        <v>10.68</v>
      </c>
      <c r="F751" s="522"/>
      <c r="G751" s="333">
        <f t="shared" si="22"/>
        <v>-460.57000000001403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46182</v>
      </c>
      <c r="D752" s="299" t="s">
        <v>301</v>
      </c>
      <c r="E752" s="522">
        <v>29.95</v>
      </c>
      <c r="F752" s="522"/>
      <c r="G752" s="333">
        <f t="shared" si="22"/>
        <v>-449.89000000001403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22</v>
      </c>
      <c r="C753" s="298">
        <v>46182</v>
      </c>
      <c r="D753" s="299" t="s">
        <v>906</v>
      </c>
      <c r="E753" s="522">
        <v>5.31</v>
      </c>
      <c r="F753" s="522"/>
      <c r="G753" s="333">
        <f t="shared" si="22"/>
        <v>-419.94000000001404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46182</v>
      </c>
      <c r="D754" s="299" t="s">
        <v>434</v>
      </c>
      <c r="E754" s="522">
        <v>58.69</v>
      </c>
      <c r="F754" s="522"/>
      <c r="G754" s="333">
        <f t="shared" si="22"/>
        <v>-414.63000000001404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46182</v>
      </c>
      <c r="D755" s="299" t="s">
        <v>434</v>
      </c>
      <c r="E755" s="522">
        <v>58.69</v>
      </c>
      <c r="F755" s="522"/>
      <c r="G755" s="333">
        <f t="shared" si="22"/>
        <v>-355.94000000001404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46181</v>
      </c>
      <c r="D756" s="299" t="s">
        <v>319</v>
      </c>
      <c r="E756" s="522">
        <v>8.86</v>
      </c>
      <c r="F756" s="522"/>
      <c r="G756" s="333">
        <f t="shared" si="22"/>
        <v>-297.25000000001404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46181</v>
      </c>
      <c r="D757" s="299" t="s">
        <v>396</v>
      </c>
      <c r="E757" s="522">
        <v>12.84</v>
      </c>
      <c r="F757" s="522"/>
      <c r="G757" s="333">
        <f t="shared" si="22"/>
        <v>-288.39000000001403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294</v>
      </c>
      <c r="B758" s="330">
        <v>9</v>
      </c>
      <c r="C758" s="298">
        <v>46181</v>
      </c>
      <c r="D758" s="299" t="s">
        <v>58</v>
      </c>
      <c r="E758" s="522">
        <v>1231.68</v>
      </c>
      <c r="F758" s="522"/>
      <c r="G758" s="333">
        <f t="shared" si="22"/>
        <v>-275.55000000001405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4</v>
      </c>
      <c r="C759" s="298">
        <v>46180</v>
      </c>
      <c r="D759" s="299" t="s">
        <v>310</v>
      </c>
      <c r="E759" s="522">
        <v>47.6</v>
      </c>
      <c r="F759" s="522"/>
      <c r="G759" s="333">
        <f t="shared" si="22"/>
        <v>956.12999999998601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46180</v>
      </c>
      <c r="D760" s="299" t="s">
        <v>367</v>
      </c>
      <c r="E760" s="522">
        <v>48.62</v>
      </c>
      <c r="F760" s="522"/>
      <c r="G760" s="333">
        <f t="shared" ref="G760:G770" si="23">G761-E760+F760</f>
        <v>1003.729999999986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46180</v>
      </c>
      <c r="D761" s="299" t="s">
        <v>362</v>
      </c>
      <c r="E761" s="522">
        <v>6.37</v>
      </c>
      <c r="F761" s="522"/>
      <c r="G761" s="333">
        <f t="shared" si="23"/>
        <v>1052.349999999986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287</v>
      </c>
      <c r="B762" s="330" t="s">
        <v>287</v>
      </c>
      <c r="C762" s="298">
        <v>46180</v>
      </c>
      <c r="D762" s="299" t="s">
        <v>888</v>
      </c>
      <c r="E762" s="522">
        <v>313.77999999999997</v>
      </c>
      <c r="F762" s="522">
        <v>313.77999999999997</v>
      </c>
      <c r="G762" s="333">
        <f t="shared" si="23"/>
        <v>1058.7199999999859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46180</v>
      </c>
      <c r="D763" s="299" t="s">
        <v>396</v>
      </c>
      <c r="E763" s="522">
        <v>10.86</v>
      </c>
      <c r="F763" s="522"/>
      <c r="G763" s="333">
        <f t="shared" si="23"/>
        <v>1058.7199999999859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14</v>
      </c>
      <c r="C764" s="298">
        <v>46179</v>
      </c>
      <c r="D764" s="299" t="s">
        <v>365</v>
      </c>
      <c r="E764" s="522">
        <v>66.67</v>
      </c>
      <c r="F764" s="522"/>
      <c r="G764" s="333">
        <f t="shared" si="23"/>
        <v>1069.5799999999858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5</v>
      </c>
      <c r="C765" s="298">
        <v>46179</v>
      </c>
      <c r="D765" s="299" t="s">
        <v>904</v>
      </c>
      <c r="E765" s="522">
        <v>20</v>
      </c>
      <c r="F765" s="522"/>
      <c r="G765" s="333">
        <f t="shared" si="23"/>
        <v>1136.2499999999859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46179</v>
      </c>
      <c r="D766" s="299" t="s">
        <v>829</v>
      </c>
      <c r="E766" s="522">
        <v>54.06</v>
      </c>
      <c r="F766" s="522"/>
      <c r="G766" s="333">
        <f t="shared" si="23"/>
        <v>1156.2499999999859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6</v>
      </c>
      <c r="C767" s="298">
        <v>46179</v>
      </c>
      <c r="D767" s="299" t="s">
        <v>901</v>
      </c>
      <c r="E767" s="522">
        <v>19.98</v>
      </c>
      <c r="F767" s="522"/>
      <c r="G767" s="333">
        <f t="shared" si="23"/>
        <v>1210.3099999999858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46179</v>
      </c>
      <c r="D768" s="299" t="s">
        <v>883</v>
      </c>
      <c r="E768" s="522">
        <v>100</v>
      </c>
      <c r="F768" s="522"/>
      <c r="G768" s="333">
        <f t="shared" si="23"/>
        <v>1230.2899999999859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46178</v>
      </c>
      <c r="D769" s="299" t="s">
        <v>319</v>
      </c>
      <c r="E769" s="522">
        <v>179.72</v>
      </c>
      <c r="F769" s="522"/>
      <c r="G769" s="333">
        <f t="shared" si="23"/>
        <v>1330.2899999999859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46178</v>
      </c>
      <c r="D770" s="299" t="s">
        <v>902</v>
      </c>
      <c r="E770" s="522">
        <v>41.26</v>
      </c>
      <c r="F770" s="522"/>
      <c r="G770" s="333">
        <f t="shared" si="23"/>
        <v>1510.0099999999859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46178</v>
      </c>
      <c r="D771" s="299" t="s">
        <v>357</v>
      </c>
      <c r="E771" s="522">
        <v>10.07</v>
      </c>
      <c r="F771" s="522"/>
      <c r="G771" s="333">
        <f t="shared" ref="G771:G783" si="24">G772-E771+F771</f>
        <v>1551.2699999999859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46178</v>
      </c>
      <c r="D772" s="299" t="s">
        <v>903</v>
      </c>
      <c r="E772" s="522">
        <v>11.75</v>
      </c>
      <c r="F772" s="522"/>
      <c r="G772" s="333">
        <f t="shared" si="24"/>
        <v>1561.3399999999858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335</v>
      </c>
      <c r="B773" s="330" t="s">
        <v>335</v>
      </c>
      <c r="C773" s="298">
        <v>46178</v>
      </c>
      <c r="D773" s="299" t="s">
        <v>182</v>
      </c>
      <c r="E773" s="522">
        <v>39.659999999999997</v>
      </c>
      <c r="F773" s="522"/>
      <c r="G773" s="333">
        <f t="shared" si="24"/>
        <v>1573.0899999999858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46178</v>
      </c>
      <c r="D774" s="299" t="s">
        <v>300</v>
      </c>
      <c r="E774" s="522">
        <v>9.57</v>
      </c>
      <c r="F774" s="522"/>
      <c r="G774" s="333">
        <f t="shared" si="24"/>
        <v>1612.7499999999859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46178</v>
      </c>
      <c r="D775" s="299" t="s">
        <v>375</v>
      </c>
      <c r="E775" s="522">
        <v>46.65</v>
      </c>
      <c r="F775" s="522"/>
      <c r="G775" s="333">
        <f t="shared" si="24"/>
        <v>1622.3199999999858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4</v>
      </c>
      <c r="C776" s="298">
        <v>46177</v>
      </c>
      <c r="D776" s="299" t="s">
        <v>296</v>
      </c>
      <c r="E776" s="522">
        <v>43.69</v>
      </c>
      <c r="F776" s="522"/>
      <c r="G776" s="333">
        <f t="shared" si="24"/>
        <v>1668.9699999999859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3</v>
      </c>
      <c r="C777" s="298">
        <v>46177</v>
      </c>
      <c r="D777" s="299" t="s">
        <v>334</v>
      </c>
      <c r="E777" s="522">
        <v>8.52</v>
      </c>
      <c r="F777" s="522"/>
      <c r="G777" s="333">
        <f t="shared" si="24"/>
        <v>1712.659999999986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14</v>
      </c>
      <c r="C778" s="298">
        <v>46177</v>
      </c>
      <c r="D778" s="299" t="s">
        <v>366</v>
      </c>
      <c r="E778" s="522">
        <v>70.25</v>
      </c>
      <c r="F778" s="522"/>
      <c r="G778" s="333">
        <f t="shared" si="24"/>
        <v>1721.179999999986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46177</v>
      </c>
      <c r="D779" s="299" t="s">
        <v>385</v>
      </c>
      <c r="E779" s="522">
        <v>14.38</v>
      </c>
      <c r="F779" s="522"/>
      <c r="G779" s="333">
        <f t="shared" si="24"/>
        <v>1791.429999999986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13</v>
      </c>
      <c r="C780" s="298">
        <v>46177</v>
      </c>
      <c r="D780" s="299" t="s">
        <v>900</v>
      </c>
      <c r="E780" s="522">
        <v>122.46</v>
      </c>
      <c r="F780" s="522"/>
      <c r="G780" s="333">
        <f t="shared" si="24"/>
        <v>1805.8099999999861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17</v>
      </c>
      <c r="C781" s="298">
        <v>46177</v>
      </c>
      <c r="D781" s="299" t="s">
        <v>369</v>
      </c>
      <c r="E781" s="522">
        <v>99</v>
      </c>
      <c r="F781" s="522"/>
      <c r="G781" s="333">
        <f t="shared" si="24"/>
        <v>1928.2699999999861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22</v>
      </c>
      <c r="C782" s="298">
        <v>46176</v>
      </c>
      <c r="D782" s="299" t="s">
        <v>859</v>
      </c>
      <c r="E782" s="522">
        <v>12.77</v>
      </c>
      <c r="F782" s="522"/>
      <c r="G782" s="333">
        <f t="shared" si="24"/>
        <v>2027.2699999999861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8</v>
      </c>
      <c r="C783" s="298">
        <v>46176</v>
      </c>
      <c r="D783" s="299" t="s">
        <v>319</v>
      </c>
      <c r="E783" s="522">
        <v>11.55</v>
      </c>
      <c r="F783" s="522"/>
      <c r="G783" s="333">
        <f t="shared" si="24"/>
        <v>2040.0399999999861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46176</v>
      </c>
      <c r="D784" s="299" t="s">
        <v>306</v>
      </c>
      <c r="E784" s="522">
        <v>96.16</v>
      </c>
      <c r="F784" s="522"/>
      <c r="G784" s="333">
        <f t="shared" ref="G784:G842" si="25">G785-E784+F784</f>
        <v>2051.589999999986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46175</v>
      </c>
      <c r="D785" s="299" t="s">
        <v>897</v>
      </c>
      <c r="E785" s="522">
        <v>21.38</v>
      </c>
      <c r="F785" s="522"/>
      <c r="G785" s="333">
        <f t="shared" si="25"/>
        <v>2147.7499999999859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46175</v>
      </c>
      <c r="D786" s="299" t="s">
        <v>385</v>
      </c>
      <c r="E786" s="522">
        <v>14.38</v>
      </c>
      <c r="F786" s="522"/>
      <c r="G786" s="333">
        <f t="shared" si="25"/>
        <v>2169.129999999986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46175</v>
      </c>
      <c r="D787" s="299" t="s">
        <v>432</v>
      </c>
      <c r="E787" s="522">
        <v>-142</v>
      </c>
      <c r="F787" s="522"/>
      <c r="G787" s="333">
        <f t="shared" si="25"/>
        <v>2183.5099999999861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284</v>
      </c>
      <c r="B788" s="330">
        <v>36</v>
      </c>
      <c r="C788" s="298">
        <v>46175</v>
      </c>
      <c r="D788" s="299" t="s">
        <v>373</v>
      </c>
      <c r="E788" s="522">
        <v>50</v>
      </c>
      <c r="F788" s="522"/>
      <c r="G788" s="333">
        <f t="shared" si="25"/>
        <v>2041.5099999999861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22</v>
      </c>
      <c r="C789" s="298">
        <v>46175</v>
      </c>
      <c r="D789" s="299" t="s">
        <v>374</v>
      </c>
      <c r="E789" s="522">
        <v>6.37</v>
      </c>
      <c r="F789" s="522"/>
      <c r="G789" s="333">
        <f t="shared" si="25"/>
        <v>2091.5099999999861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1</v>
      </c>
      <c r="C790" s="298">
        <v>46174</v>
      </c>
      <c r="D790" s="299" t="s">
        <v>306</v>
      </c>
      <c r="E790" s="522">
        <v>84.03</v>
      </c>
      <c r="F790" s="522"/>
      <c r="G790" s="333">
        <f t="shared" si="25"/>
        <v>2097.879999999986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3</v>
      </c>
      <c r="C791" s="298">
        <v>46174</v>
      </c>
      <c r="D791" s="299" t="s">
        <v>296</v>
      </c>
      <c r="E791" s="522">
        <v>10.31</v>
      </c>
      <c r="F791" s="522"/>
      <c r="G791" s="333">
        <f t="shared" si="25"/>
        <v>2181.9099999999862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46174</v>
      </c>
      <c r="D792" s="299" t="s">
        <v>301</v>
      </c>
      <c r="E792" s="522">
        <v>16.05</v>
      </c>
      <c r="F792" s="522"/>
      <c r="G792" s="333">
        <f t="shared" si="25"/>
        <v>2192.2199999999862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1</v>
      </c>
      <c r="C793" s="298">
        <v>46174</v>
      </c>
      <c r="D793" s="299" t="s">
        <v>455</v>
      </c>
      <c r="E793" s="522">
        <v>50.44</v>
      </c>
      <c r="F793" s="522"/>
      <c r="G793" s="333">
        <f t="shared" si="25"/>
        <v>2208.2699999999863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6</v>
      </c>
      <c r="C794" s="298">
        <v>46174</v>
      </c>
      <c r="D794" s="299" t="s">
        <v>896</v>
      </c>
      <c r="E794" s="522">
        <v>9.99</v>
      </c>
      <c r="F794" s="522"/>
      <c r="G794" s="333">
        <f t="shared" si="25"/>
        <v>2258.7099999999864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46174</v>
      </c>
      <c r="D795" s="299" t="s">
        <v>310</v>
      </c>
      <c r="E795" s="522">
        <v>44.98</v>
      </c>
      <c r="F795" s="522"/>
      <c r="G795" s="333">
        <f t="shared" si="25"/>
        <v>2268.6999999999862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46174</v>
      </c>
      <c r="D796" s="299" t="s">
        <v>311</v>
      </c>
      <c r="E796" s="522">
        <v>106.14</v>
      </c>
      <c r="F796" s="522"/>
      <c r="G796" s="333">
        <f t="shared" si="25"/>
        <v>2313.6799999999862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16</v>
      </c>
      <c r="C797" s="298">
        <v>46174</v>
      </c>
      <c r="D797" s="299" t="s">
        <v>622</v>
      </c>
      <c r="E797" s="522">
        <v>62.31</v>
      </c>
      <c r="F797" s="522"/>
      <c r="G797" s="333">
        <f t="shared" si="25"/>
        <v>2419.8199999999861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3</v>
      </c>
      <c r="C798" s="298">
        <v>46174</v>
      </c>
      <c r="D798" s="299" t="s">
        <v>350</v>
      </c>
      <c r="E798" s="522">
        <v>8.1</v>
      </c>
      <c r="F798" s="522"/>
      <c r="G798" s="333">
        <f t="shared" si="25"/>
        <v>2482.129999999986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287</v>
      </c>
      <c r="B799" s="330" t="s">
        <v>287</v>
      </c>
      <c r="C799" s="298">
        <v>46174</v>
      </c>
      <c r="D799" s="299" t="s">
        <v>886</v>
      </c>
      <c r="E799" s="522">
        <v>320</v>
      </c>
      <c r="F799" s="522">
        <v>320</v>
      </c>
      <c r="G799" s="333">
        <f t="shared" si="25"/>
        <v>2490.2299999999859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46174</v>
      </c>
      <c r="D800" s="299" t="s">
        <v>887</v>
      </c>
      <c r="E800" s="522">
        <v>20</v>
      </c>
      <c r="F800" s="522"/>
      <c r="G800" s="333">
        <f t="shared" si="25"/>
        <v>2490.2299999999859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284</v>
      </c>
      <c r="B801" s="330">
        <v>37</v>
      </c>
      <c r="C801" s="298">
        <v>46173</v>
      </c>
      <c r="D801" s="299" t="s">
        <v>893</v>
      </c>
      <c r="E801" s="522">
        <v>1160.3599999999999</v>
      </c>
      <c r="F801" s="522"/>
      <c r="G801" s="333">
        <f t="shared" si="25"/>
        <v>2510.2299999999859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286</v>
      </c>
      <c r="B802" s="330">
        <v>25</v>
      </c>
      <c r="C802" s="298">
        <v>46173</v>
      </c>
      <c r="D802" s="298" t="s">
        <v>204</v>
      </c>
      <c r="E802" s="331">
        <v>350</v>
      </c>
      <c r="F802" s="522"/>
      <c r="G802" s="333">
        <f t="shared" si="25"/>
        <v>3670.5899999999856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286</v>
      </c>
      <c r="B803" s="330">
        <v>26</v>
      </c>
      <c r="C803" s="298">
        <v>46173</v>
      </c>
      <c r="D803" s="298" t="s">
        <v>205</v>
      </c>
      <c r="E803" s="331">
        <v>320</v>
      </c>
      <c r="F803" s="522"/>
      <c r="G803" s="333">
        <f t="shared" si="25"/>
        <v>4020.5899999999856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286</v>
      </c>
      <c r="B804" s="330">
        <v>27</v>
      </c>
      <c r="C804" s="298">
        <v>46173</v>
      </c>
      <c r="D804" s="298" t="s">
        <v>206</v>
      </c>
      <c r="E804" s="331">
        <v>25</v>
      </c>
      <c r="F804" s="522"/>
      <c r="G804" s="333">
        <f t="shared" si="25"/>
        <v>4340.5899999999856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286</v>
      </c>
      <c r="B805" s="330">
        <v>28</v>
      </c>
      <c r="C805" s="298">
        <v>46173</v>
      </c>
      <c r="D805" s="298" t="s">
        <v>207</v>
      </c>
      <c r="E805" s="331">
        <v>25</v>
      </c>
      <c r="F805" s="522"/>
      <c r="G805" s="333">
        <f t="shared" si="25"/>
        <v>4365.5899999999856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286</v>
      </c>
      <c r="B806" s="330">
        <v>29</v>
      </c>
      <c r="C806" s="298">
        <v>46173</v>
      </c>
      <c r="D806" s="298" t="s">
        <v>208</v>
      </c>
      <c r="E806" s="331">
        <v>45</v>
      </c>
      <c r="F806" s="522"/>
      <c r="G806" s="333">
        <f t="shared" si="25"/>
        <v>4390.5899999999856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286</v>
      </c>
      <c r="B807" s="330">
        <v>30</v>
      </c>
      <c r="C807" s="298">
        <v>46173</v>
      </c>
      <c r="D807" s="298" t="s">
        <v>209</v>
      </c>
      <c r="E807" s="331">
        <v>400</v>
      </c>
      <c r="F807" s="522"/>
      <c r="G807" s="333">
        <f t="shared" si="25"/>
        <v>4435.5899999999856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286</v>
      </c>
      <c r="B808" s="330">
        <v>31</v>
      </c>
      <c r="C808" s="298">
        <v>46173</v>
      </c>
      <c r="D808" s="298" t="s">
        <v>210</v>
      </c>
      <c r="E808" s="331">
        <v>375</v>
      </c>
      <c r="F808" s="522"/>
      <c r="G808" s="333">
        <f t="shared" si="25"/>
        <v>4835.5899999999856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286</v>
      </c>
      <c r="B809" s="330">
        <v>32</v>
      </c>
      <c r="C809" s="298">
        <v>46173</v>
      </c>
      <c r="D809" s="298" t="s">
        <v>211</v>
      </c>
      <c r="E809" s="331">
        <v>100</v>
      </c>
      <c r="F809" s="522"/>
      <c r="G809" s="333">
        <f t="shared" si="25"/>
        <v>5210.5899999999856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286</v>
      </c>
      <c r="B810" s="330">
        <v>33</v>
      </c>
      <c r="C810" s="298">
        <v>46173</v>
      </c>
      <c r="D810" s="298" t="s">
        <v>212</v>
      </c>
      <c r="E810" s="331">
        <v>85</v>
      </c>
      <c r="F810" s="522"/>
      <c r="G810" s="333">
        <f t="shared" si="25"/>
        <v>5310.5899999999856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286</v>
      </c>
      <c r="B811" s="330">
        <v>34</v>
      </c>
      <c r="C811" s="298">
        <v>46173</v>
      </c>
      <c r="D811" s="298" t="s">
        <v>213</v>
      </c>
      <c r="E811" s="331">
        <v>230</v>
      </c>
      <c r="F811" s="522"/>
      <c r="G811" s="333">
        <f t="shared" si="25"/>
        <v>5395.5899999999856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286</v>
      </c>
      <c r="B812" s="330">
        <v>35</v>
      </c>
      <c r="C812" s="298">
        <v>46173</v>
      </c>
      <c r="D812" s="298" t="s">
        <v>214</v>
      </c>
      <c r="E812" s="331">
        <v>45</v>
      </c>
      <c r="F812" s="522"/>
      <c r="G812" s="333">
        <f t="shared" si="25"/>
        <v>5625.5899999999856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46173</v>
      </c>
      <c r="D813" s="298" t="s">
        <v>883</v>
      </c>
      <c r="E813" s="522">
        <v>50</v>
      </c>
      <c r="F813" s="522"/>
      <c r="G813" s="333">
        <f t="shared" si="25"/>
        <v>5670.5899999999856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22</v>
      </c>
      <c r="C814" s="298">
        <v>46173</v>
      </c>
      <c r="D814" s="298" t="s">
        <v>833</v>
      </c>
      <c r="E814" s="522">
        <v>10.63</v>
      </c>
      <c r="F814" s="522"/>
      <c r="G814" s="333">
        <f t="shared" si="25"/>
        <v>5720.5899999999856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4</v>
      </c>
      <c r="C815" s="298">
        <v>46173</v>
      </c>
      <c r="D815" s="298" t="s">
        <v>362</v>
      </c>
      <c r="E815" s="522">
        <v>108.69</v>
      </c>
      <c r="F815" s="522"/>
      <c r="G815" s="333">
        <f t="shared" si="25"/>
        <v>5731.2199999999857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10</v>
      </c>
      <c r="C816" s="298">
        <v>46173</v>
      </c>
      <c r="D816" s="298" t="s">
        <v>176</v>
      </c>
      <c r="E816" s="522">
        <v>17.899999999999999</v>
      </c>
      <c r="F816" s="522"/>
      <c r="G816" s="333">
        <f t="shared" si="25"/>
        <v>5839.9099999999853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46173</v>
      </c>
      <c r="D817" s="298" t="s">
        <v>444</v>
      </c>
      <c r="E817" s="522">
        <v>9.57</v>
      </c>
      <c r="F817" s="522"/>
      <c r="G817" s="333">
        <f t="shared" si="25"/>
        <v>5857.8099999999849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46172</v>
      </c>
      <c r="D818" s="298" t="s">
        <v>319</v>
      </c>
      <c r="E818" s="522">
        <v>88.98</v>
      </c>
      <c r="F818" s="522"/>
      <c r="G818" s="333">
        <f t="shared" si="25"/>
        <v>5867.3799999999846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287</v>
      </c>
      <c r="B819" s="330" t="s">
        <v>287</v>
      </c>
      <c r="C819" s="298">
        <v>46172</v>
      </c>
      <c r="D819" s="298" t="s">
        <v>889</v>
      </c>
      <c r="E819" s="522">
        <v>219.38</v>
      </c>
      <c r="F819" s="522">
        <v>219.38</v>
      </c>
      <c r="G819" s="333">
        <f t="shared" si="25"/>
        <v>5956.3599999999842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287</v>
      </c>
      <c r="B820" s="330" t="s">
        <v>287</v>
      </c>
      <c r="C820" s="298">
        <v>46172</v>
      </c>
      <c r="D820" s="298" t="s">
        <v>888</v>
      </c>
      <c r="E820" s="522">
        <v>310.98</v>
      </c>
      <c r="F820" s="522">
        <v>310.98</v>
      </c>
      <c r="G820" s="333">
        <f t="shared" si="25"/>
        <v>5956.3599999999842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46172</v>
      </c>
      <c r="D821" s="298" t="s">
        <v>892</v>
      </c>
      <c r="E821" s="522">
        <v>130.68</v>
      </c>
      <c r="F821" s="522"/>
      <c r="G821" s="333">
        <f t="shared" si="25"/>
        <v>5956.3599999999842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46172</v>
      </c>
      <c r="D822" s="298" t="s">
        <v>355</v>
      </c>
      <c r="E822" s="522">
        <v>49.99</v>
      </c>
      <c r="F822" s="522"/>
      <c r="G822" s="333">
        <f t="shared" si="25"/>
        <v>6087.0399999999845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46171</v>
      </c>
      <c r="D823" s="298" t="s">
        <v>296</v>
      </c>
      <c r="E823" s="522">
        <v>15.1</v>
      </c>
      <c r="F823" s="522"/>
      <c r="G823" s="333">
        <f t="shared" si="25"/>
        <v>6137.0299999999843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46171</v>
      </c>
      <c r="D824" s="298" t="s">
        <v>295</v>
      </c>
      <c r="E824" s="522">
        <v>7.02</v>
      </c>
      <c r="F824" s="522"/>
      <c r="G824" s="333">
        <f t="shared" si="25"/>
        <v>6152.1299999999846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4</v>
      </c>
      <c r="C825" s="298">
        <v>46171</v>
      </c>
      <c r="D825" s="298" t="s">
        <v>295</v>
      </c>
      <c r="E825" s="522">
        <v>93.38</v>
      </c>
      <c r="F825" s="522"/>
      <c r="G825" s="333">
        <f t="shared" si="25"/>
        <v>6159.1499999999851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46171</v>
      </c>
      <c r="D826" s="298" t="s">
        <v>352</v>
      </c>
      <c r="E826" s="522">
        <v>18.98</v>
      </c>
      <c r="F826" s="522"/>
      <c r="G826" s="333">
        <f t="shared" si="25"/>
        <v>6252.5299999999852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23</v>
      </c>
      <c r="C827" s="298">
        <v>46171</v>
      </c>
      <c r="D827" s="299" t="s">
        <v>67</v>
      </c>
      <c r="E827" s="522">
        <v>650.88</v>
      </c>
      <c r="F827" s="522"/>
      <c r="G827" s="333">
        <f t="shared" si="25"/>
        <v>6271.5099999999848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20</v>
      </c>
      <c r="C828" s="298">
        <v>46171</v>
      </c>
      <c r="D828" s="299" t="s">
        <v>193</v>
      </c>
      <c r="E828" s="522">
        <v>600</v>
      </c>
      <c r="F828" s="522"/>
      <c r="G828" s="333">
        <f t="shared" si="25"/>
        <v>6922.3899999999849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291</v>
      </c>
      <c r="B829" s="330">
        <v>38</v>
      </c>
      <c r="C829" s="298">
        <v>46171</v>
      </c>
      <c r="D829" s="299" t="s">
        <v>293</v>
      </c>
      <c r="E829" s="522"/>
      <c r="F829" s="522">
        <v>4597.8100000000004</v>
      </c>
      <c r="G829" s="333">
        <f t="shared" si="25"/>
        <v>7522.3899999999849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42</v>
      </c>
      <c r="C830" s="298">
        <v>46171</v>
      </c>
      <c r="D830" s="299" t="s">
        <v>200</v>
      </c>
      <c r="E830" s="522">
        <v>50.92</v>
      </c>
      <c r="F830" s="522"/>
      <c r="G830" s="333">
        <f t="shared" si="25"/>
        <v>2924.5799999999849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43</v>
      </c>
      <c r="C831" s="298">
        <v>46171</v>
      </c>
      <c r="D831" s="299" t="s">
        <v>201</v>
      </c>
      <c r="E831" s="522">
        <v>42.84</v>
      </c>
      <c r="F831" s="522"/>
      <c r="G831" s="333">
        <f t="shared" si="25"/>
        <v>2975.499999999985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291</v>
      </c>
      <c r="B832" s="330">
        <v>39</v>
      </c>
      <c r="C832" s="298">
        <v>46170</v>
      </c>
      <c r="D832" s="299" t="s">
        <v>292</v>
      </c>
      <c r="E832" s="522"/>
      <c r="F832" s="522">
        <v>2763.79</v>
      </c>
      <c r="G832" s="333">
        <f t="shared" si="25"/>
        <v>3018.3399999999851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3</v>
      </c>
      <c r="C833" s="298">
        <v>46170</v>
      </c>
      <c r="D833" s="299" t="s">
        <v>882</v>
      </c>
      <c r="E833" s="522">
        <v>8.9499999999999993</v>
      </c>
      <c r="F833" s="522"/>
      <c r="G833" s="333">
        <f t="shared" si="25"/>
        <v>254.54999999998506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4</v>
      </c>
      <c r="C834" s="298">
        <v>46170</v>
      </c>
      <c r="D834" s="299" t="s">
        <v>882</v>
      </c>
      <c r="E834" s="522">
        <v>43.44</v>
      </c>
      <c r="F834" s="522"/>
      <c r="G834" s="333">
        <f t="shared" si="25"/>
        <v>263.49999999998505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46170</v>
      </c>
      <c r="D835" s="299" t="s">
        <v>890</v>
      </c>
      <c r="E835" s="522">
        <v>30.89</v>
      </c>
      <c r="F835" s="522"/>
      <c r="G835" s="333">
        <f t="shared" si="25"/>
        <v>306.93999999998505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46170</v>
      </c>
      <c r="D836" s="299" t="s">
        <v>345</v>
      </c>
      <c r="E836" s="522">
        <v>32.659999999999997</v>
      </c>
      <c r="F836" s="522"/>
      <c r="G836" s="333">
        <f t="shared" si="25"/>
        <v>337.82999999998503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46170</v>
      </c>
      <c r="D837" s="299" t="s">
        <v>385</v>
      </c>
      <c r="E837" s="522">
        <v>9.09</v>
      </c>
      <c r="F837" s="522"/>
      <c r="G837" s="333">
        <f t="shared" si="25"/>
        <v>370.48999999998506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46170</v>
      </c>
      <c r="D838" s="299" t="s">
        <v>844</v>
      </c>
      <c r="E838" s="522">
        <v>36.74</v>
      </c>
      <c r="F838" s="522"/>
      <c r="G838" s="333">
        <f t="shared" si="25"/>
        <v>379.57999999998503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5</v>
      </c>
      <c r="C839" s="298">
        <v>46170</v>
      </c>
      <c r="D839" s="299" t="s">
        <v>844</v>
      </c>
      <c r="E839" s="522">
        <v>11.2</v>
      </c>
      <c r="F839" s="522"/>
      <c r="G839" s="333">
        <f t="shared" si="25"/>
        <v>416.31999999998504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46169</v>
      </c>
      <c r="D840" s="299" t="s">
        <v>357</v>
      </c>
      <c r="E840" s="522">
        <v>11.29</v>
      </c>
      <c r="F840" s="522"/>
      <c r="G840" s="333">
        <f t="shared" si="25"/>
        <v>427.51999999998503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4</v>
      </c>
      <c r="C841" s="298">
        <v>46169</v>
      </c>
      <c r="D841" s="299" t="s">
        <v>362</v>
      </c>
      <c r="E841" s="522">
        <v>44.84</v>
      </c>
      <c r="F841" s="522"/>
      <c r="G841" s="333">
        <f t="shared" si="25"/>
        <v>438.80999999998505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7</v>
      </c>
      <c r="C842" s="298">
        <v>46169</v>
      </c>
      <c r="D842" s="299" t="s">
        <v>337</v>
      </c>
      <c r="E842" s="522">
        <v>139.88</v>
      </c>
      <c r="F842" s="522"/>
      <c r="G842" s="333">
        <f t="shared" si="25"/>
        <v>483.64999999998508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46169</v>
      </c>
      <c r="D843" s="299" t="s">
        <v>319</v>
      </c>
      <c r="E843" s="522">
        <v>46.84</v>
      </c>
      <c r="F843" s="522"/>
      <c r="G843" s="333">
        <f t="shared" ref="G843:G880" si="26">G844-E843+F843</f>
        <v>623.52999999998508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46169</v>
      </c>
      <c r="D844" s="299" t="s">
        <v>357</v>
      </c>
      <c r="E844" s="522">
        <v>9.4700000000000006</v>
      </c>
      <c r="F844" s="522"/>
      <c r="G844" s="333">
        <f t="shared" si="26"/>
        <v>670.36999999998511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8</v>
      </c>
      <c r="C845" s="298">
        <v>46168</v>
      </c>
      <c r="D845" s="299" t="s">
        <v>308</v>
      </c>
      <c r="E845" s="522">
        <v>47.99</v>
      </c>
      <c r="F845" s="522"/>
      <c r="G845" s="333">
        <f t="shared" si="26"/>
        <v>679.83999999998514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5</v>
      </c>
      <c r="C846" s="298">
        <v>46168</v>
      </c>
      <c r="D846" s="299" t="s">
        <v>870</v>
      </c>
      <c r="E846" s="522">
        <v>26</v>
      </c>
      <c r="F846" s="522"/>
      <c r="G846" s="333">
        <f t="shared" si="26"/>
        <v>727.82999999998515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4</v>
      </c>
      <c r="C847" s="298">
        <v>46168</v>
      </c>
      <c r="D847" s="299" t="s">
        <v>310</v>
      </c>
      <c r="E847" s="522">
        <v>50.15</v>
      </c>
      <c r="F847" s="522"/>
      <c r="G847" s="333">
        <f t="shared" si="26"/>
        <v>753.82999999998515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287</v>
      </c>
      <c r="B848" s="330" t="s">
        <v>287</v>
      </c>
      <c r="C848" s="298">
        <v>46168</v>
      </c>
      <c r="D848" s="299" t="s">
        <v>880</v>
      </c>
      <c r="E848" s="522">
        <v>400</v>
      </c>
      <c r="F848" s="522">
        <v>400</v>
      </c>
      <c r="G848" s="333">
        <f t="shared" si="26"/>
        <v>803.97999999998513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22</v>
      </c>
      <c r="C849" s="298">
        <v>46168</v>
      </c>
      <c r="D849" s="299" t="s">
        <v>833</v>
      </c>
      <c r="E849" s="522">
        <v>15.96</v>
      </c>
      <c r="F849" s="522"/>
      <c r="G849" s="333">
        <f t="shared" si="26"/>
        <v>803.97999999998513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46168</v>
      </c>
      <c r="D850" s="299" t="s">
        <v>296</v>
      </c>
      <c r="E850" s="522">
        <v>15.1</v>
      </c>
      <c r="F850" s="522"/>
      <c r="G850" s="333">
        <f t="shared" si="26"/>
        <v>819.93999999998516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4</v>
      </c>
      <c r="C851" s="298">
        <v>46168</v>
      </c>
      <c r="D851" s="299" t="s">
        <v>296</v>
      </c>
      <c r="E851" s="522">
        <v>44.67</v>
      </c>
      <c r="F851" s="522"/>
      <c r="G851" s="333">
        <f t="shared" si="26"/>
        <v>835.03999999998518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46168</v>
      </c>
      <c r="D852" s="299" t="s">
        <v>300</v>
      </c>
      <c r="E852" s="522">
        <v>32.99</v>
      </c>
      <c r="F852" s="522"/>
      <c r="G852" s="333">
        <f t="shared" si="26"/>
        <v>879.70999999998514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46168</v>
      </c>
      <c r="D853" s="299" t="s">
        <v>385</v>
      </c>
      <c r="E853" s="522">
        <v>14.39</v>
      </c>
      <c r="F853" s="522"/>
      <c r="G853" s="333">
        <f t="shared" si="26"/>
        <v>912.69999999998515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12</v>
      </c>
      <c r="C854" s="298">
        <v>46167</v>
      </c>
      <c r="D854" s="299" t="s">
        <v>314</v>
      </c>
      <c r="E854" s="522">
        <v>204.48</v>
      </c>
      <c r="F854" s="522"/>
      <c r="G854" s="333">
        <f t="shared" si="26"/>
        <v>927.08999999998514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8</v>
      </c>
      <c r="C855" s="298">
        <v>46167</v>
      </c>
      <c r="D855" s="299" t="s">
        <v>319</v>
      </c>
      <c r="E855" s="522">
        <v>29.79</v>
      </c>
      <c r="F855" s="522"/>
      <c r="G855" s="333">
        <f t="shared" si="26"/>
        <v>1131.5699999999852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3</v>
      </c>
      <c r="C856" s="298">
        <v>46167</v>
      </c>
      <c r="D856" s="299" t="s">
        <v>347</v>
      </c>
      <c r="E856" s="522">
        <v>50</v>
      </c>
      <c r="F856" s="522"/>
      <c r="G856" s="333">
        <f t="shared" si="26"/>
        <v>1161.3599999999851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1</v>
      </c>
      <c r="C857" s="298">
        <v>46166</v>
      </c>
      <c r="D857" s="299" t="s">
        <v>329</v>
      </c>
      <c r="E857" s="522">
        <v>122.54</v>
      </c>
      <c r="F857" s="522"/>
      <c r="G857" s="333">
        <f t="shared" si="26"/>
        <v>1211.3599999999851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1</v>
      </c>
      <c r="C858" s="298">
        <v>46166</v>
      </c>
      <c r="D858" s="299" t="s">
        <v>311</v>
      </c>
      <c r="E858" s="522">
        <v>157.97</v>
      </c>
      <c r="F858" s="522"/>
      <c r="G858" s="333">
        <f t="shared" si="26"/>
        <v>1333.8999999999851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46166</v>
      </c>
      <c r="D859" s="299" t="s">
        <v>300</v>
      </c>
      <c r="E859" s="522">
        <v>44.05</v>
      </c>
      <c r="F859" s="522"/>
      <c r="G859" s="333">
        <f t="shared" si="26"/>
        <v>1491.8699999999851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46166</v>
      </c>
      <c r="D860" s="299" t="s">
        <v>319</v>
      </c>
      <c r="E860" s="522">
        <v>70.44</v>
      </c>
      <c r="F860" s="522"/>
      <c r="G860" s="333">
        <f t="shared" si="26"/>
        <v>1535.9199999999851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46166</v>
      </c>
      <c r="D861" s="299" t="s">
        <v>329</v>
      </c>
      <c r="E861" s="522">
        <v>55.96</v>
      </c>
      <c r="F861" s="522"/>
      <c r="G861" s="333">
        <f t="shared" si="26"/>
        <v>1606.3599999999851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46166</v>
      </c>
      <c r="D862" s="299" t="s">
        <v>881</v>
      </c>
      <c r="E862" s="522">
        <v>597.83000000000004</v>
      </c>
      <c r="F862" s="522"/>
      <c r="G862" s="333">
        <f t="shared" si="26"/>
        <v>1662.3199999999852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287</v>
      </c>
      <c r="B863" s="330" t="s">
        <v>287</v>
      </c>
      <c r="C863" s="298">
        <v>46166</v>
      </c>
      <c r="D863" s="299" t="s">
        <v>843</v>
      </c>
      <c r="E863" s="522">
        <v>69.2</v>
      </c>
      <c r="F863" s="522">
        <v>69.2</v>
      </c>
      <c r="G863" s="333">
        <f t="shared" si="26"/>
        <v>2260.1499999999851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46165</v>
      </c>
      <c r="D864" s="299" t="s">
        <v>878</v>
      </c>
      <c r="E864" s="522">
        <v>94.76</v>
      </c>
      <c r="F864" s="522"/>
      <c r="G864" s="333">
        <f t="shared" si="26"/>
        <v>2260.1499999999851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1</v>
      </c>
      <c r="C865" s="298">
        <v>46165</v>
      </c>
      <c r="D865" s="299" t="s">
        <v>392</v>
      </c>
      <c r="E865" s="522">
        <v>34.869999999999997</v>
      </c>
      <c r="F865" s="522"/>
      <c r="G865" s="333">
        <f t="shared" si="26"/>
        <v>2354.9099999999853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46165</v>
      </c>
      <c r="D866" s="299" t="s">
        <v>479</v>
      </c>
      <c r="E866" s="522">
        <v>80.48</v>
      </c>
      <c r="F866" s="522"/>
      <c r="G866" s="333">
        <f t="shared" si="26"/>
        <v>2389.7799999999852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5</v>
      </c>
      <c r="C867" s="298">
        <v>46165</v>
      </c>
      <c r="D867" s="299" t="s">
        <v>877</v>
      </c>
      <c r="E867" s="522">
        <v>25</v>
      </c>
      <c r="F867" s="522"/>
      <c r="G867" s="333">
        <f t="shared" si="26"/>
        <v>2470.2599999999852</v>
      </c>
      <c r="H867" s="334" t="s">
        <v>298</v>
      </c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46165</v>
      </c>
      <c r="D868" s="299" t="s">
        <v>875</v>
      </c>
      <c r="E868" s="522">
        <v>50</v>
      </c>
      <c r="F868" s="522"/>
      <c r="G868" s="333">
        <f t="shared" si="26"/>
        <v>2495.2599999999852</v>
      </c>
      <c r="H868" s="334" t="s">
        <v>298</v>
      </c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46165</v>
      </c>
      <c r="D869" s="299" t="s">
        <v>876</v>
      </c>
      <c r="E869" s="522">
        <v>25</v>
      </c>
      <c r="F869" s="522"/>
      <c r="G869" s="333">
        <f t="shared" si="26"/>
        <v>2545.2599999999852</v>
      </c>
      <c r="H869" s="334" t="s">
        <v>298</v>
      </c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46164</v>
      </c>
      <c r="D870" s="299" t="s">
        <v>879</v>
      </c>
      <c r="E870" s="522">
        <v>45.46</v>
      </c>
      <c r="F870" s="522"/>
      <c r="G870" s="333">
        <f t="shared" si="26"/>
        <v>2570.2599999999852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6</v>
      </c>
      <c r="C871" s="298">
        <v>46164</v>
      </c>
      <c r="D871" s="299" t="s">
        <v>871</v>
      </c>
      <c r="E871" s="522">
        <v>22</v>
      </c>
      <c r="F871" s="522"/>
      <c r="G871" s="333">
        <f t="shared" si="26"/>
        <v>2615.7199999999852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46164</v>
      </c>
      <c r="D872" s="299" t="s">
        <v>296</v>
      </c>
      <c r="E872" s="522">
        <v>14.57</v>
      </c>
      <c r="F872" s="522"/>
      <c r="G872" s="333">
        <f t="shared" si="26"/>
        <v>2637.7199999999852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3</v>
      </c>
      <c r="C873" s="298">
        <v>46163</v>
      </c>
      <c r="D873" s="299" t="s">
        <v>334</v>
      </c>
      <c r="E873" s="522">
        <v>9.01</v>
      </c>
      <c r="F873" s="522"/>
      <c r="G873" s="333">
        <f t="shared" si="26"/>
        <v>2652.2899999999854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46163</v>
      </c>
      <c r="D874" s="299" t="s">
        <v>334</v>
      </c>
      <c r="E874" s="522">
        <v>6.8</v>
      </c>
      <c r="F874" s="522"/>
      <c r="G874" s="333">
        <f t="shared" si="26"/>
        <v>2661.2999999999856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46163</v>
      </c>
      <c r="D875" s="299" t="s">
        <v>357</v>
      </c>
      <c r="E875" s="522">
        <v>16.649999999999999</v>
      </c>
      <c r="F875" s="522"/>
      <c r="G875" s="333">
        <f t="shared" si="26"/>
        <v>2668.0999999999858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8</v>
      </c>
      <c r="C876" s="298">
        <v>46163</v>
      </c>
      <c r="D876" s="299" t="s">
        <v>844</v>
      </c>
      <c r="E876" s="522">
        <v>24.89</v>
      </c>
      <c r="F876" s="522"/>
      <c r="G876" s="333">
        <f t="shared" si="26"/>
        <v>2684.7499999999859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5</v>
      </c>
      <c r="C877" s="298">
        <v>46163</v>
      </c>
      <c r="D877" s="299" t="s">
        <v>844</v>
      </c>
      <c r="E877" s="522">
        <v>11.2</v>
      </c>
      <c r="F877" s="522"/>
      <c r="G877" s="333">
        <f t="shared" si="26"/>
        <v>2709.6399999999858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46162</v>
      </c>
      <c r="D878" s="299" t="s">
        <v>296</v>
      </c>
      <c r="E878" s="522">
        <v>11.18</v>
      </c>
      <c r="F878" s="522"/>
      <c r="G878" s="333">
        <f t="shared" si="26"/>
        <v>2720.8399999999856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46162</v>
      </c>
      <c r="D879" s="299" t="s">
        <v>385</v>
      </c>
      <c r="E879" s="522">
        <v>14.38</v>
      </c>
      <c r="F879" s="522"/>
      <c r="G879" s="333">
        <f t="shared" si="26"/>
        <v>2732.0199999999854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22</v>
      </c>
      <c r="C880" s="298">
        <v>46162</v>
      </c>
      <c r="D880" s="299" t="s">
        <v>323</v>
      </c>
      <c r="E880" s="522">
        <v>20.22</v>
      </c>
      <c r="F880" s="522"/>
      <c r="G880" s="333">
        <f t="shared" si="26"/>
        <v>2746.3999999999855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5</v>
      </c>
      <c r="C881" s="298">
        <v>46162</v>
      </c>
      <c r="D881" s="299" t="s">
        <v>870</v>
      </c>
      <c r="E881" s="522">
        <v>30</v>
      </c>
      <c r="F881" s="522"/>
      <c r="G881" s="333">
        <f t="shared" ref="G881:G895" si="27">G882-E881+F881</f>
        <v>2766.6199999999853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46162</v>
      </c>
      <c r="D882" s="299" t="s">
        <v>872</v>
      </c>
      <c r="E882" s="522">
        <v>46.72</v>
      </c>
      <c r="F882" s="522"/>
      <c r="G882" s="333">
        <f t="shared" si="27"/>
        <v>2796.6199999999853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4</v>
      </c>
      <c r="C883" s="298">
        <v>46162</v>
      </c>
      <c r="D883" s="299" t="s">
        <v>310</v>
      </c>
      <c r="E883" s="522">
        <v>56.51</v>
      </c>
      <c r="F883" s="522"/>
      <c r="G883" s="333">
        <f t="shared" si="27"/>
        <v>2843.3399999999851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6</v>
      </c>
      <c r="C884" s="298">
        <v>46161</v>
      </c>
      <c r="D884" s="299" t="s">
        <v>869</v>
      </c>
      <c r="E884" s="522">
        <v>63.99</v>
      </c>
      <c r="F884" s="522"/>
      <c r="G884" s="333">
        <f t="shared" si="27"/>
        <v>2899.8499999999854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46161</v>
      </c>
      <c r="D885" s="299" t="s">
        <v>296</v>
      </c>
      <c r="E885" s="522">
        <v>43.46</v>
      </c>
      <c r="F885" s="522"/>
      <c r="G885" s="333">
        <f t="shared" si="27"/>
        <v>2963.8399999999851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3</v>
      </c>
      <c r="C886" s="298">
        <v>46161</v>
      </c>
      <c r="D886" s="299" t="s">
        <v>296</v>
      </c>
      <c r="E886" s="522">
        <v>8.7200000000000006</v>
      </c>
      <c r="F886" s="522"/>
      <c r="G886" s="333">
        <f t="shared" si="27"/>
        <v>3007.2999999999852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46161</v>
      </c>
      <c r="D887" s="299" t="s">
        <v>301</v>
      </c>
      <c r="E887" s="522">
        <v>30.9</v>
      </c>
      <c r="F887" s="522"/>
      <c r="G887" s="333">
        <f t="shared" si="27"/>
        <v>3016.019999999985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22</v>
      </c>
      <c r="C888" s="298">
        <v>46161</v>
      </c>
      <c r="D888" s="299" t="s">
        <v>328</v>
      </c>
      <c r="E888" s="522">
        <v>7.46</v>
      </c>
      <c r="F888" s="522"/>
      <c r="G888" s="333">
        <f t="shared" si="27"/>
        <v>3046.9199999999851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46161</v>
      </c>
      <c r="D889" s="299" t="s">
        <v>867</v>
      </c>
      <c r="E889" s="522">
        <v>31.05</v>
      </c>
      <c r="F889" s="522"/>
      <c r="G889" s="333">
        <f t="shared" si="27"/>
        <v>3054.3799999999851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46161</v>
      </c>
      <c r="D890" s="299" t="s">
        <v>868</v>
      </c>
      <c r="E890" s="522">
        <v>54.41</v>
      </c>
      <c r="F890" s="522"/>
      <c r="G890" s="333">
        <f t="shared" si="27"/>
        <v>3085.4299999999853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46161</v>
      </c>
      <c r="D891" s="299" t="s">
        <v>873</v>
      </c>
      <c r="E891" s="522">
        <v>20.49</v>
      </c>
      <c r="F891" s="522"/>
      <c r="G891" s="333">
        <f t="shared" si="27"/>
        <v>3139.8399999999851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22</v>
      </c>
      <c r="C892" s="298">
        <v>46160</v>
      </c>
      <c r="D892" s="299" t="s">
        <v>400</v>
      </c>
      <c r="E892" s="522">
        <v>13.84</v>
      </c>
      <c r="F892" s="522"/>
      <c r="G892" s="333">
        <f t="shared" si="27"/>
        <v>3160.3299999999849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287</v>
      </c>
      <c r="B893" s="330" t="s">
        <v>287</v>
      </c>
      <c r="C893" s="298">
        <v>46160</v>
      </c>
      <c r="D893" s="299" t="s">
        <v>874</v>
      </c>
      <c r="E893" s="522">
        <v>138.44</v>
      </c>
      <c r="F893" s="522">
        <v>138.44</v>
      </c>
      <c r="G893" s="333">
        <f t="shared" si="27"/>
        <v>3174.1699999999851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46160</v>
      </c>
      <c r="D894" s="299" t="s">
        <v>352</v>
      </c>
      <c r="E894" s="522">
        <v>25.48</v>
      </c>
      <c r="F894" s="522"/>
      <c r="G894" s="333">
        <f t="shared" si="27"/>
        <v>3174.1699999999851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17</v>
      </c>
      <c r="C895" s="298">
        <v>46160</v>
      </c>
      <c r="D895" s="299" t="s">
        <v>188</v>
      </c>
      <c r="E895" s="522">
        <v>42.65</v>
      </c>
      <c r="F895" s="522"/>
      <c r="G895" s="333">
        <f t="shared" si="27"/>
        <v>3199.6499999999851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15</v>
      </c>
      <c r="C896" s="298">
        <v>46160</v>
      </c>
      <c r="D896" s="299" t="s">
        <v>185</v>
      </c>
      <c r="E896" s="522">
        <v>101.37</v>
      </c>
      <c r="F896" s="522"/>
      <c r="G896" s="333">
        <f t="shared" ref="G896:G976" si="28">G897-E896+F896</f>
        <v>3242.2999999999852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335</v>
      </c>
      <c r="B897" s="330" t="s">
        <v>335</v>
      </c>
      <c r="C897" s="298">
        <v>46160</v>
      </c>
      <c r="D897" s="299" t="s">
        <v>185</v>
      </c>
      <c r="E897" s="522">
        <v>93.13</v>
      </c>
      <c r="F897" s="522"/>
      <c r="G897" s="333">
        <f t="shared" si="28"/>
        <v>3343.6699999999851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11</v>
      </c>
      <c r="C898" s="298">
        <v>46160</v>
      </c>
      <c r="D898" s="299" t="s">
        <v>178</v>
      </c>
      <c r="E898" s="522">
        <v>267.68</v>
      </c>
      <c r="F898" s="522"/>
      <c r="G898" s="333">
        <f t="shared" si="28"/>
        <v>3436.7999999999852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23</v>
      </c>
      <c r="C899" s="298">
        <v>46160</v>
      </c>
      <c r="D899" s="299" t="s">
        <v>63</v>
      </c>
      <c r="E899" s="522">
        <v>529.46</v>
      </c>
      <c r="F899" s="522"/>
      <c r="G899" s="333">
        <f t="shared" si="28"/>
        <v>3704.479999999985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46159</v>
      </c>
      <c r="D900" s="299" t="s">
        <v>311</v>
      </c>
      <c r="E900" s="522">
        <v>148.25</v>
      </c>
      <c r="F900" s="522"/>
      <c r="G900" s="333">
        <f t="shared" si="28"/>
        <v>4233.939999999985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46159</v>
      </c>
      <c r="D901" s="299" t="s">
        <v>306</v>
      </c>
      <c r="E901" s="522">
        <v>90.2</v>
      </c>
      <c r="F901" s="522"/>
      <c r="G901" s="333">
        <f t="shared" si="28"/>
        <v>4382.189999999985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21</v>
      </c>
      <c r="C902" s="298">
        <v>46159</v>
      </c>
      <c r="D902" s="299" t="s">
        <v>194</v>
      </c>
      <c r="E902" s="522">
        <v>81</v>
      </c>
      <c r="F902" s="522"/>
      <c r="G902" s="333">
        <f t="shared" si="28"/>
        <v>4472.3899999999849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46159</v>
      </c>
      <c r="D903" s="299" t="s">
        <v>300</v>
      </c>
      <c r="E903" s="522">
        <v>38.33</v>
      </c>
      <c r="F903" s="522"/>
      <c r="G903" s="333">
        <f t="shared" si="28"/>
        <v>4553.3899999999849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42</v>
      </c>
      <c r="C904" s="298">
        <v>46159</v>
      </c>
      <c r="D904" s="299" t="s">
        <v>333</v>
      </c>
      <c r="E904" s="522">
        <v>29.8</v>
      </c>
      <c r="F904" s="522"/>
      <c r="G904" s="333">
        <f t="shared" si="28"/>
        <v>4591.7199999999848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43</v>
      </c>
      <c r="C905" s="298">
        <v>46159</v>
      </c>
      <c r="D905" s="299" t="s">
        <v>333</v>
      </c>
      <c r="E905" s="522">
        <v>22.35</v>
      </c>
      <c r="F905" s="522"/>
      <c r="G905" s="333">
        <f t="shared" si="28"/>
        <v>4621.519999999985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8</v>
      </c>
      <c r="C906" s="298">
        <v>46159</v>
      </c>
      <c r="D906" s="299" t="s">
        <v>319</v>
      </c>
      <c r="E906" s="522">
        <v>50.75</v>
      </c>
      <c r="F906" s="522"/>
      <c r="G906" s="333">
        <f t="shared" si="28"/>
        <v>4643.8699999999853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5</v>
      </c>
      <c r="C907" s="298">
        <v>46158</v>
      </c>
      <c r="D907" s="299" t="s">
        <v>339</v>
      </c>
      <c r="E907" s="522">
        <v>21.3</v>
      </c>
      <c r="F907" s="522"/>
      <c r="G907" s="333">
        <f t="shared" si="28"/>
        <v>4694.6199999999853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8</v>
      </c>
      <c r="C908" s="298">
        <v>46158</v>
      </c>
      <c r="D908" s="299" t="s">
        <v>319</v>
      </c>
      <c r="E908" s="522">
        <v>41.46</v>
      </c>
      <c r="F908" s="522"/>
      <c r="G908" s="333">
        <f t="shared" si="28"/>
        <v>4715.9199999999855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287</v>
      </c>
      <c r="B909" s="330" t="s">
        <v>287</v>
      </c>
      <c r="C909" s="298">
        <v>46158</v>
      </c>
      <c r="D909" s="299" t="s">
        <v>847</v>
      </c>
      <c r="E909" s="522">
        <v>95.85</v>
      </c>
      <c r="F909" s="522">
        <v>95.85</v>
      </c>
      <c r="G909" s="333">
        <f t="shared" si="28"/>
        <v>4757.3799999999856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287</v>
      </c>
      <c r="B910" s="330" t="s">
        <v>287</v>
      </c>
      <c r="C910" s="298">
        <v>46158</v>
      </c>
      <c r="D910" s="299" t="s">
        <v>845</v>
      </c>
      <c r="E910" s="522">
        <v>87.13</v>
      </c>
      <c r="F910" s="522">
        <v>87.13</v>
      </c>
      <c r="G910" s="333">
        <f t="shared" si="28"/>
        <v>4757.3799999999856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4</v>
      </c>
      <c r="C911" s="298">
        <v>46158</v>
      </c>
      <c r="D911" s="299" t="s">
        <v>310</v>
      </c>
      <c r="E911" s="522">
        <v>48.15</v>
      </c>
      <c r="F911" s="522"/>
      <c r="G911" s="333">
        <f t="shared" si="28"/>
        <v>4757.3799999999856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46158</v>
      </c>
      <c r="D912" s="299" t="s">
        <v>308</v>
      </c>
      <c r="E912" s="522">
        <v>75.069999999999993</v>
      </c>
      <c r="F912" s="522"/>
      <c r="G912" s="333">
        <f t="shared" si="28"/>
        <v>4805.5299999999852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46158</v>
      </c>
      <c r="D913" s="299" t="s">
        <v>308</v>
      </c>
      <c r="E913" s="522">
        <v>75</v>
      </c>
      <c r="F913" s="522"/>
      <c r="G913" s="333">
        <f t="shared" si="28"/>
        <v>4880.5999999999849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3</v>
      </c>
      <c r="C914" s="298">
        <v>46158</v>
      </c>
      <c r="D914" s="299" t="s">
        <v>347</v>
      </c>
      <c r="E914" s="522">
        <v>8.3800000000000008</v>
      </c>
      <c r="F914" s="522"/>
      <c r="G914" s="333">
        <f t="shared" si="28"/>
        <v>4955.5999999999849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46157</v>
      </c>
      <c r="D915" s="299" t="s">
        <v>319</v>
      </c>
      <c r="E915" s="522">
        <v>63.55</v>
      </c>
      <c r="F915" s="522"/>
      <c r="G915" s="333">
        <f t="shared" si="28"/>
        <v>4963.979999999985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46157</v>
      </c>
      <c r="D916" s="299" t="s">
        <v>296</v>
      </c>
      <c r="E916" s="522">
        <v>45.1</v>
      </c>
      <c r="F916" s="522"/>
      <c r="G916" s="333">
        <f t="shared" si="28"/>
        <v>5027.5299999999852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46157</v>
      </c>
      <c r="D917" s="299" t="s">
        <v>296</v>
      </c>
      <c r="E917" s="522">
        <v>24.54</v>
      </c>
      <c r="F917" s="522"/>
      <c r="G917" s="333">
        <f t="shared" si="28"/>
        <v>5072.6299999999856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46157</v>
      </c>
      <c r="D918" s="299" t="s">
        <v>334</v>
      </c>
      <c r="E918" s="522">
        <v>14.28</v>
      </c>
      <c r="F918" s="522"/>
      <c r="G918" s="333">
        <f t="shared" si="28"/>
        <v>5097.1699999999855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287</v>
      </c>
      <c r="B919" s="330" t="s">
        <v>287</v>
      </c>
      <c r="C919" s="298">
        <v>46157</v>
      </c>
      <c r="D919" s="299" t="s">
        <v>504</v>
      </c>
      <c r="E919" s="522">
        <v>146.15</v>
      </c>
      <c r="F919" s="522">
        <v>146.15</v>
      </c>
      <c r="G919" s="333">
        <f t="shared" si="28"/>
        <v>5111.4499999999853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46157</v>
      </c>
      <c r="D920" s="299" t="s">
        <v>866</v>
      </c>
      <c r="E920" s="522">
        <v>202.87</v>
      </c>
      <c r="F920" s="522"/>
      <c r="G920" s="333">
        <f>G921-E920+F920</f>
        <v>5111.4499999999853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46157</v>
      </c>
      <c r="D921" s="299" t="s">
        <v>300</v>
      </c>
      <c r="E921" s="522">
        <v>14.9</v>
      </c>
      <c r="F921" s="522"/>
      <c r="G921" s="333">
        <f t="shared" si="28"/>
        <v>5314.3199999999852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291</v>
      </c>
      <c r="B922" s="330">
        <v>38</v>
      </c>
      <c r="C922" s="298">
        <v>46157</v>
      </c>
      <c r="D922" s="299" t="s">
        <v>293</v>
      </c>
      <c r="E922" s="522"/>
      <c r="F922" s="522">
        <v>4597.82</v>
      </c>
      <c r="G922" s="333">
        <f t="shared" si="28"/>
        <v>5329.2199999999848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8</v>
      </c>
      <c r="C923" s="298">
        <v>46156</v>
      </c>
      <c r="D923" s="299" t="s">
        <v>865</v>
      </c>
      <c r="E923" s="522">
        <v>34.96</v>
      </c>
      <c r="F923" s="522"/>
      <c r="G923" s="333">
        <f t="shared" si="28"/>
        <v>731.39999999998463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46156</v>
      </c>
      <c r="D924" s="299" t="s">
        <v>407</v>
      </c>
      <c r="E924" s="522">
        <v>23.9</v>
      </c>
      <c r="F924" s="522"/>
      <c r="G924" s="333">
        <f t="shared" si="28"/>
        <v>766.35999999998467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24</v>
      </c>
      <c r="C925" s="298">
        <v>46156</v>
      </c>
      <c r="D925" s="299" t="s">
        <v>858</v>
      </c>
      <c r="E925" s="522">
        <v>109.92</v>
      </c>
      <c r="F925" s="522"/>
      <c r="G925" s="333">
        <f t="shared" si="28"/>
        <v>790.25999999998464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46156</v>
      </c>
      <c r="D926" s="299" t="s">
        <v>334</v>
      </c>
      <c r="E926" s="522">
        <v>24.34</v>
      </c>
      <c r="F926" s="522"/>
      <c r="G926" s="333">
        <f t="shared" si="28"/>
        <v>900.1799999999846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46156</v>
      </c>
      <c r="D927" s="299" t="s">
        <v>844</v>
      </c>
      <c r="E927" s="522">
        <v>24.89</v>
      </c>
      <c r="F927" s="522"/>
      <c r="G927" s="333">
        <f t="shared" si="28"/>
        <v>924.51999999998463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5</v>
      </c>
      <c r="C928" s="298">
        <v>46156</v>
      </c>
      <c r="D928" s="299" t="s">
        <v>844</v>
      </c>
      <c r="E928" s="522">
        <v>11.2</v>
      </c>
      <c r="F928" s="522"/>
      <c r="G928" s="333">
        <f t="shared" si="28"/>
        <v>949.40999999998462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46156</v>
      </c>
      <c r="D929" s="299" t="s">
        <v>324</v>
      </c>
      <c r="E929" s="522">
        <v>22.04</v>
      </c>
      <c r="F929" s="522"/>
      <c r="G929" s="333">
        <f t="shared" si="28"/>
        <v>960.60999999998467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291</v>
      </c>
      <c r="B930" s="330">
        <v>39</v>
      </c>
      <c r="C930" s="298">
        <v>46156</v>
      </c>
      <c r="D930" s="299" t="s">
        <v>292</v>
      </c>
      <c r="E930" s="522"/>
      <c r="F930" s="522">
        <v>2763.78</v>
      </c>
      <c r="G930" s="333">
        <f t="shared" si="28"/>
        <v>982.64999999998463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291</v>
      </c>
      <c r="B931" s="330">
        <v>41</v>
      </c>
      <c r="C931" s="298">
        <v>46156</v>
      </c>
      <c r="D931" s="299" t="s">
        <v>299</v>
      </c>
      <c r="E931" s="522"/>
      <c r="F931" s="522">
        <v>250</v>
      </c>
      <c r="G931" s="333">
        <f t="shared" si="28"/>
        <v>-1781.1300000000156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335</v>
      </c>
      <c r="B932" s="330" t="s">
        <v>335</v>
      </c>
      <c r="C932" s="298">
        <v>46156</v>
      </c>
      <c r="D932" s="299" t="s">
        <v>458</v>
      </c>
      <c r="E932" s="522"/>
      <c r="F932" s="522">
        <v>100</v>
      </c>
      <c r="G932" s="333">
        <f t="shared" si="28"/>
        <v>-2031.1300000000156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46156</v>
      </c>
      <c r="D933" s="299" t="s">
        <v>300</v>
      </c>
      <c r="E933" s="522">
        <v>13.3</v>
      </c>
      <c r="F933" s="522"/>
      <c r="G933" s="333">
        <f t="shared" si="28"/>
        <v>-2131.1300000000156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46155</v>
      </c>
      <c r="D934" s="299" t="s">
        <v>296</v>
      </c>
      <c r="E934" s="522">
        <v>14.67</v>
      </c>
      <c r="F934" s="522"/>
      <c r="G934" s="333">
        <f t="shared" si="28"/>
        <v>-2117.8300000000154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46155</v>
      </c>
      <c r="D935" s="299" t="s">
        <v>319</v>
      </c>
      <c r="E935" s="522">
        <v>22.96</v>
      </c>
      <c r="F935" s="522"/>
      <c r="G935" s="333">
        <f t="shared" si="28"/>
        <v>-2103.1600000000153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287</v>
      </c>
      <c r="B936" s="330" t="s">
        <v>287</v>
      </c>
      <c r="C936" s="298">
        <v>46155</v>
      </c>
      <c r="D936" s="299" t="s">
        <v>853</v>
      </c>
      <c r="E936" s="522">
        <v>100</v>
      </c>
      <c r="F936" s="522">
        <v>100</v>
      </c>
      <c r="G936" s="333">
        <f t="shared" si="28"/>
        <v>-2080.2000000000153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46154</v>
      </c>
      <c r="D937" s="299" t="s">
        <v>453</v>
      </c>
      <c r="E937" s="522">
        <v>43.14</v>
      </c>
      <c r="F937" s="522"/>
      <c r="G937" s="333">
        <f t="shared" si="28"/>
        <v>-2080.2000000000153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3</v>
      </c>
      <c r="C938" s="298">
        <v>46154</v>
      </c>
      <c r="D938" s="299" t="s">
        <v>453</v>
      </c>
      <c r="E938" s="522">
        <v>7.29</v>
      </c>
      <c r="F938" s="522"/>
      <c r="G938" s="333">
        <f t="shared" si="28"/>
        <v>-2037.0600000000154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19</v>
      </c>
      <c r="C939" s="298">
        <v>46154</v>
      </c>
      <c r="D939" s="299" t="s">
        <v>191</v>
      </c>
      <c r="E939" s="522">
        <v>200</v>
      </c>
      <c r="F939" s="522"/>
      <c r="G939" s="333">
        <f t="shared" si="28"/>
        <v>-2029.7700000000154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46154</v>
      </c>
      <c r="D940" s="299" t="s">
        <v>445</v>
      </c>
      <c r="E940" s="522">
        <v>-0.06</v>
      </c>
      <c r="F940" s="522"/>
      <c r="G940" s="333">
        <f t="shared" si="28"/>
        <v>-1829.7700000000154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46154</v>
      </c>
      <c r="D941" s="299" t="s">
        <v>301</v>
      </c>
      <c r="E941" s="522">
        <v>21.55</v>
      </c>
      <c r="F941" s="522"/>
      <c r="G941" s="333">
        <f t="shared" si="28"/>
        <v>-1829.8300000000154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46153</v>
      </c>
      <c r="D942" s="299" t="s">
        <v>296</v>
      </c>
      <c r="E942" s="522">
        <v>4.79</v>
      </c>
      <c r="F942" s="522"/>
      <c r="G942" s="333">
        <f t="shared" si="28"/>
        <v>-1808.2800000000154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46153</v>
      </c>
      <c r="D943" s="299" t="s">
        <v>296</v>
      </c>
      <c r="E943" s="522">
        <v>66.59</v>
      </c>
      <c r="F943" s="522"/>
      <c r="G943" s="333">
        <f t="shared" si="28"/>
        <v>-1803.4900000000155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287</v>
      </c>
      <c r="B944" s="330" t="s">
        <v>287</v>
      </c>
      <c r="C944" s="298">
        <v>46153</v>
      </c>
      <c r="D944" s="299" t="s">
        <v>841</v>
      </c>
      <c r="E944" s="522">
        <v>-51.06</v>
      </c>
      <c r="F944" s="522">
        <v>-51.06</v>
      </c>
      <c r="G944" s="333">
        <f t="shared" si="28"/>
        <v>-1736.9000000000156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22</v>
      </c>
      <c r="C945" s="298">
        <v>46153</v>
      </c>
      <c r="D945" s="299" t="s">
        <v>351</v>
      </c>
      <c r="E945" s="522">
        <v>21.29</v>
      </c>
      <c r="F945" s="522"/>
      <c r="G945" s="333">
        <f t="shared" si="28"/>
        <v>-1736.9000000000156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8</v>
      </c>
      <c r="C946" s="298">
        <v>46152</v>
      </c>
      <c r="D946" s="299" t="s">
        <v>319</v>
      </c>
      <c r="E946" s="522">
        <v>59.25</v>
      </c>
      <c r="F946" s="522"/>
      <c r="G946" s="333">
        <f t="shared" si="28"/>
        <v>-1715.6100000000156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1</v>
      </c>
      <c r="C947" s="298">
        <v>46152</v>
      </c>
      <c r="D947" s="299" t="s">
        <v>304</v>
      </c>
      <c r="E947" s="522">
        <v>145.94999999999999</v>
      </c>
      <c r="F947" s="522"/>
      <c r="G947" s="333">
        <f t="shared" si="28"/>
        <v>-1656.3600000000156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46152</v>
      </c>
      <c r="D948" s="299" t="s">
        <v>311</v>
      </c>
      <c r="E948" s="522">
        <v>131.9</v>
      </c>
      <c r="F948" s="522"/>
      <c r="G948" s="333">
        <f t="shared" si="28"/>
        <v>-1510.4100000000155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46152</v>
      </c>
      <c r="D949" s="299" t="s">
        <v>848</v>
      </c>
      <c r="E949" s="522">
        <v>96.46</v>
      </c>
      <c r="F949" s="522"/>
      <c r="G949" s="333">
        <f t="shared" si="28"/>
        <v>-1378.5100000000155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7</v>
      </c>
      <c r="C950" s="298">
        <v>46152</v>
      </c>
      <c r="D950" s="299" t="s">
        <v>849</v>
      </c>
      <c r="E950" s="522">
        <v>162</v>
      </c>
      <c r="F950" s="522"/>
      <c r="G950" s="333">
        <f t="shared" si="28"/>
        <v>-1282.0500000000154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3</v>
      </c>
      <c r="C951" s="298">
        <v>46152</v>
      </c>
      <c r="D951" s="299" t="s">
        <v>347</v>
      </c>
      <c r="E951" s="522">
        <v>25</v>
      </c>
      <c r="F951" s="522"/>
      <c r="G951" s="333">
        <f t="shared" si="28"/>
        <v>-1120.0500000000154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46151</v>
      </c>
      <c r="D952" s="299" t="s">
        <v>850</v>
      </c>
      <c r="E952" s="522">
        <v>35.83</v>
      </c>
      <c r="F952" s="522"/>
      <c r="G952" s="333">
        <f t="shared" si="28"/>
        <v>-1095.0500000000154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46151</v>
      </c>
      <c r="D953" s="299" t="s">
        <v>310</v>
      </c>
      <c r="E953" s="522">
        <v>50.58</v>
      </c>
      <c r="F953" s="522"/>
      <c r="G953" s="333">
        <f t="shared" si="28"/>
        <v>-1059.2200000000155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46151</v>
      </c>
      <c r="D954" s="299" t="s">
        <v>851</v>
      </c>
      <c r="E954" s="522">
        <v>20.65</v>
      </c>
      <c r="F954" s="522"/>
      <c r="G954" s="333">
        <f t="shared" si="28"/>
        <v>-1008.6400000000156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8</v>
      </c>
      <c r="C955" s="298">
        <v>46151</v>
      </c>
      <c r="D955" s="299" t="s">
        <v>319</v>
      </c>
      <c r="E955" s="522">
        <v>38.770000000000003</v>
      </c>
      <c r="F955" s="522"/>
      <c r="G955" s="333">
        <f t="shared" si="28"/>
        <v>-987.99000000001558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287</v>
      </c>
      <c r="B956" s="330" t="s">
        <v>287</v>
      </c>
      <c r="C956" s="298">
        <v>46151</v>
      </c>
      <c r="D956" s="299" t="s">
        <v>841</v>
      </c>
      <c r="E956" s="522">
        <v>383.63</v>
      </c>
      <c r="F956" s="522">
        <v>383.63</v>
      </c>
      <c r="G956" s="333">
        <f t="shared" si="28"/>
        <v>-949.2200000000156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5</v>
      </c>
      <c r="C957" s="298">
        <v>46151</v>
      </c>
      <c r="D957" s="299" t="s">
        <v>852</v>
      </c>
      <c r="E957" s="522">
        <v>10.68</v>
      </c>
      <c r="F957" s="522"/>
      <c r="G957" s="333">
        <f t="shared" si="28"/>
        <v>-949.2200000000156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46151</v>
      </c>
      <c r="D958" s="299" t="s">
        <v>347</v>
      </c>
      <c r="E958" s="522">
        <v>9.35</v>
      </c>
      <c r="F958" s="522"/>
      <c r="G958" s="333">
        <f t="shared" si="28"/>
        <v>-938.54000000001565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287</v>
      </c>
      <c r="B959" s="330" t="s">
        <v>287</v>
      </c>
      <c r="C959" s="298">
        <v>46151</v>
      </c>
      <c r="D959" s="299" t="s">
        <v>331</v>
      </c>
      <c r="E959" s="522">
        <v>-150.9</v>
      </c>
      <c r="F959" s="522">
        <v>-150.9</v>
      </c>
      <c r="G959" s="333">
        <f t="shared" si="28"/>
        <v>-929.19000000001563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287</v>
      </c>
      <c r="B960" s="330" t="s">
        <v>287</v>
      </c>
      <c r="C960" s="298">
        <v>46151</v>
      </c>
      <c r="D960" s="299" t="s">
        <v>845</v>
      </c>
      <c r="E960" s="522">
        <v>557.9</v>
      </c>
      <c r="F960" s="522">
        <v>557.9</v>
      </c>
      <c r="G960" s="333">
        <f t="shared" si="28"/>
        <v>-929.19000000001563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18</v>
      </c>
      <c r="C961" s="298">
        <v>46150</v>
      </c>
      <c r="D961" s="299" t="s">
        <v>360</v>
      </c>
      <c r="E961" s="522">
        <v>400</v>
      </c>
      <c r="F961" s="522"/>
      <c r="G961" s="333">
        <f t="shared" si="28"/>
        <v>-929.19000000001574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287</v>
      </c>
      <c r="B962" s="330" t="s">
        <v>287</v>
      </c>
      <c r="C962" s="298">
        <v>46150</v>
      </c>
      <c r="D962" s="299" t="s">
        <v>840</v>
      </c>
      <c r="E962" s="522">
        <v>200</v>
      </c>
      <c r="F962" s="522">
        <v>200</v>
      </c>
      <c r="G962" s="333">
        <f t="shared" si="28"/>
        <v>-529.19000000001574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46150</v>
      </c>
      <c r="D963" s="299" t="s">
        <v>471</v>
      </c>
      <c r="E963" s="522">
        <v>52.78</v>
      </c>
      <c r="F963" s="522"/>
      <c r="G963" s="333">
        <f t="shared" si="28"/>
        <v>-529.19000000001574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46150</v>
      </c>
      <c r="D964" s="299" t="s">
        <v>846</v>
      </c>
      <c r="E964" s="522">
        <v>137.07</v>
      </c>
      <c r="F964" s="522">
        <v>137.07</v>
      </c>
      <c r="G964" s="333">
        <f t="shared" si="28"/>
        <v>-476.41000000001571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46150</v>
      </c>
      <c r="D965" s="299" t="s">
        <v>357</v>
      </c>
      <c r="E965" s="522">
        <v>17.440000000000001</v>
      </c>
      <c r="F965" s="522"/>
      <c r="G965" s="333">
        <f t="shared" si="28"/>
        <v>-476.41000000001566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287</v>
      </c>
      <c r="B966" s="330" t="s">
        <v>287</v>
      </c>
      <c r="C966" s="298">
        <v>46150</v>
      </c>
      <c r="D966" s="299" t="s">
        <v>847</v>
      </c>
      <c r="E966" s="522">
        <v>359.81</v>
      </c>
      <c r="F966" s="522">
        <v>359.81</v>
      </c>
      <c r="G966" s="333">
        <f t="shared" si="28"/>
        <v>-458.97000000001566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46149</v>
      </c>
      <c r="D967" s="299" t="s">
        <v>844</v>
      </c>
      <c r="E967" s="522">
        <v>23.7</v>
      </c>
      <c r="F967" s="522"/>
      <c r="G967" s="333">
        <f t="shared" si="28"/>
        <v>-458.97000000001566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46149</v>
      </c>
      <c r="D968" s="299" t="s">
        <v>370</v>
      </c>
      <c r="E968" s="522">
        <v>13.43</v>
      </c>
      <c r="F968" s="522"/>
      <c r="G968" s="333">
        <f t="shared" si="28"/>
        <v>-435.27000000001567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13</v>
      </c>
      <c r="C969" s="298">
        <v>46149</v>
      </c>
      <c r="D969" s="299" t="s">
        <v>182</v>
      </c>
      <c r="E969" s="522">
        <v>122.18</v>
      </c>
      <c r="F969" s="522"/>
      <c r="G969" s="333">
        <f t="shared" si="28"/>
        <v>-421.84000000001566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335</v>
      </c>
      <c r="B970" s="330" t="s">
        <v>335</v>
      </c>
      <c r="C970" s="298">
        <v>46149</v>
      </c>
      <c r="D970" s="299" t="s">
        <v>182</v>
      </c>
      <c r="E970" s="522">
        <v>43.62</v>
      </c>
      <c r="F970" s="522"/>
      <c r="G970" s="333">
        <f t="shared" si="28"/>
        <v>-299.66000000001566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9</v>
      </c>
      <c r="C971" s="298">
        <v>46149</v>
      </c>
      <c r="D971" s="299" t="s">
        <v>58</v>
      </c>
      <c r="E971" s="522">
        <v>1231.68</v>
      </c>
      <c r="F971" s="522"/>
      <c r="G971" s="333">
        <f t="shared" si="28"/>
        <v>-256.04000000001565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3</v>
      </c>
      <c r="C972" s="298">
        <v>46149</v>
      </c>
      <c r="D972" s="299" t="s">
        <v>309</v>
      </c>
      <c r="E972" s="522">
        <v>4.49</v>
      </c>
      <c r="F972" s="522"/>
      <c r="G972" s="333">
        <f t="shared" si="28"/>
        <v>975.63999999998441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5</v>
      </c>
      <c r="C973" s="298">
        <v>46149</v>
      </c>
      <c r="D973" s="299" t="s">
        <v>844</v>
      </c>
      <c r="E973" s="522">
        <v>19.2</v>
      </c>
      <c r="F973" s="522"/>
      <c r="G973" s="333">
        <f t="shared" si="28"/>
        <v>980.12999999998442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46149</v>
      </c>
      <c r="D974" s="299" t="s">
        <v>844</v>
      </c>
      <c r="E974" s="522">
        <v>35</v>
      </c>
      <c r="F974" s="522"/>
      <c r="G974" s="333">
        <f t="shared" si="28"/>
        <v>999.32999999998447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46149</v>
      </c>
      <c r="D975" s="299" t="s">
        <v>319</v>
      </c>
      <c r="E975" s="522">
        <v>15.93</v>
      </c>
      <c r="F975" s="522"/>
      <c r="G975" s="333">
        <f t="shared" si="28"/>
        <v>1034.3299999999845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46149</v>
      </c>
      <c r="D976" s="299" t="s">
        <v>296</v>
      </c>
      <c r="E976" s="522">
        <v>11.18</v>
      </c>
      <c r="F976" s="522"/>
      <c r="G976" s="333">
        <f t="shared" si="28"/>
        <v>1050.2599999999845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46149</v>
      </c>
      <c r="D977" s="299" t="s">
        <v>301</v>
      </c>
      <c r="E977" s="522">
        <v>16.05</v>
      </c>
      <c r="F977" s="522"/>
      <c r="G977" s="333">
        <f t="shared" ref="G977:G1016" si="29">G978-E977+F977</f>
        <v>1061.4399999999846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5</v>
      </c>
      <c r="C978" s="298">
        <v>46148</v>
      </c>
      <c r="D978" s="299" t="s">
        <v>339</v>
      </c>
      <c r="E978" s="522">
        <v>47.93</v>
      </c>
      <c r="F978" s="522"/>
      <c r="G978" s="333">
        <f t="shared" si="29"/>
        <v>1077.4899999999845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14</v>
      </c>
      <c r="C979" s="298">
        <v>46148</v>
      </c>
      <c r="D979" s="299" t="s">
        <v>365</v>
      </c>
      <c r="E979" s="522">
        <v>66.67</v>
      </c>
      <c r="F979" s="522"/>
      <c r="G979" s="333">
        <f t="shared" si="29"/>
        <v>1125.4199999999846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46148</v>
      </c>
      <c r="D980" s="299" t="s">
        <v>319</v>
      </c>
      <c r="E980" s="522">
        <v>19.14</v>
      </c>
      <c r="F980" s="522"/>
      <c r="G980" s="333">
        <f t="shared" si="29"/>
        <v>1192.0899999999847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4</v>
      </c>
      <c r="C981" s="298">
        <v>46148</v>
      </c>
      <c r="D981" s="299" t="s">
        <v>310</v>
      </c>
      <c r="E981" s="522">
        <v>103.69</v>
      </c>
      <c r="F981" s="522"/>
      <c r="G981" s="333">
        <f t="shared" si="29"/>
        <v>1211.2299999999848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287</v>
      </c>
      <c r="B982" s="330" t="s">
        <v>287</v>
      </c>
      <c r="C982" s="298">
        <v>46148</v>
      </c>
      <c r="D982" s="299" t="s">
        <v>841</v>
      </c>
      <c r="E982" s="522">
        <v>513.29999999999995</v>
      </c>
      <c r="F982" s="522">
        <v>513.29999999999995</v>
      </c>
      <c r="G982" s="333">
        <f t="shared" si="29"/>
        <v>1314.9199999999848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46148</v>
      </c>
      <c r="D983" s="299" t="s">
        <v>300</v>
      </c>
      <c r="E983" s="522">
        <v>41.52</v>
      </c>
      <c r="F983" s="522"/>
      <c r="G983" s="333">
        <f t="shared" si="29"/>
        <v>1314.9199999999848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287</v>
      </c>
      <c r="B984" s="330" t="s">
        <v>287</v>
      </c>
      <c r="C984" s="298">
        <v>46148</v>
      </c>
      <c r="D984" s="299" t="s">
        <v>842</v>
      </c>
      <c r="E984" s="522">
        <v>500.5</v>
      </c>
      <c r="F984" s="522">
        <v>500.5</v>
      </c>
      <c r="G984" s="333">
        <f t="shared" si="29"/>
        <v>1356.4399999999848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287</v>
      </c>
      <c r="B985" s="330" t="s">
        <v>287</v>
      </c>
      <c r="C985" s="298">
        <v>46148</v>
      </c>
      <c r="D985" s="299" t="s">
        <v>843</v>
      </c>
      <c r="E985" s="522">
        <v>457.94</v>
      </c>
      <c r="F985" s="522">
        <v>457.94</v>
      </c>
      <c r="G985" s="333">
        <f t="shared" si="29"/>
        <v>1356.4399999999848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1</v>
      </c>
      <c r="C986" s="298">
        <v>46148</v>
      </c>
      <c r="D986" s="299" t="s">
        <v>306</v>
      </c>
      <c r="E986" s="522">
        <v>23.48</v>
      </c>
      <c r="F986" s="522"/>
      <c r="G986" s="333">
        <f t="shared" si="29"/>
        <v>1356.4399999999848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46147</v>
      </c>
      <c r="D987" s="299" t="s">
        <v>383</v>
      </c>
      <c r="E987" s="522">
        <v>59.03</v>
      </c>
      <c r="F987" s="522"/>
      <c r="G987" s="333">
        <f t="shared" si="29"/>
        <v>1379.9199999999848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46147</v>
      </c>
      <c r="D988" s="299" t="s">
        <v>334</v>
      </c>
      <c r="E988" s="522">
        <v>11.06</v>
      </c>
      <c r="F988" s="522"/>
      <c r="G988" s="333">
        <f t="shared" si="29"/>
        <v>1438.9499999999848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46147</v>
      </c>
      <c r="D989" s="299" t="s">
        <v>296</v>
      </c>
      <c r="E989" s="522">
        <v>8.7200000000000006</v>
      </c>
      <c r="F989" s="522"/>
      <c r="G989" s="333">
        <f t="shared" si="29"/>
        <v>1450.0099999999848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46147</v>
      </c>
      <c r="D990" s="299" t="s">
        <v>296</v>
      </c>
      <c r="E990" s="522">
        <v>42.88</v>
      </c>
      <c r="F990" s="522"/>
      <c r="G990" s="333">
        <f t="shared" si="29"/>
        <v>1458.7299999999848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46147</v>
      </c>
      <c r="D991" s="299" t="s">
        <v>300</v>
      </c>
      <c r="E991" s="522">
        <v>17.03</v>
      </c>
      <c r="F991" s="522"/>
      <c r="G991" s="333">
        <f t="shared" si="29"/>
        <v>1501.6099999999849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22</v>
      </c>
      <c r="C992" s="298">
        <v>46146</v>
      </c>
      <c r="D992" s="299" t="s">
        <v>833</v>
      </c>
      <c r="E992" s="522">
        <v>13.83</v>
      </c>
      <c r="F992" s="522"/>
      <c r="G992" s="333">
        <f t="shared" si="29"/>
        <v>1518.6399999999849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5</v>
      </c>
      <c r="C993" s="298">
        <v>46146</v>
      </c>
      <c r="D993" s="299" t="s">
        <v>339</v>
      </c>
      <c r="E993" s="522">
        <v>47.93</v>
      </c>
      <c r="F993" s="522"/>
      <c r="G993" s="333">
        <f t="shared" si="29"/>
        <v>1532.4699999999848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46146</v>
      </c>
      <c r="D994" s="299" t="s">
        <v>334</v>
      </c>
      <c r="E994" s="522">
        <v>11.06</v>
      </c>
      <c r="F994" s="522"/>
      <c r="G994" s="333">
        <f t="shared" si="29"/>
        <v>1580.3999999999849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14</v>
      </c>
      <c r="C995" s="298">
        <v>46146</v>
      </c>
      <c r="D995" s="299" t="s">
        <v>366</v>
      </c>
      <c r="E995" s="522">
        <v>70.25</v>
      </c>
      <c r="F995" s="522"/>
      <c r="G995" s="333">
        <f t="shared" si="29"/>
        <v>1591.4599999999848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284</v>
      </c>
      <c r="B996" s="330">
        <v>36</v>
      </c>
      <c r="C996" s="298">
        <v>46146</v>
      </c>
      <c r="D996" s="299" t="s">
        <v>373</v>
      </c>
      <c r="E996" s="522">
        <v>50</v>
      </c>
      <c r="F996" s="522"/>
      <c r="G996" s="333">
        <f t="shared" si="29"/>
        <v>1661.7099999999848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17</v>
      </c>
      <c r="C997" s="298">
        <v>46146</v>
      </c>
      <c r="D997" s="299" t="s">
        <v>369</v>
      </c>
      <c r="E997" s="522">
        <v>99</v>
      </c>
      <c r="F997" s="522"/>
      <c r="G997" s="333">
        <f t="shared" si="29"/>
        <v>1711.7099999999848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5</v>
      </c>
      <c r="C998" s="298">
        <v>46145</v>
      </c>
      <c r="D998" s="299" t="s">
        <v>832</v>
      </c>
      <c r="E998" s="522">
        <v>49.13</v>
      </c>
      <c r="F998" s="522"/>
      <c r="G998" s="333">
        <f t="shared" si="29"/>
        <v>1810.7099999999848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1</v>
      </c>
      <c r="C999" s="298">
        <v>46145</v>
      </c>
      <c r="D999" s="299" t="s">
        <v>829</v>
      </c>
      <c r="E999" s="522">
        <v>50</v>
      </c>
      <c r="F999" s="522"/>
      <c r="G999" s="333">
        <f t="shared" si="29"/>
        <v>1859.8399999999849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1</v>
      </c>
      <c r="C1000" s="298">
        <v>46145</v>
      </c>
      <c r="D1000" s="299" t="s">
        <v>311</v>
      </c>
      <c r="E1000" s="522">
        <v>91.98</v>
      </c>
      <c r="F1000" s="522"/>
      <c r="G1000" s="333">
        <f t="shared" si="29"/>
        <v>1909.8399999999849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6</v>
      </c>
      <c r="C1001" s="298">
        <v>46145</v>
      </c>
      <c r="D1001" s="299" t="s">
        <v>830</v>
      </c>
      <c r="E1001" s="522">
        <v>24.68</v>
      </c>
      <c r="F1001" s="522"/>
      <c r="G1001" s="333">
        <f t="shared" si="29"/>
        <v>2001.8199999999849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46145</v>
      </c>
      <c r="D1002" s="299" t="s">
        <v>357</v>
      </c>
      <c r="E1002" s="522">
        <v>2.4900000000000002</v>
      </c>
      <c r="F1002" s="522"/>
      <c r="G1002" s="333">
        <f t="shared" si="29"/>
        <v>2026.499999999985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22</v>
      </c>
      <c r="C1003" s="298">
        <v>46145</v>
      </c>
      <c r="D1003" s="299" t="s">
        <v>859</v>
      </c>
      <c r="E1003" s="522">
        <v>12.77</v>
      </c>
      <c r="F1003" s="522"/>
      <c r="G1003" s="333">
        <f t="shared" si="29"/>
        <v>2028.989999999985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46145</v>
      </c>
      <c r="D1004" s="299" t="s">
        <v>456</v>
      </c>
      <c r="E1004" s="522">
        <v>192.97</v>
      </c>
      <c r="F1004" s="522"/>
      <c r="G1004" s="333">
        <f t="shared" si="29"/>
        <v>2041.759999999985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3</v>
      </c>
      <c r="C1005" s="298">
        <v>46145</v>
      </c>
      <c r="D1005" s="299" t="s">
        <v>347</v>
      </c>
      <c r="E1005" s="522">
        <v>9.35</v>
      </c>
      <c r="F1005" s="522"/>
      <c r="G1005" s="333">
        <f t="shared" si="29"/>
        <v>2234.729999999985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4</v>
      </c>
      <c r="C1006" s="298">
        <v>46144</v>
      </c>
      <c r="D1006" s="299" t="s">
        <v>310</v>
      </c>
      <c r="E1006" s="522">
        <v>57.69</v>
      </c>
      <c r="F1006" s="522"/>
      <c r="G1006" s="333">
        <f t="shared" si="29"/>
        <v>2244.0799999999849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46144</v>
      </c>
      <c r="D1007" s="299" t="s">
        <v>310</v>
      </c>
      <c r="E1007" s="522">
        <v>6.37</v>
      </c>
      <c r="F1007" s="522"/>
      <c r="G1007" s="333">
        <f t="shared" si="29"/>
        <v>2301.769999999985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22</v>
      </c>
      <c r="C1008" s="298">
        <v>46144</v>
      </c>
      <c r="D1008" s="299" t="s">
        <v>374</v>
      </c>
      <c r="E1008" s="522">
        <v>6.37</v>
      </c>
      <c r="F1008" s="522"/>
      <c r="G1008" s="333">
        <f t="shared" si="29"/>
        <v>2308.1399999999849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46144</v>
      </c>
      <c r="D1009" s="299" t="s">
        <v>300</v>
      </c>
      <c r="E1009" s="522">
        <v>41.51</v>
      </c>
      <c r="F1009" s="522"/>
      <c r="G1009" s="333">
        <f t="shared" si="29"/>
        <v>2314.5099999999848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7</v>
      </c>
      <c r="C1010" s="298">
        <v>46144</v>
      </c>
      <c r="D1010" s="299" t="s">
        <v>831</v>
      </c>
      <c r="E1010" s="522">
        <v>74.53</v>
      </c>
      <c r="F1010" s="522"/>
      <c r="G1010" s="333">
        <f t="shared" si="29"/>
        <v>2356.019999999985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1</v>
      </c>
      <c r="C1011" s="298">
        <v>46144</v>
      </c>
      <c r="D1011" s="299" t="s">
        <v>306</v>
      </c>
      <c r="E1011" s="522">
        <v>72.73</v>
      </c>
      <c r="F1011" s="522"/>
      <c r="G1011" s="333">
        <f t="shared" si="29"/>
        <v>2430.5499999999852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3</v>
      </c>
      <c r="C1012" s="298">
        <v>46144</v>
      </c>
      <c r="D1012" s="299" t="s">
        <v>347</v>
      </c>
      <c r="E1012" s="522">
        <v>25</v>
      </c>
      <c r="F1012" s="522"/>
      <c r="G1012" s="333">
        <f t="shared" si="29"/>
        <v>2503.2799999999852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287</v>
      </c>
      <c r="B1013" s="330" t="s">
        <v>287</v>
      </c>
      <c r="C1013" s="298">
        <v>46144</v>
      </c>
      <c r="D1013" s="299" t="s">
        <v>483</v>
      </c>
      <c r="E1013" s="522">
        <v>121.4</v>
      </c>
      <c r="F1013" s="522">
        <v>121.4</v>
      </c>
      <c r="G1013" s="333">
        <f t="shared" si="29"/>
        <v>2528.2799999999852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3</v>
      </c>
      <c r="C1014" s="298">
        <v>46144</v>
      </c>
      <c r="D1014" s="299" t="s">
        <v>347</v>
      </c>
      <c r="E1014" s="522">
        <v>9.73</v>
      </c>
      <c r="F1014" s="522"/>
      <c r="G1014" s="333">
        <f t="shared" si="29"/>
        <v>2528.2799999999852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46143</v>
      </c>
      <c r="D1015" s="299" t="s">
        <v>357</v>
      </c>
      <c r="E1015" s="522">
        <v>8.9700000000000006</v>
      </c>
      <c r="F1015" s="522"/>
      <c r="G1015" s="333">
        <f t="shared" si="29"/>
        <v>2538.0099999999852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s="540" customFormat="1" ht="12" customHeight="1" x14ac:dyDescent="0.3">
      <c r="A1016" s="530" t="s">
        <v>284</v>
      </c>
      <c r="B1016" s="531">
        <v>37</v>
      </c>
      <c r="C1016" s="532">
        <v>46142</v>
      </c>
      <c r="D1016" s="533" t="s">
        <v>285</v>
      </c>
      <c r="E1016" s="534">
        <v>5616.82</v>
      </c>
      <c r="F1016" s="534"/>
      <c r="G1016" s="535">
        <f t="shared" si="29"/>
        <v>2546.979999999985</v>
      </c>
      <c r="H1016" s="536"/>
      <c r="I1016" s="537"/>
      <c r="J1016" s="538"/>
      <c r="K1016" s="539"/>
      <c r="L1016" s="538"/>
      <c r="M1016" s="539"/>
      <c r="N1016" s="538"/>
      <c r="O1016" s="539"/>
      <c r="P1016" s="538"/>
      <c r="Q1016" s="539"/>
      <c r="R1016" s="538"/>
      <c r="S1016" s="539"/>
      <c r="T1016" s="538"/>
    </row>
    <row r="1017" spans="1:20" ht="12" customHeight="1" x14ac:dyDescent="0.3">
      <c r="A1017" s="329" t="s">
        <v>286</v>
      </c>
      <c r="B1017" s="330">
        <v>25</v>
      </c>
      <c r="C1017" s="298">
        <v>46142</v>
      </c>
      <c r="D1017" s="298" t="s">
        <v>204</v>
      </c>
      <c r="E1017" s="331">
        <v>350</v>
      </c>
      <c r="F1017" s="331"/>
      <c r="G1017" s="333">
        <f t="shared" ref="G1017:G1018" si="30">G1018-E1017+F1017</f>
        <v>8163.7999999999847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286</v>
      </c>
      <c r="B1018" s="330">
        <v>26</v>
      </c>
      <c r="C1018" s="298">
        <v>46142</v>
      </c>
      <c r="D1018" s="298" t="s">
        <v>205</v>
      </c>
      <c r="E1018" s="331">
        <v>320</v>
      </c>
      <c r="F1018" s="331"/>
      <c r="G1018" s="333">
        <f t="shared" si="30"/>
        <v>8513.7999999999847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286</v>
      </c>
      <c r="B1019" s="330">
        <v>27</v>
      </c>
      <c r="C1019" s="298">
        <v>46142</v>
      </c>
      <c r="D1019" s="298" t="s">
        <v>206</v>
      </c>
      <c r="E1019" s="331">
        <v>25</v>
      </c>
      <c r="F1019" s="331"/>
      <c r="G1019" s="333">
        <f t="shared" ref="G1019:G1270" si="31">G1020-E1019+F1019</f>
        <v>8833.7999999999847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286</v>
      </c>
      <c r="B1020" s="330">
        <v>28</v>
      </c>
      <c r="C1020" s="298">
        <v>46142</v>
      </c>
      <c r="D1020" s="298" t="s">
        <v>207</v>
      </c>
      <c r="E1020" s="331">
        <v>25</v>
      </c>
      <c r="F1020" s="331"/>
      <c r="G1020" s="333">
        <f t="shared" si="31"/>
        <v>8858.7999999999847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286</v>
      </c>
      <c r="B1021" s="330">
        <v>29</v>
      </c>
      <c r="C1021" s="298">
        <v>46142</v>
      </c>
      <c r="D1021" s="298" t="s">
        <v>208</v>
      </c>
      <c r="E1021" s="331">
        <v>45</v>
      </c>
      <c r="F1021" s="331"/>
      <c r="G1021" s="333">
        <f t="shared" si="31"/>
        <v>8883.7999999999847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286</v>
      </c>
      <c r="B1022" s="330">
        <v>30</v>
      </c>
      <c r="C1022" s="298">
        <v>46142</v>
      </c>
      <c r="D1022" s="298" t="s">
        <v>209</v>
      </c>
      <c r="E1022" s="331">
        <v>400</v>
      </c>
      <c r="F1022" s="331"/>
      <c r="G1022" s="333">
        <f t="shared" si="31"/>
        <v>8928.7999999999847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286</v>
      </c>
      <c r="B1023" s="330">
        <v>31</v>
      </c>
      <c r="C1023" s="298">
        <v>46142</v>
      </c>
      <c r="D1023" s="298" t="s">
        <v>210</v>
      </c>
      <c r="E1023" s="331">
        <v>375</v>
      </c>
      <c r="F1023" s="331"/>
      <c r="G1023" s="333">
        <f t="shared" si="31"/>
        <v>9328.7999999999847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286</v>
      </c>
      <c r="B1024" s="330">
        <v>32</v>
      </c>
      <c r="C1024" s="298">
        <v>46142</v>
      </c>
      <c r="D1024" s="298" t="s">
        <v>211</v>
      </c>
      <c r="E1024" s="331">
        <v>100</v>
      </c>
      <c r="F1024" s="331"/>
      <c r="G1024" s="333">
        <f t="shared" si="31"/>
        <v>9703.7999999999847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286</v>
      </c>
      <c r="B1025" s="330">
        <v>33</v>
      </c>
      <c r="C1025" s="298">
        <v>46142</v>
      </c>
      <c r="D1025" s="298" t="s">
        <v>212</v>
      </c>
      <c r="E1025" s="331">
        <v>85</v>
      </c>
      <c r="F1025" s="331"/>
      <c r="G1025" s="333">
        <f t="shared" si="31"/>
        <v>9803.7999999999847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286</v>
      </c>
      <c r="B1026" s="330">
        <v>34</v>
      </c>
      <c r="C1026" s="298">
        <v>46142</v>
      </c>
      <c r="D1026" s="298" t="s">
        <v>213</v>
      </c>
      <c r="E1026" s="331">
        <v>230</v>
      </c>
      <c r="F1026" s="331"/>
      <c r="G1026" s="333">
        <f t="shared" si="31"/>
        <v>9888.7999999999847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286</v>
      </c>
      <c r="B1027" s="330">
        <v>35</v>
      </c>
      <c r="C1027" s="298">
        <v>46142</v>
      </c>
      <c r="D1027" s="298" t="s">
        <v>214</v>
      </c>
      <c r="E1027" s="331">
        <v>45</v>
      </c>
      <c r="F1027" s="331"/>
      <c r="G1027" s="333">
        <f t="shared" si="31"/>
        <v>10118.799999999985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287</v>
      </c>
      <c r="B1028" s="330" t="s">
        <v>287</v>
      </c>
      <c r="C1028" s="298">
        <v>46142</v>
      </c>
      <c r="D1028" s="299" t="s">
        <v>288</v>
      </c>
      <c r="E1028" s="331">
        <v>185.64</v>
      </c>
      <c r="F1028" s="331">
        <v>185.64</v>
      </c>
      <c r="G1028" s="333">
        <f t="shared" si="31"/>
        <v>10163.799999999985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46142</v>
      </c>
      <c r="D1029" s="299" t="s">
        <v>290</v>
      </c>
      <c r="E1029" s="331">
        <v>30</v>
      </c>
      <c r="F1029" s="331"/>
      <c r="G1029" s="333">
        <f t="shared" si="31"/>
        <v>10163.799999999985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291</v>
      </c>
      <c r="B1030" s="330">
        <v>39</v>
      </c>
      <c r="C1030" s="298">
        <v>46142</v>
      </c>
      <c r="D1030" s="299" t="s">
        <v>292</v>
      </c>
      <c r="E1030" s="331"/>
      <c r="F1030" s="331">
        <v>2763.78</v>
      </c>
      <c r="G1030" s="333">
        <f t="shared" si="31"/>
        <v>10193.799999999985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291</v>
      </c>
      <c r="B1031" s="330">
        <v>38</v>
      </c>
      <c r="C1031" s="298">
        <v>46142</v>
      </c>
      <c r="D1031" s="299" t="s">
        <v>293</v>
      </c>
      <c r="E1031" s="331"/>
      <c r="F1031" s="331">
        <v>4597.82</v>
      </c>
      <c r="G1031" s="333">
        <f t="shared" si="31"/>
        <v>7430.019999999985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42</v>
      </c>
      <c r="C1032" s="298">
        <v>46142</v>
      </c>
      <c r="D1032" s="299" t="s">
        <v>200</v>
      </c>
      <c r="E1032" s="331">
        <v>50.92</v>
      </c>
      <c r="F1032" s="331"/>
      <c r="G1032" s="333">
        <f t="shared" si="31"/>
        <v>2832.1999999999853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294</v>
      </c>
      <c r="B1033" s="330">
        <v>43</v>
      </c>
      <c r="C1033" s="298">
        <v>46142</v>
      </c>
      <c r="D1033" s="299" t="s">
        <v>201</v>
      </c>
      <c r="E1033" s="331">
        <v>50.92</v>
      </c>
      <c r="F1033" s="331"/>
      <c r="G1033" s="333">
        <f t="shared" si="31"/>
        <v>2883.1199999999853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4</v>
      </c>
      <c r="C1034" s="298">
        <v>46142</v>
      </c>
      <c r="D1034" s="299" t="s">
        <v>295</v>
      </c>
      <c r="E1034" s="331">
        <v>35.799999999999997</v>
      </c>
      <c r="F1034" s="331"/>
      <c r="G1034" s="333">
        <f t="shared" si="31"/>
        <v>2934.0399999999854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10</v>
      </c>
      <c r="C1035" s="298">
        <v>46142</v>
      </c>
      <c r="D1035" s="299" t="s">
        <v>176</v>
      </c>
      <c r="E1035" s="331">
        <v>17.899999999999999</v>
      </c>
      <c r="F1035" s="331"/>
      <c r="G1035" s="333">
        <f t="shared" si="31"/>
        <v>2969.8399999999856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46142</v>
      </c>
      <c r="D1036" s="299" t="s">
        <v>296</v>
      </c>
      <c r="E1036" s="331">
        <v>8.7200000000000006</v>
      </c>
      <c r="F1036" s="331"/>
      <c r="G1036" s="333">
        <f t="shared" si="31"/>
        <v>2987.7399999999857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46142</v>
      </c>
      <c r="D1037" s="299" t="s">
        <v>297</v>
      </c>
      <c r="E1037" s="331">
        <v>100</v>
      </c>
      <c r="F1037" s="331"/>
      <c r="G1037" s="333">
        <f t="shared" si="31"/>
        <v>2996.4599999999855</v>
      </c>
      <c r="H1037" s="334" t="s">
        <v>298</v>
      </c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5</v>
      </c>
      <c r="C1038" s="298">
        <v>46142</v>
      </c>
      <c r="D1038" s="299" t="s">
        <v>297</v>
      </c>
      <c r="E1038" s="331">
        <v>100</v>
      </c>
      <c r="F1038" s="331"/>
      <c r="G1038" s="333">
        <f t="shared" si="31"/>
        <v>3096.4599999999855</v>
      </c>
      <c r="H1038" s="334" t="s">
        <v>298</v>
      </c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6</v>
      </c>
      <c r="C1039" s="298">
        <v>46142</v>
      </c>
      <c r="D1039" s="299" t="s">
        <v>297</v>
      </c>
      <c r="E1039" s="331">
        <v>100</v>
      </c>
      <c r="F1039" s="331"/>
      <c r="G1039" s="333">
        <f t="shared" si="31"/>
        <v>3196.4599999999855</v>
      </c>
      <c r="H1039" s="334" t="s">
        <v>298</v>
      </c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8</v>
      </c>
      <c r="C1040" s="298">
        <v>46142</v>
      </c>
      <c r="D1040" s="299" t="s">
        <v>297</v>
      </c>
      <c r="E1040" s="331">
        <v>100</v>
      </c>
      <c r="F1040" s="331"/>
      <c r="G1040" s="333">
        <f t="shared" si="31"/>
        <v>3296.4599999999855</v>
      </c>
      <c r="H1040" s="334" t="s">
        <v>298</v>
      </c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291</v>
      </c>
      <c r="B1041" s="330">
        <v>41</v>
      </c>
      <c r="C1041" s="298">
        <v>46142</v>
      </c>
      <c r="D1041" s="299" t="s">
        <v>299</v>
      </c>
      <c r="E1041" s="331"/>
      <c r="F1041" s="331">
        <v>250</v>
      </c>
      <c r="G1041" s="333">
        <f t="shared" si="31"/>
        <v>3396.4599999999855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46142</v>
      </c>
      <c r="D1042" s="299" t="s">
        <v>300</v>
      </c>
      <c r="E1042" s="331">
        <v>42.44</v>
      </c>
      <c r="F1042" s="331"/>
      <c r="G1042" s="333">
        <f t="shared" si="31"/>
        <v>3146.4599999999855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46142</v>
      </c>
      <c r="D1043" s="299" t="s">
        <v>300</v>
      </c>
      <c r="E1043" s="331">
        <v>24.05</v>
      </c>
      <c r="F1043" s="331"/>
      <c r="G1043" s="333">
        <f t="shared" si="31"/>
        <v>3188.8999999999855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46141</v>
      </c>
      <c r="D1044" s="299" t="s">
        <v>301</v>
      </c>
      <c r="E1044" s="331">
        <v>31.8</v>
      </c>
      <c r="F1044" s="331"/>
      <c r="G1044" s="333">
        <f t="shared" si="31"/>
        <v>3212.9499999999857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6</v>
      </c>
      <c r="C1045" s="298">
        <v>46141</v>
      </c>
      <c r="D1045" s="299" t="s">
        <v>302</v>
      </c>
      <c r="E1045" s="331">
        <v>100</v>
      </c>
      <c r="F1045" s="331"/>
      <c r="G1045" s="333">
        <f t="shared" si="31"/>
        <v>3244.7499999999859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6</v>
      </c>
      <c r="C1046" s="298">
        <v>46141</v>
      </c>
      <c r="D1046" s="299" t="s">
        <v>303</v>
      </c>
      <c r="E1046" s="331">
        <v>75</v>
      </c>
      <c r="F1046" s="331"/>
      <c r="G1046" s="333">
        <f t="shared" si="31"/>
        <v>3344.7499999999859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1</v>
      </c>
      <c r="C1047" s="298">
        <v>46141</v>
      </c>
      <c r="D1047" s="299" t="s">
        <v>304</v>
      </c>
      <c r="E1047" s="331">
        <v>52.5</v>
      </c>
      <c r="F1047" s="331"/>
      <c r="G1047" s="333">
        <f t="shared" si="31"/>
        <v>3419.7499999999859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46141</v>
      </c>
      <c r="D1048" s="299" t="s">
        <v>305</v>
      </c>
      <c r="E1048" s="331">
        <v>-256</v>
      </c>
      <c r="F1048" s="331"/>
      <c r="G1048" s="333">
        <f t="shared" si="31"/>
        <v>3472.2499999999859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6</v>
      </c>
      <c r="C1049" s="298">
        <v>46140</v>
      </c>
      <c r="D1049" s="299" t="s">
        <v>300</v>
      </c>
      <c r="E1049" s="331">
        <v>20.38</v>
      </c>
      <c r="F1049" s="331"/>
      <c r="G1049" s="333">
        <f t="shared" si="31"/>
        <v>3216.2499999999859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46140</v>
      </c>
      <c r="D1050" s="299" t="s">
        <v>296</v>
      </c>
      <c r="E1050" s="331">
        <v>15.41</v>
      </c>
      <c r="F1050" s="331"/>
      <c r="G1050" s="333">
        <f t="shared" si="31"/>
        <v>3236.629999999986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4</v>
      </c>
      <c r="C1051" s="298">
        <v>46140</v>
      </c>
      <c r="D1051" s="299" t="s">
        <v>296</v>
      </c>
      <c r="E1051" s="331">
        <v>33.840000000000003</v>
      </c>
      <c r="F1051" s="331"/>
      <c r="G1051" s="333">
        <f t="shared" si="31"/>
        <v>3252.0399999999859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1</v>
      </c>
      <c r="C1052" s="298">
        <v>46140</v>
      </c>
      <c r="D1052" s="299" t="s">
        <v>306</v>
      </c>
      <c r="E1052" s="331">
        <v>5.3</v>
      </c>
      <c r="F1052" s="331"/>
      <c r="G1052" s="333">
        <f t="shared" si="31"/>
        <v>3285.879999999986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5</v>
      </c>
      <c r="C1053" s="298">
        <v>46140</v>
      </c>
      <c r="D1053" s="299" t="s">
        <v>307</v>
      </c>
      <c r="E1053" s="331">
        <v>500</v>
      </c>
      <c r="F1053" s="331"/>
      <c r="G1053" s="333">
        <f t="shared" si="31"/>
        <v>3291.1799999999862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8</v>
      </c>
      <c r="C1054" s="298">
        <v>46140</v>
      </c>
      <c r="D1054" s="299" t="s">
        <v>308</v>
      </c>
      <c r="E1054" s="331">
        <v>47.99</v>
      </c>
      <c r="F1054" s="331"/>
      <c r="G1054" s="333">
        <f t="shared" si="31"/>
        <v>3791.1799999999862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3</v>
      </c>
      <c r="C1055" s="298">
        <v>46139</v>
      </c>
      <c r="D1055" s="299" t="s">
        <v>309</v>
      </c>
      <c r="E1055" s="331">
        <v>13.11</v>
      </c>
      <c r="F1055" s="331"/>
      <c r="G1055" s="333">
        <f t="shared" si="31"/>
        <v>3839.169999999986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4</v>
      </c>
      <c r="C1056" s="298">
        <v>46139</v>
      </c>
      <c r="D1056" s="299" t="s">
        <v>310</v>
      </c>
      <c r="E1056" s="331">
        <v>30.54</v>
      </c>
      <c r="F1056" s="331"/>
      <c r="G1056" s="333">
        <f t="shared" si="31"/>
        <v>3852.2799999999861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46139</v>
      </c>
      <c r="D1057" s="299" t="s">
        <v>311</v>
      </c>
      <c r="E1057" s="331">
        <v>163.01</v>
      </c>
      <c r="F1057" s="331"/>
      <c r="G1057" s="333">
        <f t="shared" si="31"/>
        <v>3882.8199999999861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46139</v>
      </c>
      <c r="D1058" s="299" t="s">
        <v>312</v>
      </c>
      <c r="E1058" s="331">
        <v>54.97</v>
      </c>
      <c r="F1058" s="331"/>
      <c r="G1058" s="333">
        <f t="shared" si="31"/>
        <v>4045.8299999999858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1</v>
      </c>
      <c r="C1059" s="298">
        <v>46139</v>
      </c>
      <c r="D1059" s="299" t="s">
        <v>306</v>
      </c>
      <c r="E1059" s="331">
        <v>51.28</v>
      </c>
      <c r="F1059" s="331"/>
      <c r="G1059" s="333">
        <f t="shared" si="31"/>
        <v>4100.7999999999856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46138</v>
      </c>
      <c r="D1060" s="299" t="s">
        <v>312</v>
      </c>
      <c r="E1060" s="331">
        <v>38.979999999999997</v>
      </c>
      <c r="F1060" s="331"/>
      <c r="G1060" s="333">
        <f t="shared" si="31"/>
        <v>4152.0799999999854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46138</v>
      </c>
      <c r="D1061" s="299" t="s">
        <v>313</v>
      </c>
      <c r="E1061" s="331">
        <v>39.83</v>
      </c>
      <c r="F1061" s="331"/>
      <c r="G1061" s="333">
        <f t="shared" si="31"/>
        <v>4191.0599999999849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46138</v>
      </c>
      <c r="D1062" s="299" t="s">
        <v>313</v>
      </c>
      <c r="E1062" s="331">
        <v>51.24</v>
      </c>
      <c r="F1062" s="331"/>
      <c r="G1062" s="333">
        <f t="shared" si="31"/>
        <v>4230.8899999999849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12</v>
      </c>
      <c r="C1063" s="298">
        <v>46137</v>
      </c>
      <c r="D1063" s="299" t="s">
        <v>314</v>
      </c>
      <c r="E1063" s="331">
        <v>214.74</v>
      </c>
      <c r="F1063" s="331"/>
      <c r="G1063" s="333">
        <f t="shared" si="31"/>
        <v>4282.1299999999846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287</v>
      </c>
      <c r="B1064" s="330" t="s">
        <v>287</v>
      </c>
      <c r="C1064" s="298">
        <v>46136</v>
      </c>
      <c r="D1064" s="299" t="s">
        <v>315</v>
      </c>
      <c r="E1064" s="331">
        <v>127.68</v>
      </c>
      <c r="F1064" s="331">
        <v>127.68</v>
      </c>
      <c r="G1064" s="333">
        <f t="shared" si="31"/>
        <v>4496.8699999999844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8</v>
      </c>
      <c r="C1065" s="298">
        <v>46135</v>
      </c>
      <c r="D1065" s="299" t="s">
        <v>861</v>
      </c>
      <c r="E1065" s="331">
        <v>65</v>
      </c>
      <c r="F1065" s="331"/>
      <c r="G1065" s="333">
        <f t="shared" si="31"/>
        <v>4496.8699999999844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291</v>
      </c>
      <c r="B1066" s="330">
        <v>40</v>
      </c>
      <c r="C1066" s="298">
        <v>46134</v>
      </c>
      <c r="D1066" s="299" t="s">
        <v>316</v>
      </c>
      <c r="E1066" s="331"/>
      <c r="F1066" s="331">
        <v>838.69</v>
      </c>
      <c r="G1066" s="333">
        <f t="shared" si="31"/>
        <v>4561.8699999999844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46134</v>
      </c>
      <c r="D1067" s="299" t="s">
        <v>317</v>
      </c>
      <c r="E1067" s="331">
        <v>17.03</v>
      </c>
      <c r="F1067" s="331"/>
      <c r="G1067" s="333">
        <f t="shared" si="31"/>
        <v>3723.1799999999848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6</v>
      </c>
      <c r="C1068" s="298">
        <v>46134</v>
      </c>
      <c r="D1068" s="299" t="s">
        <v>312</v>
      </c>
      <c r="E1068" s="331">
        <v>51.94</v>
      </c>
      <c r="F1068" s="331"/>
      <c r="G1068" s="333">
        <f t="shared" si="31"/>
        <v>3740.209999999985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1</v>
      </c>
      <c r="C1069" s="298">
        <v>46134</v>
      </c>
      <c r="D1069" s="299" t="s">
        <v>306</v>
      </c>
      <c r="E1069" s="331">
        <v>226.7</v>
      </c>
      <c r="F1069" s="331"/>
      <c r="G1069" s="333">
        <f t="shared" si="31"/>
        <v>3792.1499999999851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46133</v>
      </c>
      <c r="D1070" s="299" t="s">
        <v>318</v>
      </c>
      <c r="E1070" s="331">
        <v>70</v>
      </c>
      <c r="F1070" s="331"/>
      <c r="G1070" s="333">
        <f t="shared" si="31"/>
        <v>4018.8499999999849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46133</v>
      </c>
      <c r="D1071" s="299" t="s">
        <v>319</v>
      </c>
      <c r="E1071" s="331">
        <v>14.26</v>
      </c>
      <c r="F1071" s="331"/>
      <c r="G1071" s="333">
        <f t="shared" si="31"/>
        <v>4088.8499999999849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1</v>
      </c>
      <c r="C1072" s="298">
        <v>46133</v>
      </c>
      <c r="D1072" s="299" t="s">
        <v>320</v>
      </c>
      <c r="E1072" s="331">
        <v>8.51</v>
      </c>
      <c r="F1072" s="331"/>
      <c r="G1072" s="333">
        <f t="shared" si="31"/>
        <v>4103.1099999999851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5</v>
      </c>
      <c r="C1073" s="298">
        <v>46133</v>
      </c>
      <c r="D1073" s="299" t="s">
        <v>321</v>
      </c>
      <c r="E1073" s="331">
        <v>20</v>
      </c>
      <c r="F1073" s="331"/>
      <c r="G1073" s="333">
        <f t="shared" si="31"/>
        <v>4111.6199999999853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23</v>
      </c>
      <c r="C1074" s="298">
        <v>46133</v>
      </c>
      <c r="D1074" s="299" t="s">
        <v>67</v>
      </c>
      <c r="E1074" s="331">
        <v>650.88</v>
      </c>
      <c r="F1074" s="331"/>
      <c r="G1074" s="333">
        <f t="shared" si="31"/>
        <v>4131.6199999999853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6</v>
      </c>
      <c r="C1075" s="298">
        <v>46133</v>
      </c>
      <c r="D1075" s="299" t="s">
        <v>322</v>
      </c>
      <c r="E1075" s="331">
        <v>15</v>
      </c>
      <c r="F1075" s="331"/>
      <c r="G1075" s="333">
        <f t="shared" si="31"/>
        <v>4782.4999999999854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5</v>
      </c>
      <c r="C1076" s="298">
        <v>46133</v>
      </c>
      <c r="D1076" s="299" t="s">
        <v>322</v>
      </c>
      <c r="E1076" s="331">
        <v>250</v>
      </c>
      <c r="F1076" s="331"/>
      <c r="G1076" s="333">
        <f t="shared" si="31"/>
        <v>4797.4999999999854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294</v>
      </c>
      <c r="B1077" s="330">
        <v>22</v>
      </c>
      <c r="C1077" s="298">
        <v>46132</v>
      </c>
      <c r="D1077" s="299" t="s">
        <v>323</v>
      </c>
      <c r="E1077" s="331">
        <v>20.22</v>
      </c>
      <c r="F1077" s="331"/>
      <c r="G1077" s="333">
        <f t="shared" si="31"/>
        <v>5047.4999999999854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6</v>
      </c>
      <c r="C1078" s="298">
        <v>46132</v>
      </c>
      <c r="D1078" s="299" t="s">
        <v>402</v>
      </c>
      <c r="E1078" s="331">
        <v>44</v>
      </c>
      <c r="F1078" s="331"/>
      <c r="G1078" s="333">
        <f t="shared" si="31"/>
        <v>5067.7199999999857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46132</v>
      </c>
      <c r="D1079" s="299" t="s">
        <v>324</v>
      </c>
      <c r="E1079" s="331">
        <v>12.01</v>
      </c>
      <c r="F1079" s="331"/>
      <c r="G1079" s="333">
        <f t="shared" si="31"/>
        <v>5111.7199999999857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46132</v>
      </c>
      <c r="D1080" s="299" t="s">
        <v>296</v>
      </c>
      <c r="E1080" s="331">
        <v>12.21</v>
      </c>
      <c r="F1080" s="331"/>
      <c r="G1080" s="333">
        <f t="shared" si="31"/>
        <v>5123.7299999999859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46132</v>
      </c>
      <c r="D1081" s="299" t="s">
        <v>325</v>
      </c>
      <c r="E1081" s="331">
        <v>46.4</v>
      </c>
      <c r="F1081" s="331"/>
      <c r="G1081" s="333">
        <f t="shared" si="31"/>
        <v>5135.939999999986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46131</v>
      </c>
      <c r="D1082" s="299" t="s">
        <v>326</v>
      </c>
      <c r="E1082" s="331">
        <v>31.7</v>
      </c>
      <c r="F1082" s="331"/>
      <c r="G1082" s="333">
        <f t="shared" si="31"/>
        <v>5182.3399999999856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8</v>
      </c>
      <c r="C1083" s="298">
        <v>46131</v>
      </c>
      <c r="D1083" s="299" t="s">
        <v>327</v>
      </c>
      <c r="E1083" s="331">
        <v>11.11</v>
      </c>
      <c r="F1083" s="331"/>
      <c r="G1083" s="333">
        <f t="shared" si="31"/>
        <v>5214.0399999999854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1</v>
      </c>
      <c r="C1084" s="298">
        <v>46131</v>
      </c>
      <c r="D1084" s="299" t="s">
        <v>306</v>
      </c>
      <c r="E1084" s="331">
        <v>79.16</v>
      </c>
      <c r="F1084" s="331"/>
      <c r="G1084" s="333">
        <f t="shared" si="31"/>
        <v>5225.1499999999851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22</v>
      </c>
      <c r="C1085" s="298">
        <v>46131</v>
      </c>
      <c r="D1085" s="299" t="s">
        <v>328</v>
      </c>
      <c r="E1085" s="331">
        <v>7.46</v>
      </c>
      <c r="F1085" s="331"/>
      <c r="G1085" s="333">
        <f t="shared" si="31"/>
        <v>5304.3099999999849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6</v>
      </c>
      <c r="C1086" s="298">
        <v>46131</v>
      </c>
      <c r="D1086" s="299" t="s">
        <v>300</v>
      </c>
      <c r="E1086" s="331">
        <v>13.83</v>
      </c>
      <c r="F1086" s="331"/>
      <c r="G1086" s="333">
        <f t="shared" si="31"/>
        <v>5311.769999999985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6</v>
      </c>
      <c r="C1087" s="298">
        <v>46131</v>
      </c>
      <c r="D1087" s="299" t="s">
        <v>300</v>
      </c>
      <c r="E1087" s="331">
        <v>30</v>
      </c>
      <c r="F1087" s="331"/>
      <c r="G1087" s="333">
        <f t="shared" si="31"/>
        <v>5325.5999999999849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46131</v>
      </c>
      <c r="D1088" s="299" t="s">
        <v>300</v>
      </c>
      <c r="E1088" s="331">
        <v>15.17</v>
      </c>
      <c r="F1088" s="331"/>
      <c r="G1088" s="333">
        <f t="shared" si="31"/>
        <v>5355.5999999999849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1</v>
      </c>
      <c r="C1089" s="298">
        <v>46130</v>
      </c>
      <c r="D1089" s="299" t="s">
        <v>329</v>
      </c>
      <c r="E1089" s="331">
        <v>75.55</v>
      </c>
      <c r="F1089" s="331"/>
      <c r="G1089" s="333">
        <f t="shared" si="31"/>
        <v>5370.769999999985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46130</v>
      </c>
      <c r="D1090" s="299" t="s">
        <v>330</v>
      </c>
      <c r="E1090" s="331">
        <v>26</v>
      </c>
      <c r="F1090" s="331"/>
      <c r="G1090" s="333">
        <f t="shared" si="31"/>
        <v>5446.3199999999852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1</v>
      </c>
      <c r="C1091" s="298">
        <v>46130</v>
      </c>
      <c r="D1091" s="299" t="s">
        <v>311</v>
      </c>
      <c r="E1091" s="331">
        <v>25.28</v>
      </c>
      <c r="F1091" s="331"/>
      <c r="G1091" s="333">
        <f t="shared" si="31"/>
        <v>5472.3199999999852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3</v>
      </c>
      <c r="C1092" s="298">
        <v>46130</v>
      </c>
      <c r="D1092" s="299" t="s">
        <v>296</v>
      </c>
      <c r="E1092" s="331">
        <v>7.76</v>
      </c>
      <c r="F1092" s="331"/>
      <c r="G1092" s="333">
        <f t="shared" si="31"/>
        <v>5497.5999999999849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22</v>
      </c>
      <c r="C1093" s="298">
        <v>46130</v>
      </c>
      <c r="D1093" s="299" t="s">
        <v>400</v>
      </c>
      <c r="E1093" s="331">
        <v>13.84</v>
      </c>
      <c r="F1093" s="331"/>
      <c r="G1093" s="333">
        <f t="shared" si="31"/>
        <v>5505.3599999999851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287</v>
      </c>
      <c r="B1094" s="330" t="s">
        <v>287</v>
      </c>
      <c r="C1094" s="298">
        <v>46130</v>
      </c>
      <c r="D1094" s="299" t="s">
        <v>331</v>
      </c>
      <c r="E1094" s="331">
        <v>578.57000000000005</v>
      </c>
      <c r="F1094" s="331">
        <v>578.57000000000005</v>
      </c>
      <c r="G1094" s="333">
        <f t="shared" si="31"/>
        <v>5519.1999999999853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46129</v>
      </c>
      <c r="D1095" s="299" t="s">
        <v>324</v>
      </c>
      <c r="E1095" s="331">
        <v>12.84</v>
      </c>
      <c r="F1095" s="331"/>
      <c r="G1095" s="333">
        <f t="shared" si="31"/>
        <v>5519.1999999999853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46129</v>
      </c>
      <c r="D1096" s="299" t="s">
        <v>332</v>
      </c>
      <c r="E1096" s="331">
        <v>59.71</v>
      </c>
      <c r="F1096" s="331"/>
      <c r="G1096" s="333">
        <f t="shared" si="31"/>
        <v>5532.0399999999854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294</v>
      </c>
      <c r="B1097" s="330">
        <v>21</v>
      </c>
      <c r="C1097" s="298">
        <v>46129</v>
      </c>
      <c r="D1097" s="299" t="s">
        <v>194</v>
      </c>
      <c r="E1097" s="331">
        <v>75.599999999999994</v>
      </c>
      <c r="F1097" s="331"/>
      <c r="G1097" s="333">
        <f t="shared" si="31"/>
        <v>5591.7499999999854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43</v>
      </c>
      <c r="C1098" s="298">
        <v>46129</v>
      </c>
      <c r="D1098" s="299" t="s">
        <v>333</v>
      </c>
      <c r="E1098" s="331">
        <v>22.35</v>
      </c>
      <c r="F1098" s="331"/>
      <c r="G1098" s="333">
        <f t="shared" si="31"/>
        <v>5667.3499999999858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294</v>
      </c>
      <c r="B1099" s="330">
        <v>42</v>
      </c>
      <c r="C1099" s="298">
        <v>46129</v>
      </c>
      <c r="D1099" s="299" t="s">
        <v>333</v>
      </c>
      <c r="E1099" s="331">
        <v>37.25</v>
      </c>
      <c r="F1099" s="331"/>
      <c r="G1099" s="333">
        <f t="shared" si="31"/>
        <v>5689.6999999999862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8</v>
      </c>
      <c r="C1100" s="298">
        <v>46129</v>
      </c>
      <c r="D1100" s="299" t="s">
        <v>319</v>
      </c>
      <c r="E1100" s="331">
        <v>35.119999999999997</v>
      </c>
      <c r="F1100" s="331"/>
      <c r="G1100" s="333">
        <f t="shared" si="31"/>
        <v>5726.9499999999862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3</v>
      </c>
      <c r="C1101" s="298">
        <v>46129</v>
      </c>
      <c r="D1101" s="299" t="s">
        <v>296</v>
      </c>
      <c r="E1101" s="331">
        <v>8.7200000000000006</v>
      </c>
      <c r="F1101" s="331"/>
      <c r="G1101" s="333">
        <f t="shared" si="31"/>
        <v>5762.0699999999861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46129</v>
      </c>
      <c r="D1102" s="299" t="s">
        <v>334</v>
      </c>
      <c r="E1102" s="331">
        <v>13.21</v>
      </c>
      <c r="F1102" s="331"/>
      <c r="G1102" s="333">
        <f t="shared" si="31"/>
        <v>5770.7899999999863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17</v>
      </c>
      <c r="C1103" s="298">
        <v>46129</v>
      </c>
      <c r="D1103" s="299" t="s">
        <v>188</v>
      </c>
      <c r="E1103" s="331">
        <v>42.65</v>
      </c>
      <c r="F1103" s="331"/>
      <c r="G1103" s="333">
        <f t="shared" si="31"/>
        <v>5783.9999999999864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335</v>
      </c>
      <c r="B1104" s="330" t="s">
        <v>335</v>
      </c>
      <c r="C1104" s="298">
        <v>46129</v>
      </c>
      <c r="D1104" s="299" t="s">
        <v>185</v>
      </c>
      <c r="E1104" s="331">
        <v>130.31</v>
      </c>
      <c r="F1104" s="331"/>
      <c r="G1104" s="333">
        <f t="shared" si="31"/>
        <v>5826.649999999986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294</v>
      </c>
      <c r="B1105" s="330">
        <v>15</v>
      </c>
      <c r="C1105" s="298">
        <v>46129</v>
      </c>
      <c r="D1105" s="299" t="s">
        <v>185</v>
      </c>
      <c r="E1105" s="331">
        <v>131.22999999999999</v>
      </c>
      <c r="F1105" s="331"/>
      <c r="G1105" s="333">
        <f t="shared" si="31"/>
        <v>5956.9599999999864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6</v>
      </c>
      <c r="C1106" s="298">
        <v>46129</v>
      </c>
      <c r="D1106" s="299" t="s">
        <v>336</v>
      </c>
      <c r="E1106" s="331">
        <v>210</v>
      </c>
      <c r="F1106" s="331"/>
      <c r="G1106" s="333">
        <f t="shared" si="31"/>
        <v>6088.189999999986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23</v>
      </c>
      <c r="C1107" s="298">
        <v>46129</v>
      </c>
      <c r="D1107" s="299" t="s">
        <v>63</v>
      </c>
      <c r="E1107" s="331">
        <v>529.46</v>
      </c>
      <c r="F1107" s="331"/>
      <c r="G1107" s="333">
        <f t="shared" si="31"/>
        <v>6298.189999999986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7</v>
      </c>
      <c r="C1108" s="298">
        <v>46129</v>
      </c>
      <c r="D1108" s="299" t="s">
        <v>337</v>
      </c>
      <c r="E1108" s="331">
        <v>32.78</v>
      </c>
      <c r="F1108" s="331"/>
      <c r="G1108" s="333">
        <f t="shared" si="31"/>
        <v>6827.649999999986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4</v>
      </c>
      <c r="C1109" s="298">
        <v>46128</v>
      </c>
      <c r="D1109" s="299" t="s">
        <v>310</v>
      </c>
      <c r="E1109" s="331">
        <v>44.41</v>
      </c>
      <c r="F1109" s="331"/>
      <c r="G1109" s="333">
        <f t="shared" si="31"/>
        <v>6860.4299999999857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16</v>
      </c>
      <c r="C1110" s="298">
        <v>46128</v>
      </c>
      <c r="D1110" s="299" t="s">
        <v>338</v>
      </c>
      <c r="E1110" s="331">
        <v>15</v>
      </c>
      <c r="F1110" s="331"/>
      <c r="G1110" s="333">
        <f t="shared" si="31"/>
        <v>6904.8399999999856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46128</v>
      </c>
      <c r="D1111" s="299" t="s">
        <v>301</v>
      </c>
      <c r="E1111" s="331">
        <v>41.95</v>
      </c>
      <c r="F1111" s="331"/>
      <c r="G1111" s="333">
        <f t="shared" si="31"/>
        <v>6919.8399999999856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5</v>
      </c>
      <c r="C1112" s="298">
        <v>46128</v>
      </c>
      <c r="D1112" s="299" t="s">
        <v>339</v>
      </c>
      <c r="E1112" s="331">
        <v>21.3</v>
      </c>
      <c r="F1112" s="331"/>
      <c r="G1112" s="333">
        <f t="shared" si="31"/>
        <v>6961.7899999999854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4</v>
      </c>
      <c r="C1113" s="298">
        <v>46128</v>
      </c>
      <c r="D1113" s="299" t="s">
        <v>296</v>
      </c>
      <c r="E1113" s="331">
        <v>70.03</v>
      </c>
      <c r="F1113" s="331"/>
      <c r="G1113" s="333">
        <f t="shared" si="31"/>
        <v>6983.0899999999856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46128</v>
      </c>
      <c r="D1114" s="299" t="s">
        <v>296</v>
      </c>
      <c r="E1114" s="331">
        <v>11.48</v>
      </c>
      <c r="F1114" s="331"/>
      <c r="G1114" s="333">
        <f t="shared" si="31"/>
        <v>7053.1199999999853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6</v>
      </c>
      <c r="C1115" s="298">
        <v>46128</v>
      </c>
      <c r="D1115" s="299" t="s">
        <v>340</v>
      </c>
      <c r="E1115" s="331">
        <v>26.61</v>
      </c>
      <c r="F1115" s="331"/>
      <c r="G1115" s="333">
        <f t="shared" si="31"/>
        <v>7064.5999999999849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6</v>
      </c>
      <c r="C1116" s="298">
        <v>46128</v>
      </c>
      <c r="D1116" s="299" t="s">
        <v>341</v>
      </c>
      <c r="E1116" s="331">
        <v>42.59</v>
      </c>
      <c r="F1116" s="331"/>
      <c r="G1116" s="333">
        <f t="shared" si="31"/>
        <v>7091.2099999999846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46128</v>
      </c>
      <c r="D1117" s="299" t="s">
        <v>300</v>
      </c>
      <c r="E1117" s="331">
        <v>20.58</v>
      </c>
      <c r="F1117" s="331"/>
      <c r="G1117" s="333">
        <f t="shared" si="31"/>
        <v>7133.7999999999847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11</v>
      </c>
      <c r="C1118" s="298">
        <v>46128</v>
      </c>
      <c r="D1118" s="299" t="s">
        <v>178</v>
      </c>
      <c r="E1118" s="331">
        <v>267.91000000000003</v>
      </c>
      <c r="F1118" s="331"/>
      <c r="G1118" s="333">
        <f t="shared" si="31"/>
        <v>7154.3799999999846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291</v>
      </c>
      <c r="B1119" s="330">
        <v>41</v>
      </c>
      <c r="C1119" s="298">
        <v>46128</v>
      </c>
      <c r="D1119" s="299" t="s">
        <v>299</v>
      </c>
      <c r="E1119" s="331"/>
      <c r="F1119" s="331">
        <v>300</v>
      </c>
      <c r="G1119" s="333">
        <f t="shared" si="31"/>
        <v>7422.2899999999845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39</v>
      </c>
      <c r="C1120" s="298">
        <v>46128</v>
      </c>
      <c r="D1120" s="299" t="s">
        <v>292</v>
      </c>
      <c r="E1120" s="331"/>
      <c r="F1120" s="331">
        <v>2763.78</v>
      </c>
      <c r="G1120" s="333">
        <f t="shared" si="31"/>
        <v>7122.2899999999845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287</v>
      </c>
      <c r="B1121" s="330" t="s">
        <v>287</v>
      </c>
      <c r="C1121" s="298">
        <v>46127</v>
      </c>
      <c r="D1121" s="299" t="s">
        <v>342</v>
      </c>
      <c r="E1121" s="331">
        <v>93.71</v>
      </c>
      <c r="F1121" s="331">
        <v>93.71</v>
      </c>
      <c r="G1121" s="333">
        <f t="shared" si="31"/>
        <v>4358.5099999999848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6</v>
      </c>
      <c r="C1122" s="298">
        <v>46127</v>
      </c>
      <c r="D1122" s="299" t="s">
        <v>343</v>
      </c>
      <c r="E1122" s="331">
        <v>27</v>
      </c>
      <c r="F1122" s="331"/>
      <c r="G1122" s="333">
        <f t="shared" si="31"/>
        <v>4358.5099999999848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291</v>
      </c>
      <c r="B1123" s="330">
        <v>38</v>
      </c>
      <c r="C1123" s="298">
        <v>46127</v>
      </c>
      <c r="D1123" s="299" t="s">
        <v>293</v>
      </c>
      <c r="E1123" s="331"/>
      <c r="F1123" s="331">
        <v>4597.82</v>
      </c>
      <c r="G1123" s="333">
        <f t="shared" si="31"/>
        <v>4385.5099999999848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46127</v>
      </c>
      <c r="D1124" s="299" t="s">
        <v>296</v>
      </c>
      <c r="E1124" s="331">
        <v>14.67</v>
      </c>
      <c r="F1124" s="331"/>
      <c r="G1124" s="333">
        <f t="shared" si="31"/>
        <v>-212.31000000001481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46127</v>
      </c>
      <c r="D1125" s="299" t="s">
        <v>344</v>
      </c>
      <c r="E1125" s="331">
        <v>102.2</v>
      </c>
      <c r="F1125" s="331"/>
      <c r="G1125" s="333">
        <f t="shared" si="31"/>
        <v>-197.64000000001482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46126</v>
      </c>
      <c r="D1126" s="299" t="s">
        <v>319</v>
      </c>
      <c r="E1126" s="331">
        <v>15.53</v>
      </c>
      <c r="F1126" s="331"/>
      <c r="G1126" s="333">
        <f t="shared" si="31"/>
        <v>-95.440000000014805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24</v>
      </c>
      <c r="C1127" s="298">
        <v>46126</v>
      </c>
      <c r="D1127" s="299" t="s">
        <v>858</v>
      </c>
      <c r="E1127" s="331">
        <v>105.33</v>
      </c>
      <c r="F1127" s="331"/>
      <c r="G1127" s="333">
        <f t="shared" si="31"/>
        <v>-79.910000000014804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46125</v>
      </c>
      <c r="D1128" s="299" t="s">
        <v>345</v>
      </c>
      <c r="E1128" s="331">
        <v>11.64</v>
      </c>
      <c r="F1128" s="331"/>
      <c r="G1128" s="333">
        <f t="shared" si="31"/>
        <v>25.419999999985201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1</v>
      </c>
      <c r="C1129" s="298">
        <v>46125</v>
      </c>
      <c r="D1129" s="299" t="s">
        <v>306</v>
      </c>
      <c r="E1129" s="331">
        <v>50.71</v>
      </c>
      <c r="F1129" s="331"/>
      <c r="G1129" s="333">
        <f t="shared" si="31"/>
        <v>37.059999999985202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46125</v>
      </c>
      <c r="D1130" s="299" t="s">
        <v>334</v>
      </c>
      <c r="E1130" s="331">
        <v>11.06</v>
      </c>
      <c r="F1130" s="331"/>
      <c r="G1130" s="333">
        <f t="shared" si="31"/>
        <v>87.769999999985203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4</v>
      </c>
      <c r="C1131" s="298">
        <v>46125</v>
      </c>
      <c r="D1131" s="299" t="s">
        <v>295</v>
      </c>
      <c r="E1131" s="331">
        <v>35.979999999999997</v>
      </c>
      <c r="F1131" s="331"/>
      <c r="G1131" s="333">
        <f t="shared" si="31"/>
        <v>98.829999999985205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46125</v>
      </c>
      <c r="D1132" s="299" t="s">
        <v>346</v>
      </c>
      <c r="E1132" s="331">
        <v>7.83</v>
      </c>
      <c r="F1132" s="331"/>
      <c r="G1132" s="333">
        <f t="shared" si="31"/>
        <v>134.80999999998519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3</v>
      </c>
      <c r="C1133" s="298">
        <v>46125</v>
      </c>
      <c r="D1133" s="299" t="s">
        <v>347</v>
      </c>
      <c r="E1133" s="331">
        <v>4.1900000000000004</v>
      </c>
      <c r="F1133" s="331"/>
      <c r="G1133" s="333">
        <f t="shared" si="31"/>
        <v>142.63999999998521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46125</v>
      </c>
      <c r="D1134" s="299" t="s">
        <v>348</v>
      </c>
      <c r="E1134" s="331">
        <v>39.25</v>
      </c>
      <c r="F1134" s="331"/>
      <c r="G1134" s="333">
        <f t="shared" si="31"/>
        <v>146.8299999999852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287</v>
      </c>
      <c r="B1135" s="330" t="s">
        <v>287</v>
      </c>
      <c r="C1135" s="298">
        <v>46125</v>
      </c>
      <c r="D1135" s="299" t="s">
        <v>349</v>
      </c>
      <c r="E1135" s="331">
        <v>318.36</v>
      </c>
      <c r="F1135" s="331">
        <v>318.36</v>
      </c>
      <c r="G1135" s="333">
        <f t="shared" si="31"/>
        <v>186.0799999999852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19</v>
      </c>
      <c r="C1136" s="298">
        <v>46125</v>
      </c>
      <c r="D1136" s="299" t="s">
        <v>191</v>
      </c>
      <c r="E1136" s="331">
        <v>200</v>
      </c>
      <c r="F1136" s="331"/>
      <c r="G1136" s="333">
        <f t="shared" si="31"/>
        <v>186.0799999999852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1</v>
      </c>
      <c r="C1137" s="298">
        <v>46124</v>
      </c>
      <c r="D1137" s="299" t="s">
        <v>304</v>
      </c>
      <c r="E1137" s="331">
        <v>136.05000000000001</v>
      </c>
      <c r="F1137" s="331"/>
      <c r="G1137" s="333">
        <f t="shared" si="31"/>
        <v>386.0799999999852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3</v>
      </c>
      <c r="C1138" s="298">
        <v>46124</v>
      </c>
      <c r="D1138" s="299" t="s">
        <v>347</v>
      </c>
      <c r="E1138" s="331">
        <v>13.09</v>
      </c>
      <c r="F1138" s="331"/>
      <c r="G1138" s="333">
        <f t="shared" si="31"/>
        <v>522.12999999998522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46124</v>
      </c>
      <c r="D1139" s="299" t="s">
        <v>319</v>
      </c>
      <c r="E1139" s="331">
        <v>24.47</v>
      </c>
      <c r="F1139" s="331"/>
      <c r="G1139" s="333">
        <f t="shared" si="31"/>
        <v>535.21999999998525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8</v>
      </c>
      <c r="C1140" s="298">
        <v>46124</v>
      </c>
      <c r="D1140" s="299" t="s">
        <v>319</v>
      </c>
      <c r="E1140" s="331">
        <v>14.29</v>
      </c>
      <c r="F1140" s="331"/>
      <c r="G1140" s="333">
        <f t="shared" si="31"/>
        <v>559.68999999998528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22</v>
      </c>
      <c r="C1141" s="298">
        <v>46124</v>
      </c>
      <c r="D1141" s="299" t="s">
        <v>833</v>
      </c>
      <c r="E1141" s="331">
        <v>9.57</v>
      </c>
      <c r="F1141" s="331"/>
      <c r="G1141" s="333">
        <f t="shared" si="31"/>
        <v>573.97999999998524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46124</v>
      </c>
      <c r="D1142" s="299" t="s">
        <v>350</v>
      </c>
      <c r="E1142" s="331">
        <v>25</v>
      </c>
      <c r="F1142" s="331"/>
      <c r="G1142" s="333">
        <f t="shared" si="31"/>
        <v>583.54999999998529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22</v>
      </c>
      <c r="C1143" s="298">
        <v>46123</v>
      </c>
      <c r="D1143" s="299" t="s">
        <v>351</v>
      </c>
      <c r="E1143" s="331">
        <v>19.16</v>
      </c>
      <c r="F1143" s="331"/>
      <c r="G1143" s="333">
        <f t="shared" si="31"/>
        <v>608.54999999998529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46123</v>
      </c>
      <c r="D1144" s="299" t="s">
        <v>301</v>
      </c>
      <c r="E1144" s="331">
        <v>20.91</v>
      </c>
      <c r="F1144" s="331"/>
      <c r="G1144" s="333">
        <f t="shared" si="31"/>
        <v>627.70999999998526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46123</v>
      </c>
      <c r="D1145" s="299" t="s">
        <v>296</v>
      </c>
      <c r="E1145" s="331">
        <v>12.44</v>
      </c>
      <c r="F1145" s="331"/>
      <c r="G1145" s="333">
        <f t="shared" si="31"/>
        <v>648.61999999998523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46123</v>
      </c>
      <c r="D1146" s="299" t="s">
        <v>352</v>
      </c>
      <c r="E1146" s="331">
        <v>41.34</v>
      </c>
      <c r="F1146" s="331"/>
      <c r="G1146" s="333">
        <f t="shared" si="31"/>
        <v>661.05999999998528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6</v>
      </c>
      <c r="C1147" s="298">
        <v>46122</v>
      </c>
      <c r="D1147" s="299" t="s">
        <v>445</v>
      </c>
      <c r="E1147" s="331">
        <v>-0.04</v>
      </c>
      <c r="F1147" s="331"/>
      <c r="G1147" s="333">
        <f t="shared" si="31"/>
        <v>702.39999999998531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5</v>
      </c>
      <c r="C1148" s="298">
        <v>46122</v>
      </c>
      <c r="D1148" s="299" t="s">
        <v>353</v>
      </c>
      <c r="E1148" s="331">
        <v>372</v>
      </c>
      <c r="F1148" s="331"/>
      <c r="G1148" s="333">
        <f t="shared" si="31"/>
        <v>702.35999999998535</v>
      </c>
      <c r="H1148" s="334" t="s">
        <v>298</v>
      </c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46122</v>
      </c>
      <c r="D1149" s="299" t="s">
        <v>354</v>
      </c>
      <c r="E1149" s="331">
        <v>15.22</v>
      </c>
      <c r="F1149" s="331"/>
      <c r="G1149" s="333">
        <f t="shared" si="31"/>
        <v>1074.3599999999853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3</v>
      </c>
      <c r="C1150" s="298">
        <v>46122</v>
      </c>
      <c r="D1150" s="299" t="s">
        <v>296</v>
      </c>
      <c r="E1150" s="331">
        <v>9.5500000000000007</v>
      </c>
      <c r="F1150" s="331"/>
      <c r="G1150" s="333">
        <f t="shared" si="31"/>
        <v>1089.5799999999854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8</v>
      </c>
      <c r="C1151" s="298">
        <v>46122</v>
      </c>
      <c r="D1151" s="299" t="s">
        <v>355</v>
      </c>
      <c r="E1151" s="331">
        <v>52.65</v>
      </c>
      <c r="F1151" s="331"/>
      <c r="G1151" s="333">
        <f t="shared" si="31"/>
        <v>1099.1299999999853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1</v>
      </c>
      <c r="C1152" s="298">
        <v>46122</v>
      </c>
      <c r="D1152" s="299" t="s">
        <v>311</v>
      </c>
      <c r="E1152" s="331">
        <v>68.989999999999995</v>
      </c>
      <c r="F1152" s="331"/>
      <c r="G1152" s="333">
        <f t="shared" si="31"/>
        <v>1151.7799999999854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46122</v>
      </c>
      <c r="D1153" s="299" t="s">
        <v>324</v>
      </c>
      <c r="E1153" s="331">
        <v>17.37</v>
      </c>
      <c r="F1153" s="331"/>
      <c r="G1153" s="333">
        <f t="shared" si="31"/>
        <v>1220.7699999999854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8</v>
      </c>
      <c r="C1154" s="298">
        <v>46121</v>
      </c>
      <c r="D1154" s="299" t="s">
        <v>356</v>
      </c>
      <c r="E1154" s="331">
        <v>64.42</v>
      </c>
      <c r="F1154" s="331"/>
      <c r="G1154" s="333">
        <f t="shared" si="31"/>
        <v>1238.1399999999853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46121</v>
      </c>
      <c r="D1155" s="299" t="s">
        <v>357</v>
      </c>
      <c r="E1155" s="331">
        <v>9.4700000000000006</v>
      </c>
      <c r="F1155" s="331"/>
      <c r="G1155" s="333">
        <f t="shared" si="31"/>
        <v>1302.5599999999854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5</v>
      </c>
      <c r="C1156" s="298">
        <v>46121</v>
      </c>
      <c r="D1156" s="299" t="s">
        <v>852</v>
      </c>
      <c r="E1156" s="331">
        <v>10.68</v>
      </c>
      <c r="F1156" s="331"/>
      <c r="G1156" s="333">
        <f t="shared" si="31"/>
        <v>1312.0299999999854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7</v>
      </c>
      <c r="C1157" s="298">
        <v>46121</v>
      </c>
      <c r="D1157" s="299" t="s">
        <v>358</v>
      </c>
      <c r="E1157" s="331">
        <v>68.010000000000005</v>
      </c>
      <c r="F1157" s="331"/>
      <c r="G1157" s="333">
        <f t="shared" si="31"/>
        <v>1322.7099999999855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4</v>
      </c>
      <c r="C1158" s="298">
        <v>46121</v>
      </c>
      <c r="D1158" s="299" t="s">
        <v>310</v>
      </c>
      <c r="E1158" s="331">
        <v>40.85</v>
      </c>
      <c r="F1158" s="331"/>
      <c r="G1158" s="333">
        <f t="shared" si="31"/>
        <v>1390.7199999999855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6</v>
      </c>
      <c r="C1159" s="298">
        <v>46121</v>
      </c>
      <c r="D1159" s="299" t="s">
        <v>359</v>
      </c>
      <c r="E1159" s="331">
        <v>25</v>
      </c>
      <c r="F1159" s="331"/>
      <c r="G1159" s="333">
        <f t="shared" si="31"/>
        <v>1431.5699999999854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18</v>
      </c>
      <c r="C1160" s="298">
        <v>46120</v>
      </c>
      <c r="D1160" s="299" t="s">
        <v>360</v>
      </c>
      <c r="E1160" s="331">
        <v>400</v>
      </c>
      <c r="F1160" s="331"/>
      <c r="G1160" s="333">
        <f t="shared" si="31"/>
        <v>1456.5699999999854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335</v>
      </c>
      <c r="B1161" s="330" t="s">
        <v>335</v>
      </c>
      <c r="C1161" s="298">
        <v>46120</v>
      </c>
      <c r="D1161" s="299" t="s">
        <v>182</v>
      </c>
      <c r="E1161" s="331">
        <v>44.96</v>
      </c>
      <c r="F1161" s="331"/>
      <c r="G1161" s="333">
        <f t="shared" si="31"/>
        <v>1856.5699999999854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13</v>
      </c>
      <c r="C1162" s="298">
        <v>46120</v>
      </c>
      <c r="D1162" s="299" t="s">
        <v>182</v>
      </c>
      <c r="E1162" s="331">
        <v>104.98</v>
      </c>
      <c r="F1162" s="331"/>
      <c r="G1162" s="333">
        <f t="shared" si="31"/>
        <v>1901.5299999999854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46120</v>
      </c>
      <c r="D1163" s="299" t="s">
        <v>296</v>
      </c>
      <c r="E1163" s="331">
        <v>13.8</v>
      </c>
      <c r="F1163" s="331"/>
      <c r="G1163" s="333">
        <f t="shared" si="31"/>
        <v>2006.5099999999854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4</v>
      </c>
      <c r="C1164" s="298">
        <v>46120</v>
      </c>
      <c r="D1164" s="299" t="s">
        <v>295</v>
      </c>
      <c r="E1164" s="331">
        <v>37.92</v>
      </c>
      <c r="F1164" s="331"/>
      <c r="G1164" s="333">
        <f t="shared" si="31"/>
        <v>2020.3099999999854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46120</v>
      </c>
      <c r="D1165" s="299" t="s">
        <v>300</v>
      </c>
      <c r="E1165" s="331">
        <v>56.68</v>
      </c>
      <c r="F1165" s="331"/>
      <c r="G1165" s="333">
        <f t="shared" si="31"/>
        <v>2058.2299999999855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6</v>
      </c>
      <c r="C1166" s="298">
        <v>46120</v>
      </c>
      <c r="D1166" s="299" t="s">
        <v>361</v>
      </c>
      <c r="E1166" s="331">
        <v>29.26</v>
      </c>
      <c r="F1166" s="331"/>
      <c r="G1166" s="333">
        <f t="shared" si="31"/>
        <v>2114.9099999999853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9</v>
      </c>
      <c r="C1167" s="298">
        <v>46119</v>
      </c>
      <c r="D1167" s="299" t="s">
        <v>58</v>
      </c>
      <c r="E1167" s="331">
        <v>1281.53</v>
      </c>
      <c r="F1167" s="331"/>
      <c r="G1167" s="333">
        <f t="shared" si="31"/>
        <v>2144.1699999999855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4</v>
      </c>
      <c r="C1168" s="298">
        <v>46119</v>
      </c>
      <c r="D1168" s="299" t="s">
        <v>362</v>
      </c>
      <c r="E1168" s="331">
        <v>25.84</v>
      </c>
      <c r="F1168" s="331"/>
      <c r="G1168" s="333">
        <f t="shared" si="31"/>
        <v>3425.6999999999853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46119</v>
      </c>
      <c r="D1169" s="299" t="s">
        <v>319</v>
      </c>
      <c r="E1169" s="331">
        <v>12.05</v>
      </c>
      <c r="F1169" s="331"/>
      <c r="G1169" s="333">
        <f t="shared" si="31"/>
        <v>3451.5399999999854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4</v>
      </c>
      <c r="C1170" s="298">
        <v>46119</v>
      </c>
      <c r="D1170" s="299" t="s">
        <v>334</v>
      </c>
      <c r="E1170" s="331">
        <v>82.04</v>
      </c>
      <c r="F1170" s="331"/>
      <c r="G1170" s="333">
        <f t="shared" si="31"/>
        <v>3463.5899999999856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46119</v>
      </c>
      <c r="D1171" s="299" t="s">
        <v>363</v>
      </c>
      <c r="E1171" s="331">
        <v>22.92</v>
      </c>
      <c r="F1171" s="331"/>
      <c r="G1171" s="333">
        <f t="shared" si="31"/>
        <v>3545.6299999999856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5</v>
      </c>
      <c r="C1172" s="298">
        <v>46118</v>
      </c>
      <c r="D1172" s="299" t="s">
        <v>364</v>
      </c>
      <c r="E1172" s="331">
        <v>400</v>
      </c>
      <c r="F1172" s="331"/>
      <c r="G1172" s="333">
        <f t="shared" si="31"/>
        <v>3568.5499999999856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294</v>
      </c>
      <c r="B1173" s="330">
        <v>14</v>
      </c>
      <c r="C1173" s="298">
        <v>46118</v>
      </c>
      <c r="D1173" s="299" t="s">
        <v>365</v>
      </c>
      <c r="E1173" s="331">
        <v>66.67</v>
      </c>
      <c r="F1173" s="331"/>
      <c r="G1173" s="333">
        <f t="shared" si="31"/>
        <v>3968.5499999999856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14</v>
      </c>
      <c r="C1174" s="298">
        <v>46118</v>
      </c>
      <c r="D1174" s="299" t="s">
        <v>366</v>
      </c>
      <c r="E1174" s="331">
        <v>70.25</v>
      </c>
      <c r="F1174" s="331"/>
      <c r="G1174" s="333">
        <f t="shared" si="31"/>
        <v>4035.2199999999857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46117</v>
      </c>
      <c r="D1175" s="299" t="s">
        <v>367</v>
      </c>
      <c r="E1175" s="331">
        <v>25.6</v>
      </c>
      <c r="F1175" s="331"/>
      <c r="G1175" s="333">
        <f t="shared" si="31"/>
        <v>4105.4699999999857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8</v>
      </c>
      <c r="C1176" s="298">
        <v>46117</v>
      </c>
      <c r="D1176" s="299" t="s">
        <v>319</v>
      </c>
      <c r="E1176" s="331">
        <v>8.56</v>
      </c>
      <c r="F1176" s="331"/>
      <c r="G1176" s="333">
        <f t="shared" si="31"/>
        <v>4131.0699999999861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6</v>
      </c>
      <c r="C1177" s="298">
        <v>46117</v>
      </c>
      <c r="D1177" s="299" t="s">
        <v>368</v>
      </c>
      <c r="E1177" s="331">
        <v>301.67</v>
      </c>
      <c r="F1177" s="331"/>
      <c r="G1177" s="333">
        <f t="shared" si="31"/>
        <v>4139.6299999999865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46116</v>
      </c>
      <c r="D1178" s="299" t="s">
        <v>306</v>
      </c>
      <c r="E1178" s="331">
        <v>176.85</v>
      </c>
      <c r="F1178" s="331"/>
      <c r="G1178" s="333">
        <f t="shared" si="31"/>
        <v>4441.2999999999865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1</v>
      </c>
      <c r="C1179" s="298">
        <v>46116</v>
      </c>
      <c r="D1179" s="299" t="s">
        <v>311</v>
      </c>
      <c r="E1179" s="331">
        <v>139.34</v>
      </c>
      <c r="F1179" s="331"/>
      <c r="G1179" s="333">
        <f t="shared" si="31"/>
        <v>4618.1499999999869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17</v>
      </c>
      <c r="C1180" s="298">
        <v>46116</v>
      </c>
      <c r="D1180" s="299" t="s">
        <v>369</v>
      </c>
      <c r="E1180" s="331">
        <v>99</v>
      </c>
      <c r="F1180" s="331"/>
      <c r="G1180" s="333">
        <f t="shared" si="31"/>
        <v>4757.489999999987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46116</v>
      </c>
      <c r="D1181" s="299" t="s">
        <v>370</v>
      </c>
      <c r="E1181" s="331">
        <v>34</v>
      </c>
      <c r="F1181" s="331"/>
      <c r="G1181" s="333">
        <f t="shared" si="31"/>
        <v>4856.489999999987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3</v>
      </c>
      <c r="C1182" s="298">
        <v>46116</v>
      </c>
      <c r="D1182" s="299" t="s">
        <v>347</v>
      </c>
      <c r="E1182" s="331">
        <v>10.24</v>
      </c>
      <c r="F1182" s="331"/>
      <c r="G1182" s="333">
        <f t="shared" si="31"/>
        <v>4890.489999999987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7</v>
      </c>
      <c r="C1183" s="298">
        <v>46115</v>
      </c>
      <c r="D1183" s="299" t="s">
        <v>371</v>
      </c>
      <c r="E1183" s="331">
        <v>100</v>
      </c>
      <c r="F1183" s="331"/>
      <c r="G1183" s="333">
        <f t="shared" si="31"/>
        <v>4900.7299999999868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46115</v>
      </c>
      <c r="D1184" s="299" t="s">
        <v>300</v>
      </c>
      <c r="E1184" s="331">
        <v>7.68</v>
      </c>
      <c r="F1184" s="331"/>
      <c r="G1184" s="333">
        <f t="shared" si="31"/>
        <v>5000.7299999999868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46115</v>
      </c>
      <c r="D1185" s="299" t="s">
        <v>296</v>
      </c>
      <c r="E1185" s="331">
        <v>8.7200000000000006</v>
      </c>
      <c r="F1185" s="331"/>
      <c r="G1185" s="333">
        <f t="shared" si="31"/>
        <v>5008.4099999999871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46114</v>
      </c>
      <c r="D1186" s="299" t="s">
        <v>372</v>
      </c>
      <c r="E1186" s="331">
        <v>81.739999999999995</v>
      </c>
      <c r="F1186" s="331"/>
      <c r="G1186" s="333">
        <f t="shared" si="31"/>
        <v>5017.1299999999874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284</v>
      </c>
      <c r="B1187" s="330">
        <v>36</v>
      </c>
      <c r="C1187" s="298">
        <v>46114</v>
      </c>
      <c r="D1187" s="299" t="s">
        <v>373</v>
      </c>
      <c r="E1187" s="331">
        <v>50</v>
      </c>
      <c r="F1187" s="331"/>
      <c r="G1187" s="333">
        <f t="shared" si="31"/>
        <v>5098.8699999999872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22</v>
      </c>
      <c r="C1188" s="298">
        <v>46114</v>
      </c>
      <c r="D1188" s="299" t="s">
        <v>374</v>
      </c>
      <c r="E1188" s="331">
        <v>6.37</v>
      </c>
      <c r="F1188" s="331"/>
      <c r="G1188" s="333">
        <f t="shared" si="31"/>
        <v>5148.8699999999872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46114</v>
      </c>
      <c r="D1189" s="299" t="s">
        <v>326</v>
      </c>
      <c r="E1189" s="331">
        <v>55.22</v>
      </c>
      <c r="F1189" s="331"/>
      <c r="G1189" s="333">
        <f t="shared" si="31"/>
        <v>5155.239999999987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8</v>
      </c>
      <c r="C1190" s="298">
        <v>46114</v>
      </c>
      <c r="D1190" s="299" t="s">
        <v>319</v>
      </c>
      <c r="E1190" s="331">
        <v>8.5</v>
      </c>
      <c r="F1190" s="331"/>
      <c r="G1190" s="333">
        <f t="shared" si="31"/>
        <v>5210.4599999999873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46114</v>
      </c>
      <c r="D1191" s="299" t="s">
        <v>334</v>
      </c>
      <c r="E1191" s="331">
        <v>38.99</v>
      </c>
      <c r="F1191" s="331"/>
      <c r="G1191" s="333">
        <f t="shared" si="31"/>
        <v>5218.9599999999873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291</v>
      </c>
      <c r="B1192" s="330">
        <v>39</v>
      </c>
      <c r="C1192" s="298">
        <v>46113</v>
      </c>
      <c r="D1192" s="299" t="s">
        <v>292</v>
      </c>
      <c r="E1192" s="331"/>
      <c r="F1192" s="331">
        <v>2763.78</v>
      </c>
      <c r="G1192" s="333">
        <f t="shared" si="31"/>
        <v>5257.9499999999871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4</v>
      </c>
      <c r="C1193" s="298">
        <v>46113</v>
      </c>
      <c r="D1193" s="299" t="s">
        <v>296</v>
      </c>
      <c r="E1193" s="331">
        <v>36.090000000000003</v>
      </c>
      <c r="F1193" s="331"/>
      <c r="G1193" s="333">
        <f t="shared" si="31"/>
        <v>2494.1699999999869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4</v>
      </c>
      <c r="C1194" s="298">
        <v>46113</v>
      </c>
      <c r="D1194" s="299" t="s">
        <v>310</v>
      </c>
      <c r="E1194" s="331">
        <v>80</v>
      </c>
      <c r="F1194" s="331"/>
      <c r="G1194" s="333">
        <f t="shared" si="31"/>
        <v>2530.259999999987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7</v>
      </c>
      <c r="C1195" s="298">
        <v>46113</v>
      </c>
      <c r="D1195" s="299" t="s">
        <v>320</v>
      </c>
      <c r="E1195" s="331">
        <v>47.84</v>
      </c>
      <c r="F1195" s="331"/>
      <c r="G1195" s="333">
        <f t="shared" si="31"/>
        <v>2610.259999999987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7</v>
      </c>
      <c r="C1196" s="298">
        <v>46113</v>
      </c>
      <c r="D1196" s="299" t="s">
        <v>320</v>
      </c>
      <c r="E1196" s="331">
        <v>21.25</v>
      </c>
      <c r="F1196" s="331"/>
      <c r="G1196" s="333">
        <f t="shared" si="31"/>
        <v>2658.0999999999872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46113</v>
      </c>
      <c r="D1197" s="299" t="s">
        <v>375</v>
      </c>
      <c r="E1197" s="331">
        <v>42.9</v>
      </c>
      <c r="F1197" s="331"/>
      <c r="G1197" s="333">
        <f t="shared" si="31"/>
        <v>2679.3499999999872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284</v>
      </c>
      <c r="B1198" s="330">
        <v>37</v>
      </c>
      <c r="C1198" s="298">
        <v>46112</v>
      </c>
      <c r="D1198" s="299" t="s">
        <v>376</v>
      </c>
      <c r="E1198" s="331">
        <v>4309.58</v>
      </c>
      <c r="F1198" s="331"/>
      <c r="G1198" s="333">
        <f t="shared" si="31"/>
        <v>2722.2499999999873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286</v>
      </c>
      <c r="B1199" s="330">
        <v>25</v>
      </c>
      <c r="C1199" s="298">
        <v>46112</v>
      </c>
      <c r="D1199" s="298" t="s">
        <v>204</v>
      </c>
      <c r="E1199" s="331">
        <v>350</v>
      </c>
      <c r="F1199" s="331"/>
      <c r="G1199" s="333">
        <f t="shared" si="31"/>
        <v>7031.8299999999872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286</v>
      </c>
      <c r="B1200" s="330">
        <v>26</v>
      </c>
      <c r="C1200" s="298">
        <v>46112</v>
      </c>
      <c r="D1200" s="298" t="s">
        <v>205</v>
      </c>
      <c r="E1200" s="331">
        <v>320</v>
      </c>
      <c r="F1200" s="331"/>
      <c r="G1200" s="333">
        <f t="shared" si="31"/>
        <v>7381.8299999999872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286</v>
      </c>
      <c r="B1201" s="330">
        <v>27</v>
      </c>
      <c r="C1201" s="298">
        <v>46112</v>
      </c>
      <c r="D1201" s="298" t="s">
        <v>206</v>
      </c>
      <c r="E1201" s="331">
        <v>25</v>
      </c>
      <c r="F1201" s="331"/>
      <c r="G1201" s="333">
        <f t="shared" si="31"/>
        <v>7701.8299999999872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286</v>
      </c>
      <c r="B1202" s="330">
        <v>28</v>
      </c>
      <c r="C1202" s="298">
        <v>46112</v>
      </c>
      <c r="D1202" s="298" t="s">
        <v>207</v>
      </c>
      <c r="E1202" s="331">
        <v>25</v>
      </c>
      <c r="F1202" s="331"/>
      <c r="G1202" s="333">
        <f t="shared" si="31"/>
        <v>7726.8299999999872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286</v>
      </c>
      <c r="B1203" s="330">
        <v>29</v>
      </c>
      <c r="C1203" s="298">
        <v>46112</v>
      </c>
      <c r="D1203" s="298" t="s">
        <v>208</v>
      </c>
      <c r="E1203" s="331">
        <v>45</v>
      </c>
      <c r="F1203" s="331"/>
      <c r="G1203" s="333">
        <f t="shared" si="31"/>
        <v>7751.8299999999872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286</v>
      </c>
      <c r="B1204" s="330">
        <v>30</v>
      </c>
      <c r="C1204" s="298">
        <v>46112</v>
      </c>
      <c r="D1204" s="298" t="s">
        <v>209</v>
      </c>
      <c r="E1204" s="331">
        <v>400</v>
      </c>
      <c r="F1204" s="331"/>
      <c r="G1204" s="333">
        <f t="shared" si="31"/>
        <v>7796.8299999999872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286</v>
      </c>
      <c r="B1205" s="330">
        <v>31</v>
      </c>
      <c r="C1205" s="298">
        <v>46112</v>
      </c>
      <c r="D1205" s="298" t="s">
        <v>210</v>
      </c>
      <c r="E1205" s="331">
        <v>375</v>
      </c>
      <c r="F1205" s="331"/>
      <c r="G1205" s="333">
        <f t="shared" si="31"/>
        <v>8196.8299999999872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286</v>
      </c>
      <c r="B1206" s="330">
        <v>32</v>
      </c>
      <c r="C1206" s="298">
        <v>46112</v>
      </c>
      <c r="D1206" s="298" t="s">
        <v>211</v>
      </c>
      <c r="E1206" s="331">
        <v>100</v>
      </c>
      <c r="F1206" s="331"/>
      <c r="G1206" s="333">
        <f t="shared" si="31"/>
        <v>8571.8299999999872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286</v>
      </c>
      <c r="B1207" s="330">
        <v>33</v>
      </c>
      <c r="C1207" s="298">
        <v>46112</v>
      </c>
      <c r="D1207" s="298" t="s">
        <v>212</v>
      </c>
      <c r="E1207" s="331">
        <v>85</v>
      </c>
      <c r="F1207" s="331"/>
      <c r="G1207" s="333">
        <f t="shared" si="31"/>
        <v>8671.8299999999872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286</v>
      </c>
      <c r="B1208" s="330">
        <v>34</v>
      </c>
      <c r="C1208" s="298">
        <v>46112</v>
      </c>
      <c r="D1208" s="298" t="s">
        <v>213</v>
      </c>
      <c r="E1208" s="331">
        <v>230</v>
      </c>
      <c r="F1208" s="331"/>
      <c r="G1208" s="333">
        <f t="shared" si="31"/>
        <v>8756.8299999999872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286</v>
      </c>
      <c r="B1209" s="330">
        <v>35</v>
      </c>
      <c r="C1209" s="298">
        <v>46112</v>
      </c>
      <c r="D1209" s="298" t="s">
        <v>214</v>
      </c>
      <c r="E1209" s="331">
        <v>45</v>
      </c>
      <c r="F1209" s="331"/>
      <c r="G1209" s="333">
        <f t="shared" si="31"/>
        <v>8986.8299999999872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6</v>
      </c>
      <c r="C1210" s="298">
        <v>46112</v>
      </c>
      <c r="D1210" s="298" t="s">
        <v>377</v>
      </c>
      <c r="E1210" s="331">
        <v>40</v>
      </c>
      <c r="F1210" s="331"/>
      <c r="G1210" s="333">
        <f t="shared" si="31"/>
        <v>9031.8299999999872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42</v>
      </c>
      <c r="C1211" s="298">
        <v>46112</v>
      </c>
      <c r="D1211" s="298" t="s">
        <v>200</v>
      </c>
      <c r="E1211" s="331">
        <v>59</v>
      </c>
      <c r="F1211" s="331"/>
      <c r="G1211" s="333">
        <f t="shared" si="31"/>
        <v>9071.8299999999872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43</v>
      </c>
      <c r="C1212" s="298">
        <v>46112</v>
      </c>
      <c r="D1212" s="298" t="s">
        <v>201</v>
      </c>
      <c r="E1212" s="331">
        <v>42.84</v>
      </c>
      <c r="F1212" s="331"/>
      <c r="G1212" s="333">
        <f t="shared" si="31"/>
        <v>9130.8299999999872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6</v>
      </c>
      <c r="C1213" s="298">
        <v>46112</v>
      </c>
      <c r="D1213" s="298" t="s">
        <v>300</v>
      </c>
      <c r="E1213" s="331">
        <v>57.21</v>
      </c>
      <c r="F1213" s="331"/>
      <c r="G1213" s="333">
        <f t="shared" si="31"/>
        <v>9173.6699999999873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8</v>
      </c>
      <c r="C1214" s="298">
        <v>46112</v>
      </c>
      <c r="D1214" s="298" t="s">
        <v>296</v>
      </c>
      <c r="E1214" s="331">
        <v>11.18</v>
      </c>
      <c r="F1214" s="331"/>
      <c r="G1214" s="333">
        <f t="shared" si="31"/>
        <v>9230.8799999999865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10</v>
      </c>
      <c r="C1215" s="298">
        <v>46112</v>
      </c>
      <c r="D1215" s="298" t="s">
        <v>176</v>
      </c>
      <c r="E1215" s="331">
        <v>17.899999999999999</v>
      </c>
      <c r="F1215" s="331"/>
      <c r="G1215" s="333">
        <f t="shared" si="31"/>
        <v>9242.0599999999868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46111</v>
      </c>
      <c r="D1216" s="298" t="s">
        <v>334</v>
      </c>
      <c r="E1216" s="331">
        <v>23.83</v>
      </c>
      <c r="F1216" s="331"/>
      <c r="G1216" s="333">
        <f t="shared" si="31"/>
        <v>9259.9599999999864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291</v>
      </c>
      <c r="B1217" s="330">
        <v>38</v>
      </c>
      <c r="C1217" s="298">
        <v>46111</v>
      </c>
      <c r="D1217" s="299" t="s">
        <v>293</v>
      </c>
      <c r="E1217" s="331"/>
      <c r="F1217" s="331">
        <v>4278.1400000000003</v>
      </c>
      <c r="G1217" s="333">
        <f t="shared" si="31"/>
        <v>9283.7899999999863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3</v>
      </c>
      <c r="C1218" s="298">
        <v>46111</v>
      </c>
      <c r="D1218" s="299" t="s">
        <v>350</v>
      </c>
      <c r="E1218" s="331">
        <v>30</v>
      </c>
      <c r="F1218" s="331"/>
      <c r="G1218" s="333">
        <f t="shared" si="31"/>
        <v>5005.649999999986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6</v>
      </c>
      <c r="C1219" s="298">
        <v>46111</v>
      </c>
      <c r="D1219" s="299" t="s">
        <v>300</v>
      </c>
      <c r="E1219" s="331">
        <v>15.96</v>
      </c>
      <c r="F1219" s="331"/>
      <c r="G1219" s="333">
        <f t="shared" si="31"/>
        <v>5035.649999999986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3</v>
      </c>
      <c r="C1220" s="298">
        <v>46111</v>
      </c>
      <c r="D1220" s="299" t="s">
        <v>378</v>
      </c>
      <c r="E1220" s="331">
        <v>18.96</v>
      </c>
      <c r="F1220" s="331"/>
      <c r="G1220" s="333">
        <f t="shared" si="31"/>
        <v>5051.609999999986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1</v>
      </c>
      <c r="C1221" s="298">
        <v>46110</v>
      </c>
      <c r="D1221" s="299" t="s">
        <v>311</v>
      </c>
      <c r="E1221" s="331">
        <v>144.22</v>
      </c>
      <c r="F1221" s="331"/>
      <c r="G1221" s="333">
        <f t="shared" si="31"/>
        <v>5070.5699999999861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7</v>
      </c>
      <c r="C1222" s="298">
        <v>46110</v>
      </c>
      <c r="D1222" s="299" t="s">
        <v>379</v>
      </c>
      <c r="E1222" s="331">
        <v>181.04</v>
      </c>
      <c r="F1222" s="331"/>
      <c r="G1222" s="333">
        <f t="shared" si="31"/>
        <v>5214.7899999999863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6</v>
      </c>
      <c r="C1223" s="298">
        <v>46110</v>
      </c>
      <c r="D1223" s="299" t="s">
        <v>380</v>
      </c>
      <c r="E1223" s="331">
        <v>196.9</v>
      </c>
      <c r="F1223" s="331"/>
      <c r="G1223" s="333">
        <f t="shared" si="31"/>
        <v>5395.8299999999863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3</v>
      </c>
      <c r="C1224" s="298">
        <v>46110</v>
      </c>
      <c r="D1224" s="299" t="s">
        <v>381</v>
      </c>
      <c r="E1224" s="331">
        <v>7.5</v>
      </c>
      <c r="F1224" s="331"/>
      <c r="G1224" s="333">
        <f t="shared" si="31"/>
        <v>5592.7299999999859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8</v>
      </c>
      <c r="C1225" s="298">
        <v>46109</v>
      </c>
      <c r="D1225" s="299" t="s">
        <v>319</v>
      </c>
      <c r="E1225" s="331">
        <v>11.7</v>
      </c>
      <c r="F1225" s="331"/>
      <c r="G1225" s="333">
        <f t="shared" si="31"/>
        <v>5600.2299999999859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46109</v>
      </c>
      <c r="D1226" s="299" t="s">
        <v>308</v>
      </c>
      <c r="E1226" s="331">
        <v>210.76</v>
      </c>
      <c r="F1226" s="331"/>
      <c r="G1226" s="333">
        <f t="shared" si="31"/>
        <v>5611.9299999999857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4</v>
      </c>
      <c r="C1227" s="298">
        <v>46109</v>
      </c>
      <c r="D1227" s="299" t="s">
        <v>310</v>
      </c>
      <c r="E1227" s="331">
        <v>46.9</v>
      </c>
      <c r="F1227" s="331"/>
      <c r="G1227" s="333">
        <f t="shared" si="31"/>
        <v>5822.689999999986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1</v>
      </c>
      <c r="C1228" s="298">
        <v>46109</v>
      </c>
      <c r="D1228" s="299" t="s">
        <v>329</v>
      </c>
      <c r="E1228" s="331">
        <v>179.1</v>
      </c>
      <c r="F1228" s="331"/>
      <c r="G1228" s="333">
        <f t="shared" si="31"/>
        <v>5869.5899999999856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8</v>
      </c>
      <c r="C1229" s="298">
        <v>46109</v>
      </c>
      <c r="D1229" s="299" t="s">
        <v>308</v>
      </c>
      <c r="E1229" s="331">
        <v>31.97</v>
      </c>
      <c r="F1229" s="331"/>
      <c r="G1229" s="333">
        <f t="shared" si="31"/>
        <v>6048.689999999986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8</v>
      </c>
      <c r="C1230" s="298">
        <v>46109</v>
      </c>
      <c r="D1230" s="299" t="s">
        <v>308</v>
      </c>
      <c r="E1230" s="331">
        <v>12.19</v>
      </c>
      <c r="F1230" s="331"/>
      <c r="G1230" s="333">
        <f t="shared" si="31"/>
        <v>6080.6599999999862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291</v>
      </c>
      <c r="B1231" s="330">
        <v>41</v>
      </c>
      <c r="C1231" s="298">
        <v>46108</v>
      </c>
      <c r="D1231" s="299" t="s">
        <v>382</v>
      </c>
      <c r="E1231" s="331"/>
      <c r="F1231" s="331">
        <v>400</v>
      </c>
      <c r="G1231" s="333">
        <f t="shared" si="31"/>
        <v>6092.8499999999858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46108</v>
      </c>
      <c r="D1232" s="299" t="s">
        <v>301</v>
      </c>
      <c r="E1232" s="331">
        <v>19.5</v>
      </c>
      <c r="F1232" s="331"/>
      <c r="G1232" s="333">
        <f t="shared" si="31"/>
        <v>5692.8499999999858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46108</v>
      </c>
      <c r="D1233" s="299" t="s">
        <v>296</v>
      </c>
      <c r="E1233" s="331">
        <v>11.48</v>
      </c>
      <c r="F1233" s="331"/>
      <c r="G1233" s="333">
        <f t="shared" si="31"/>
        <v>5712.3499999999858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8</v>
      </c>
      <c r="C1234" s="298">
        <v>46108</v>
      </c>
      <c r="D1234" s="299" t="s">
        <v>334</v>
      </c>
      <c r="E1234" s="331">
        <v>11.46</v>
      </c>
      <c r="F1234" s="331"/>
      <c r="G1234" s="333">
        <f t="shared" si="31"/>
        <v>5723.8299999999854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4</v>
      </c>
      <c r="C1235" s="298">
        <v>46108</v>
      </c>
      <c r="D1235" s="299" t="s">
        <v>334</v>
      </c>
      <c r="E1235" s="331">
        <v>38.21</v>
      </c>
      <c r="F1235" s="331"/>
      <c r="G1235" s="333">
        <f t="shared" si="31"/>
        <v>5735.2899999999854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46108</v>
      </c>
      <c r="D1236" s="299" t="s">
        <v>383</v>
      </c>
      <c r="E1236" s="331">
        <v>69.95</v>
      </c>
      <c r="F1236" s="331"/>
      <c r="G1236" s="333">
        <f t="shared" si="31"/>
        <v>5773.4999999999854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3</v>
      </c>
      <c r="C1237" s="298">
        <v>46108</v>
      </c>
      <c r="D1237" s="299" t="s">
        <v>347</v>
      </c>
      <c r="E1237" s="331">
        <v>10.78</v>
      </c>
      <c r="F1237" s="331"/>
      <c r="G1237" s="333">
        <f t="shared" si="31"/>
        <v>5843.4499999999853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46108</v>
      </c>
      <c r="D1238" s="299" t="s">
        <v>300</v>
      </c>
      <c r="E1238" s="331">
        <v>15.84</v>
      </c>
      <c r="F1238" s="331"/>
      <c r="G1238" s="333">
        <f t="shared" si="31"/>
        <v>5854.229999999985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8</v>
      </c>
      <c r="C1239" s="298">
        <v>46108</v>
      </c>
      <c r="D1239" s="299" t="s">
        <v>384</v>
      </c>
      <c r="E1239" s="331">
        <v>22.48</v>
      </c>
      <c r="F1239" s="331"/>
      <c r="G1239" s="333">
        <f t="shared" si="31"/>
        <v>5870.0699999999852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46107</v>
      </c>
      <c r="D1240" s="299" t="s">
        <v>357</v>
      </c>
      <c r="E1240" s="331">
        <v>11.17</v>
      </c>
      <c r="F1240" s="331"/>
      <c r="G1240" s="333">
        <f t="shared" si="31"/>
        <v>5892.5499999999847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46107</v>
      </c>
      <c r="D1241" s="299" t="s">
        <v>385</v>
      </c>
      <c r="E1241" s="331">
        <v>14.38</v>
      </c>
      <c r="F1241" s="331"/>
      <c r="G1241" s="333">
        <f t="shared" si="31"/>
        <v>5903.7199999999848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8</v>
      </c>
      <c r="C1242" s="298">
        <v>46107</v>
      </c>
      <c r="D1242" s="299" t="s">
        <v>386</v>
      </c>
      <c r="E1242" s="331">
        <v>45</v>
      </c>
      <c r="F1242" s="331"/>
      <c r="G1242" s="333">
        <f t="shared" si="31"/>
        <v>5918.0999999999849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46107</v>
      </c>
      <c r="D1243" s="299" t="s">
        <v>324</v>
      </c>
      <c r="E1243" s="331">
        <v>9.0299999999999994</v>
      </c>
      <c r="F1243" s="331"/>
      <c r="G1243" s="333">
        <f t="shared" si="31"/>
        <v>5963.0999999999849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46107</v>
      </c>
      <c r="D1244" s="299" t="s">
        <v>301</v>
      </c>
      <c r="E1244" s="331">
        <v>30</v>
      </c>
      <c r="F1244" s="331"/>
      <c r="G1244" s="333">
        <f t="shared" si="31"/>
        <v>5972.1299999999846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6</v>
      </c>
      <c r="C1245" s="298">
        <v>46106</v>
      </c>
      <c r="D1245" s="299" t="s">
        <v>387</v>
      </c>
      <c r="E1245" s="331">
        <v>12</v>
      </c>
      <c r="F1245" s="331"/>
      <c r="G1245" s="333">
        <f t="shared" si="31"/>
        <v>6002.1299999999846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46106</v>
      </c>
      <c r="D1246" s="299" t="s">
        <v>388</v>
      </c>
      <c r="E1246" s="331">
        <v>20</v>
      </c>
      <c r="F1246" s="331"/>
      <c r="G1246" s="333">
        <f t="shared" si="31"/>
        <v>6014.1299999999846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46106</v>
      </c>
      <c r="D1247" s="299" t="s">
        <v>296</v>
      </c>
      <c r="E1247" s="331">
        <v>21.05</v>
      </c>
      <c r="F1247" s="331"/>
      <c r="G1247" s="333">
        <f t="shared" si="31"/>
        <v>6034.1299999999846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4</v>
      </c>
      <c r="C1248" s="298">
        <v>46106</v>
      </c>
      <c r="D1248" s="299" t="s">
        <v>296</v>
      </c>
      <c r="E1248" s="331">
        <v>38.58</v>
      </c>
      <c r="F1248" s="331"/>
      <c r="G1248" s="333">
        <f t="shared" si="31"/>
        <v>6055.1799999999848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294</v>
      </c>
      <c r="B1249" s="330">
        <v>12</v>
      </c>
      <c r="C1249" s="298">
        <v>46106</v>
      </c>
      <c r="D1249" s="299" t="s">
        <v>314</v>
      </c>
      <c r="E1249" s="331">
        <v>204.47</v>
      </c>
      <c r="F1249" s="331"/>
      <c r="G1249" s="333">
        <f t="shared" si="31"/>
        <v>6093.7599999999848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24</v>
      </c>
      <c r="C1250" s="298">
        <v>46105</v>
      </c>
      <c r="D1250" s="299" t="s">
        <v>858</v>
      </c>
      <c r="E1250" s="331">
        <v>86.58</v>
      </c>
      <c r="F1250" s="331"/>
      <c r="G1250" s="333">
        <f t="shared" si="31"/>
        <v>6298.229999999985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6</v>
      </c>
      <c r="C1251" s="298">
        <v>46105</v>
      </c>
      <c r="D1251" s="299" t="s">
        <v>388</v>
      </c>
      <c r="E1251" s="331">
        <v>20</v>
      </c>
      <c r="F1251" s="331"/>
      <c r="G1251" s="333">
        <f t="shared" si="31"/>
        <v>6384.8099999999849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46105</v>
      </c>
      <c r="D1252" s="299" t="s">
        <v>389</v>
      </c>
      <c r="E1252" s="331">
        <v>15.29</v>
      </c>
      <c r="F1252" s="331"/>
      <c r="G1252" s="333">
        <f t="shared" si="31"/>
        <v>6404.8099999999849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8</v>
      </c>
      <c r="C1253" s="298">
        <v>46105</v>
      </c>
      <c r="D1253" s="299" t="s">
        <v>308</v>
      </c>
      <c r="E1253" s="331">
        <v>47.99</v>
      </c>
      <c r="F1253" s="331"/>
      <c r="G1253" s="333">
        <f t="shared" si="31"/>
        <v>6420.0999999999849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23</v>
      </c>
      <c r="C1254" s="298">
        <v>46104</v>
      </c>
      <c r="D1254" s="299" t="s">
        <v>67</v>
      </c>
      <c r="E1254" s="331">
        <v>650.88</v>
      </c>
      <c r="F1254" s="331"/>
      <c r="G1254" s="333">
        <f t="shared" si="31"/>
        <v>6468.0899999999847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46104</v>
      </c>
      <c r="D1255" s="299" t="s">
        <v>390</v>
      </c>
      <c r="E1255" s="331">
        <v>46</v>
      </c>
      <c r="F1255" s="331"/>
      <c r="G1255" s="333">
        <f t="shared" si="31"/>
        <v>7118.9699999999848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46103</v>
      </c>
      <c r="D1256" s="299" t="s">
        <v>391</v>
      </c>
      <c r="E1256" s="331">
        <v>24.81</v>
      </c>
      <c r="F1256" s="331"/>
      <c r="G1256" s="333">
        <f t="shared" si="31"/>
        <v>7164.9699999999848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4</v>
      </c>
      <c r="C1257" s="298">
        <v>46103</v>
      </c>
      <c r="D1257" s="299" t="s">
        <v>296</v>
      </c>
      <c r="E1257" s="331">
        <v>28.77</v>
      </c>
      <c r="F1257" s="331"/>
      <c r="G1257" s="333">
        <f t="shared" si="31"/>
        <v>7189.7799999999852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8</v>
      </c>
      <c r="C1258" s="298">
        <v>46103</v>
      </c>
      <c r="D1258" s="299" t="s">
        <v>296</v>
      </c>
      <c r="E1258" s="331">
        <v>11.9</v>
      </c>
      <c r="F1258" s="331"/>
      <c r="G1258" s="333">
        <f t="shared" si="31"/>
        <v>7218.5499999999856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1</v>
      </c>
      <c r="C1259" s="298">
        <v>46103</v>
      </c>
      <c r="D1259" s="299" t="s">
        <v>300</v>
      </c>
      <c r="E1259" s="331">
        <v>42.59</v>
      </c>
      <c r="F1259" s="331"/>
      <c r="G1259" s="333">
        <f t="shared" si="31"/>
        <v>7230.4499999999853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6</v>
      </c>
      <c r="C1260" s="298">
        <v>46103</v>
      </c>
      <c r="D1260" s="299" t="s">
        <v>300</v>
      </c>
      <c r="E1260" s="331">
        <v>17.579999999999998</v>
      </c>
      <c r="F1260" s="331"/>
      <c r="G1260" s="333">
        <f t="shared" si="31"/>
        <v>7273.0399999999854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1</v>
      </c>
      <c r="C1261" s="298">
        <v>46103</v>
      </c>
      <c r="D1261" s="299" t="s">
        <v>300</v>
      </c>
      <c r="E1261" s="331">
        <v>11.99</v>
      </c>
      <c r="F1261" s="331"/>
      <c r="G1261" s="333">
        <f t="shared" si="31"/>
        <v>7290.6199999999853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1</v>
      </c>
      <c r="C1262" s="298">
        <v>46103</v>
      </c>
      <c r="D1262" s="299" t="s">
        <v>311</v>
      </c>
      <c r="E1262" s="331">
        <v>81.31</v>
      </c>
      <c r="F1262" s="331"/>
      <c r="G1262" s="333">
        <f t="shared" si="31"/>
        <v>7302.6099999999851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1</v>
      </c>
      <c r="C1263" s="298">
        <v>46103</v>
      </c>
      <c r="D1263" s="299" t="s">
        <v>392</v>
      </c>
      <c r="E1263" s="331">
        <v>38.44</v>
      </c>
      <c r="F1263" s="331"/>
      <c r="G1263" s="333">
        <f t="shared" si="31"/>
        <v>7383.9199999999855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46103</v>
      </c>
      <c r="D1264" s="299" t="s">
        <v>393</v>
      </c>
      <c r="E1264" s="331">
        <v>35.700000000000003</v>
      </c>
      <c r="F1264" s="331"/>
      <c r="G1264" s="333">
        <f t="shared" si="31"/>
        <v>7422.3599999999851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6</v>
      </c>
      <c r="C1265" s="298">
        <v>46102</v>
      </c>
      <c r="D1265" s="299" t="s">
        <v>300</v>
      </c>
      <c r="E1265" s="331">
        <v>10.64</v>
      </c>
      <c r="F1265" s="331"/>
      <c r="G1265" s="333">
        <f t="shared" si="31"/>
        <v>7458.0599999999849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1</v>
      </c>
      <c r="C1266" s="298">
        <v>46102</v>
      </c>
      <c r="D1266" s="299" t="s">
        <v>300</v>
      </c>
      <c r="E1266" s="331">
        <v>28.69</v>
      </c>
      <c r="F1266" s="331"/>
      <c r="G1266" s="333">
        <f t="shared" si="31"/>
        <v>7468.6999999999853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3</v>
      </c>
      <c r="C1267" s="298">
        <v>46102</v>
      </c>
      <c r="D1267" s="299" t="s">
        <v>347</v>
      </c>
      <c r="E1267" s="331">
        <v>11.59</v>
      </c>
      <c r="F1267" s="331"/>
      <c r="G1267" s="333">
        <f t="shared" si="31"/>
        <v>7497.3899999999849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291</v>
      </c>
      <c r="B1268" s="330">
        <v>41</v>
      </c>
      <c r="C1268" s="298">
        <v>46102</v>
      </c>
      <c r="D1268" s="299" t="s">
        <v>382</v>
      </c>
      <c r="E1268" s="331"/>
      <c r="F1268" s="331">
        <v>400</v>
      </c>
      <c r="G1268" s="333">
        <f t="shared" si="31"/>
        <v>7508.979999999985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5</v>
      </c>
      <c r="C1269" s="298">
        <v>46102</v>
      </c>
      <c r="D1269" s="299" t="s">
        <v>394</v>
      </c>
      <c r="E1269" s="331">
        <v>170</v>
      </c>
      <c r="F1269" s="331"/>
      <c r="G1269" s="333">
        <f t="shared" si="31"/>
        <v>7108.979999999985</v>
      </c>
      <c r="H1269" s="334" t="s">
        <v>298</v>
      </c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5</v>
      </c>
      <c r="C1270" s="298">
        <v>46102</v>
      </c>
      <c r="D1270" s="299" t="s">
        <v>353</v>
      </c>
      <c r="E1270" s="331">
        <v>70</v>
      </c>
      <c r="F1270" s="331"/>
      <c r="G1270" s="333">
        <f t="shared" si="31"/>
        <v>7278.979999999985</v>
      </c>
      <c r="H1270" s="334" t="s">
        <v>298</v>
      </c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5</v>
      </c>
      <c r="C1271" s="298">
        <v>46102</v>
      </c>
      <c r="D1271" s="299" t="s">
        <v>395</v>
      </c>
      <c r="E1271" s="331">
        <v>40</v>
      </c>
      <c r="F1271" s="331"/>
      <c r="G1271" s="333">
        <f t="shared" ref="G1271:G1525" si="32">G1272-E1271+F1271</f>
        <v>7348.979999999985</v>
      </c>
      <c r="H1271" s="334" t="s">
        <v>298</v>
      </c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3</v>
      </c>
      <c r="C1272" s="298">
        <v>46102</v>
      </c>
      <c r="D1272" s="299" t="s">
        <v>347</v>
      </c>
      <c r="E1272" s="331">
        <v>25</v>
      </c>
      <c r="F1272" s="331"/>
      <c r="G1272" s="333">
        <f t="shared" si="32"/>
        <v>7388.979999999985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1</v>
      </c>
      <c r="C1273" s="298">
        <v>46102</v>
      </c>
      <c r="D1273" s="299" t="s">
        <v>304</v>
      </c>
      <c r="E1273" s="331">
        <v>65.19</v>
      </c>
      <c r="F1273" s="331"/>
      <c r="G1273" s="333">
        <f t="shared" si="32"/>
        <v>7413.979999999985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4</v>
      </c>
      <c r="C1274" s="298">
        <v>46102</v>
      </c>
      <c r="D1274" s="299" t="s">
        <v>310</v>
      </c>
      <c r="E1274" s="331">
        <v>37.450000000000003</v>
      </c>
      <c r="F1274" s="331"/>
      <c r="G1274" s="333">
        <f t="shared" si="32"/>
        <v>7479.1699999999846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8</v>
      </c>
      <c r="C1275" s="298">
        <v>46101</v>
      </c>
      <c r="D1275" s="299" t="s">
        <v>355</v>
      </c>
      <c r="E1275" s="331">
        <v>65.099999999999994</v>
      </c>
      <c r="F1275" s="331"/>
      <c r="G1275" s="333">
        <f t="shared" si="32"/>
        <v>7516.6199999999844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294</v>
      </c>
      <c r="B1276" s="330">
        <v>22</v>
      </c>
      <c r="C1276" s="298">
        <v>46101</v>
      </c>
      <c r="D1276" s="299" t="s">
        <v>323</v>
      </c>
      <c r="E1276" s="331">
        <v>20.22</v>
      </c>
      <c r="F1276" s="331"/>
      <c r="G1276" s="333">
        <f t="shared" si="32"/>
        <v>7581.7199999999848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6</v>
      </c>
      <c r="C1277" s="298">
        <v>46101</v>
      </c>
      <c r="D1277" s="299" t="s">
        <v>432</v>
      </c>
      <c r="E1277" s="331">
        <v>-73</v>
      </c>
      <c r="F1277" s="331"/>
      <c r="G1277" s="333">
        <f t="shared" si="32"/>
        <v>7601.939999999985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6</v>
      </c>
      <c r="C1278" s="298">
        <v>46101</v>
      </c>
      <c r="D1278" s="299" t="s">
        <v>300</v>
      </c>
      <c r="E1278" s="331">
        <v>34.68</v>
      </c>
      <c r="F1278" s="331"/>
      <c r="G1278" s="333">
        <f t="shared" si="32"/>
        <v>7528.939999999985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6</v>
      </c>
      <c r="C1279" s="298">
        <v>46101</v>
      </c>
      <c r="D1279" s="299" t="s">
        <v>396</v>
      </c>
      <c r="E1279" s="331">
        <v>10.63</v>
      </c>
      <c r="F1279" s="331"/>
      <c r="G1279" s="333">
        <f t="shared" si="32"/>
        <v>7563.6199999999853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5</v>
      </c>
      <c r="C1280" s="298">
        <v>46101</v>
      </c>
      <c r="D1280" s="299" t="s">
        <v>397</v>
      </c>
      <c r="E1280" s="331">
        <v>106.49</v>
      </c>
      <c r="F1280" s="331"/>
      <c r="G1280" s="333">
        <f t="shared" si="32"/>
        <v>7574.2499999999854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8</v>
      </c>
      <c r="C1281" s="298">
        <v>46100</v>
      </c>
      <c r="D1281" s="299" t="s">
        <v>356</v>
      </c>
      <c r="E1281" s="331">
        <v>16.739999999999998</v>
      </c>
      <c r="F1281" s="331"/>
      <c r="G1281" s="333">
        <f t="shared" si="32"/>
        <v>7680.7399999999852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46100</v>
      </c>
      <c r="D1282" s="299" t="s">
        <v>398</v>
      </c>
      <c r="E1282" s="331">
        <v>108.54</v>
      </c>
      <c r="F1282" s="331"/>
      <c r="G1282" s="333">
        <f t="shared" si="32"/>
        <v>7697.479999999985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22</v>
      </c>
      <c r="C1283" s="298">
        <v>46100</v>
      </c>
      <c r="D1283" s="299" t="s">
        <v>833</v>
      </c>
      <c r="E1283" s="331">
        <v>12.77</v>
      </c>
      <c r="F1283" s="331"/>
      <c r="G1283" s="333">
        <f t="shared" si="32"/>
        <v>7806.019999999985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8</v>
      </c>
      <c r="C1284" s="298">
        <v>46100</v>
      </c>
      <c r="D1284" s="299" t="s">
        <v>334</v>
      </c>
      <c r="E1284" s="331">
        <v>28.33</v>
      </c>
      <c r="F1284" s="331"/>
      <c r="G1284" s="333">
        <f t="shared" si="32"/>
        <v>7818.7899999999854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46100</v>
      </c>
      <c r="D1285" s="299" t="s">
        <v>357</v>
      </c>
      <c r="E1285" s="331">
        <v>17.45</v>
      </c>
      <c r="F1285" s="331"/>
      <c r="G1285" s="333">
        <f t="shared" si="32"/>
        <v>7847.1199999999853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22</v>
      </c>
      <c r="C1286" s="298">
        <v>46100</v>
      </c>
      <c r="D1286" s="299" t="s">
        <v>328</v>
      </c>
      <c r="E1286" s="331">
        <v>7.46</v>
      </c>
      <c r="F1286" s="331"/>
      <c r="G1286" s="333">
        <f t="shared" si="32"/>
        <v>7864.5699999999852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335</v>
      </c>
      <c r="B1287" s="330" t="s">
        <v>335</v>
      </c>
      <c r="C1287" s="298">
        <v>46100</v>
      </c>
      <c r="D1287" s="299" t="s">
        <v>185</v>
      </c>
      <c r="E1287" s="331">
        <v>172.29</v>
      </c>
      <c r="F1287" s="331"/>
      <c r="G1287" s="333">
        <f t="shared" si="32"/>
        <v>7872.0299999999852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294</v>
      </c>
      <c r="B1288" s="330">
        <v>15</v>
      </c>
      <c r="C1288" s="298">
        <v>46100</v>
      </c>
      <c r="D1288" s="299" t="s">
        <v>185</v>
      </c>
      <c r="E1288" s="331">
        <v>175.09</v>
      </c>
      <c r="F1288" s="331"/>
      <c r="G1288" s="333">
        <f t="shared" si="32"/>
        <v>8044.3199999999852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291</v>
      </c>
      <c r="B1289" s="330">
        <v>39</v>
      </c>
      <c r="C1289" s="298">
        <v>46100</v>
      </c>
      <c r="D1289" s="299" t="s">
        <v>292</v>
      </c>
      <c r="E1289" s="331"/>
      <c r="F1289" s="331">
        <v>2763.78</v>
      </c>
      <c r="G1289" s="333">
        <f t="shared" si="32"/>
        <v>8219.4099999999853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46099</v>
      </c>
      <c r="D1290" s="299" t="s">
        <v>399</v>
      </c>
      <c r="E1290" s="331">
        <v>47.46</v>
      </c>
      <c r="F1290" s="331"/>
      <c r="G1290" s="333">
        <f t="shared" si="32"/>
        <v>5455.6299999999856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8</v>
      </c>
      <c r="C1291" s="298">
        <v>46099</v>
      </c>
      <c r="D1291" s="299" t="s">
        <v>399</v>
      </c>
      <c r="E1291" s="331">
        <v>15.01</v>
      </c>
      <c r="F1291" s="331"/>
      <c r="G1291" s="333">
        <f t="shared" si="32"/>
        <v>5503.0899999999856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291</v>
      </c>
      <c r="B1292" s="330">
        <v>40</v>
      </c>
      <c r="C1292" s="298">
        <v>46099</v>
      </c>
      <c r="D1292" s="299" t="s">
        <v>316</v>
      </c>
      <c r="E1292" s="331"/>
      <c r="F1292" s="331">
        <v>838.67</v>
      </c>
      <c r="G1292" s="333">
        <f t="shared" si="32"/>
        <v>5518.0999999999858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2</v>
      </c>
      <c r="C1293" s="298">
        <v>46099</v>
      </c>
      <c r="D1293" s="299" t="s">
        <v>296</v>
      </c>
      <c r="E1293" s="331">
        <v>14.67</v>
      </c>
      <c r="F1293" s="331"/>
      <c r="G1293" s="333">
        <f t="shared" si="32"/>
        <v>4679.4299999999857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46099</v>
      </c>
      <c r="D1294" s="299" t="s">
        <v>296</v>
      </c>
      <c r="E1294" s="331">
        <v>40.22</v>
      </c>
      <c r="F1294" s="331"/>
      <c r="G1294" s="333">
        <f t="shared" si="32"/>
        <v>4694.0999999999858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8</v>
      </c>
      <c r="C1295" s="298">
        <v>46099</v>
      </c>
      <c r="D1295" s="299" t="s">
        <v>295</v>
      </c>
      <c r="E1295" s="331">
        <v>3.49</v>
      </c>
      <c r="F1295" s="331"/>
      <c r="G1295" s="333">
        <f t="shared" si="32"/>
        <v>4734.3199999999861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22</v>
      </c>
      <c r="C1296" s="298">
        <v>46099</v>
      </c>
      <c r="D1296" s="299" t="s">
        <v>400</v>
      </c>
      <c r="E1296" s="331">
        <v>13.84</v>
      </c>
      <c r="F1296" s="331"/>
      <c r="G1296" s="333">
        <f t="shared" si="32"/>
        <v>4737.8099999999858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294</v>
      </c>
      <c r="B1297" s="330">
        <v>17</v>
      </c>
      <c r="C1297" s="298">
        <v>46098</v>
      </c>
      <c r="D1297" s="299" t="s">
        <v>188</v>
      </c>
      <c r="E1297" s="331">
        <v>42.65</v>
      </c>
      <c r="F1297" s="331"/>
      <c r="G1297" s="333">
        <f t="shared" si="32"/>
        <v>4751.649999999986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294</v>
      </c>
      <c r="B1298" s="330">
        <v>23</v>
      </c>
      <c r="C1298" s="298">
        <v>46098</v>
      </c>
      <c r="D1298" s="299" t="s">
        <v>401</v>
      </c>
      <c r="E1298" s="331">
        <v>529.46</v>
      </c>
      <c r="F1298" s="331"/>
      <c r="G1298" s="333">
        <f t="shared" si="32"/>
        <v>4794.2999999999856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294</v>
      </c>
      <c r="B1299" s="330">
        <v>43</v>
      </c>
      <c r="C1299" s="298">
        <v>46098</v>
      </c>
      <c r="D1299" s="299" t="s">
        <v>333</v>
      </c>
      <c r="E1299" s="331">
        <v>22.35</v>
      </c>
      <c r="F1299" s="331"/>
      <c r="G1299" s="333">
        <f t="shared" si="32"/>
        <v>5323.7599999999857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294</v>
      </c>
      <c r="B1300" s="330">
        <v>42</v>
      </c>
      <c r="C1300" s="298">
        <v>46098</v>
      </c>
      <c r="D1300" s="299" t="s">
        <v>333</v>
      </c>
      <c r="E1300" s="331">
        <v>37.25</v>
      </c>
      <c r="F1300" s="331"/>
      <c r="G1300" s="333">
        <f t="shared" si="32"/>
        <v>5346.109999999986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8</v>
      </c>
      <c r="C1301" s="298">
        <v>46098</v>
      </c>
      <c r="D1301" s="299" t="s">
        <v>319</v>
      </c>
      <c r="E1301" s="331">
        <v>3.99</v>
      </c>
      <c r="F1301" s="331"/>
      <c r="G1301" s="333">
        <f t="shared" si="32"/>
        <v>5383.359999999986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8</v>
      </c>
      <c r="C1302" s="298">
        <v>46098</v>
      </c>
      <c r="D1302" s="299" t="s">
        <v>319</v>
      </c>
      <c r="E1302" s="331">
        <v>24.47</v>
      </c>
      <c r="F1302" s="331"/>
      <c r="G1302" s="333">
        <f t="shared" si="32"/>
        <v>5387.3499999999858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294</v>
      </c>
      <c r="B1303" s="330">
        <v>21</v>
      </c>
      <c r="C1303" s="298">
        <v>46098</v>
      </c>
      <c r="D1303" s="299" t="s">
        <v>194</v>
      </c>
      <c r="E1303" s="331">
        <v>75.599999999999994</v>
      </c>
      <c r="F1303" s="331"/>
      <c r="G1303" s="333">
        <f t="shared" si="32"/>
        <v>5411.8199999999861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5</v>
      </c>
      <c r="C1304" s="298">
        <v>46097</v>
      </c>
      <c r="D1304" s="299" t="s">
        <v>339</v>
      </c>
      <c r="E1304" s="331">
        <v>21.3</v>
      </c>
      <c r="F1304" s="331"/>
      <c r="G1304" s="333">
        <f t="shared" si="32"/>
        <v>5487.4199999999864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294</v>
      </c>
      <c r="B1305" s="330">
        <v>11</v>
      </c>
      <c r="C1305" s="298">
        <v>46097</v>
      </c>
      <c r="D1305" s="299" t="s">
        <v>178</v>
      </c>
      <c r="E1305" s="331">
        <v>267.91000000000003</v>
      </c>
      <c r="F1305" s="331"/>
      <c r="G1305" s="333">
        <f t="shared" si="32"/>
        <v>5508.7199999999866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287</v>
      </c>
      <c r="B1306" s="330" t="s">
        <v>287</v>
      </c>
      <c r="C1306" s="298">
        <v>46097</v>
      </c>
      <c r="D1306" s="299" t="s">
        <v>402</v>
      </c>
      <c r="E1306" s="331"/>
      <c r="F1306" s="331">
        <v>80</v>
      </c>
      <c r="G1306" s="333">
        <f t="shared" si="32"/>
        <v>5776.6299999999865</v>
      </c>
      <c r="H1306" s="334" t="s">
        <v>298</v>
      </c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287</v>
      </c>
      <c r="B1307" s="330" t="s">
        <v>287</v>
      </c>
      <c r="C1307" s="298">
        <v>46097</v>
      </c>
      <c r="D1307" s="299" t="s">
        <v>302</v>
      </c>
      <c r="E1307" s="331">
        <v>80</v>
      </c>
      <c r="F1307" s="331"/>
      <c r="G1307" s="333">
        <f t="shared" si="32"/>
        <v>5696.6299999999865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4</v>
      </c>
      <c r="C1308" s="298">
        <v>46097</v>
      </c>
      <c r="D1308" s="299" t="s">
        <v>310</v>
      </c>
      <c r="E1308" s="331">
        <v>42.47</v>
      </c>
      <c r="F1308" s="331"/>
      <c r="G1308" s="333">
        <f t="shared" si="32"/>
        <v>5776.6299999999865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2</v>
      </c>
      <c r="C1309" s="298">
        <v>46097</v>
      </c>
      <c r="D1309" s="299" t="s">
        <v>296</v>
      </c>
      <c r="E1309" s="331">
        <v>11.18</v>
      </c>
      <c r="F1309" s="331"/>
      <c r="G1309" s="333">
        <f t="shared" si="32"/>
        <v>5819.0999999999867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46096</v>
      </c>
      <c r="D1310" s="299" t="s">
        <v>403</v>
      </c>
      <c r="E1310" s="331">
        <v>38.67</v>
      </c>
      <c r="F1310" s="331"/>
      <c r="G1310" s="333">
        <f t="shared" si="32"/>
        <v>5830.279999999987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3</v>
      </c>
      <c r="C1311" s="298">
        <v>46096</v>
      </c>
      <c r="D1311" s="299" t="s">
        <v>347</v>
      </c>
      <c r="E1311" s="331">
        <v>7.11</v>
      </c>
      <c r="F1311" s="331"/>
      <c r="G1311" s="333">
        <f t="shared" si="32"/>
        <v>5868.9499999999871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1</v>
      </c>
      <c r="C1312" s="298">
        <v>46096</v>
      </c>
      <c r="D1312" s="299" t="s">
        <v>304</v>
      </c>
      <c r="E1312" s="331">
        <v>126.64</v>
      </c>
      <c r="F1312" s="331"/>
      <c r="G1312" s="333">
        <f t="shared" si="32"/>
        <v>5876.0599999999868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1</v>
      </c>
      <c r="C1313" s="298">
        <v>46096</v>
      </c>
      <c r="D1313" s="299" t="s">
        <v>311</v>
      </c>
      <c r="E1313" s="331">
        <v>125.2</v>
      </c>
      <c r="F1313" s="331"/>
      <c r="G1313" s="333">
        <f t="shared" si="32"/>
        <v>6002.6999999999871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1</v>
      </c>
      <c r="C1314" s="298">
        <v>46096</v>
      </c>
      <c r="D1314" s="299" t="s">
        <v>306</v>
      </c>
      <c r="E1314" s="331">
        <v>37.159999999999997</v>
      </c>
      <c r="F1314" s="331"/>
      <c r="G1314" s="333">
        <f t="shared" si="32"/>
        <v>6127.8999999999869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16</v>
      </c>
      <c r="C1315" s="298">
        <v>46096</v>
      </c>
      <c r="D1315" s="299" t="s">
        <v>404</v>
      </c>
      <c r="E1315" s="331">
        <v>713.06</v>
      </c>
      <c r="F1315" s="331"/>
      <c r="G1315" s="333">
        <f t="shared" si="32"/>
        <v>6165.0599999999868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5</v>
      </c>
      <c r="C1316" s="298">
        <v>46095</v>
      </c>
      <c r="D1316" s="299" t="s">
        <v>405</v>
      </c>
      <c r="E1316" s="331">
        <v>24</v>
      </c>
      <c r="F1316" s="331"/>
      <c r="G1316" s="333">
        <f t="shared" si="32"/>
        <v>6878.1199999999862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3</v>
      </c>
      <c r="C1317" s="298">
        <v>46095</v>
      </c>
      <c r="D1317" s="299" t="s">
        <v>347</v>
      </c>
      <c r="E1317" s="331">
        <v>14.58</v>
      </c>
      <c r="F1317" s="331"/>
      <c r="G1317" s="333">
        <f t="shared" si="32"/>
        <v>6902.1199999999862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291</v>
      </c>
      <c r="B1318" s="330">
        <v>41</v>
      </c>
      <c r="C1318" s="298">
        <v>46094</v>
      </c>
      <c r="D1318" s="299" t="s">
        <v>406</v>
      </c>
      <c r="E1318" s="331"/>
      <c r="F1318" s="331">
        <v>300</v>
      </c>
      <c r="G1318" s="333">
        <f t="shared" si="32"/>
        <v>6916.6999999999862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1</v>
      </c>
      <c r="C1319" s="298">
        <v>46094</v>
      </c>
      <c r="D1319" s="299" t="s">
        <v>311</v>
      </c>
      <c r="E1319" s="331">
        <v>17.71</v>
      </c>
      <c r="F1319" s="331"/>
      <c r="G1319" s="333">
        <f t="shared" si="32"/>
        <v>6616.6999999999862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4</v>
      </c>
      <c r="C1320" s="298">
        <v>46094</v>
      </c>
      <c r="D1320" s="299" t="s">
        <v>296</v>
      </c>
      <c r="E1320" s="331">
        <v>31.56</v>
      </c>
      <c r="F1320" s="331"/>
      <c r="G1320" s="333">
        <f t="shared" si="32"/>
        <v>6634.4099999999862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46094</v>
      </c>
      <c r="D1321" s="299" t="s">
        <v>296</v>
      </c>
      <c r="E1321" s="331">
        <v>34.79</v>
      </c>
      <c r="F1321" s="331"/>
      <c r="G1321" s="333">
        <f t="shared" si="32"/>
        <v>6665.9699999999866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2</v>
      </c>
      <c r="C1322" s="298">
        <v>46094</v>
      </c>
      <c r="D1322" s="299" t="s">
        <v>407</v>
      </c>
      <c r="E1322" s="331">
        <v>23.9</v>
      </c>
      <c r="F1322" s="331"/>
      <c r="G1322" s="333">
        <f t="shared" si="32"/>
        <v>6700.7599999999866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3</v>
      </c>
      <c r="C1323" s="298">
        <v>46094</v>
      </c>
      <c r="D1323" s="299" t="s">
        <v>347</v>
      </c>
      <c r="E1323" s="331">
        <v>7.26</v>
      </c>
      <c r="F1323" s="331"/>
      <c r="G1323" s="333">
        <f t="shared" si="32"/>
        <v>6724.6599999999862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5</v>
      </c>
      <c r="C1324" s="298">
        <v>46094</v>
      </c>
      <c r="D1324" s="299" t="s">
        <v>353</v>
      </c>
      <c r="E1324" s="331">
        <v>85</v>
      </c>
      <c r="F1324" s="331"/>
      <c r="G1324" s="333">
        <f t="shared" si="32"/>
        <v>6731.9199999999864</v>
      </c>
      <c r="H1324" s="334" t="s">
        <v>298</v>
      </c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46093</v>
      </c>
      <c r="D1325" s="299" t="s">
        <v>408</v>
      </c>
      <c r="E1325" s="331">
        <v>51.22</v>
      </c>
      <c r="F1325" s="331"/>
      <c r="G1325" s="333">
        <f t="shared" si="32"/>
        <v>6816.9199999999864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46093</v>
      </c>
      <c r="D1326" s="299" t="s">
        <v>409</v>
      </c>
      <c r="E1326" s="331">
        <v>57.43</v>
      </c>
      <c r="F1326" s="331"/>
      <c r="G1326" s="333">
        <f t="shared" si="32"/>
        <v>6868.1399999999867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46093</v>
      </c>
      <c r="D1327" s="299" t="s">
        <v>357</v>
      </c>
      <c r="E1327" s="331">
        <v>17.45</v>
      </c>
      <c r="F1327" s="331"/>
      <c r="G1327" s="333">
        <f t="shared" si="32"/>
        <v>6925.569999999987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8</v>
      </c>
      <c r="C1328" s="298">
        <v>46093</v>
      </c>
      <c r="D1328" s="299" t="s">
        <v>319</v>
      </c>
      <c r="E1328" s="331">
        <v>7.92</v>
      </c>
      <c r="F1328" s="331"/>
      <c r="G1328" s="333">
        <f t="shared" si="32"/>
        <v>6943.0199999999868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291</v>
      </c>
      <c r="B1329" s="330">
        <v>38</v>
      </c>
      <c r="C1329" s="298">
        <v>46093</v>
      </c>
      <c r="D1329" s="299" t="s">
        <v>293</v>
      </c>
      <c r="E1329" s="331"/>
      <c r="F1329" s="331">
        <v>4726.92</v>
      </c>
      <c r="G1329" s="333">
        <f t="shared" si="32"/>
        <v>6950.9399999999869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2</v>
      </c>
      <c r="C1330" s="298">
        <v>46093</v>
      </c>
      <c r="D1330" s="299" t="s">
        <v>385</v>
      </c>
      <c r="E1330" s="331">
        <v>15</v>
      </c>
      <c r="F1330" s="331"/>
      <c r="G1330" s="333">
        <f t="shared" si="32"/>
        <v>2224.0199999999868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6</v>
      </c>
      <c r="C1331" s="298">
        <v>46093</v>
      </c>
      <c r="D1331" s="299" t="s">
        <v>410</v>
      </c>
      <c r="E1331" s="331">
        <v>12</v>
      </c>
      <c r="F1331" s="331"/>
      <c r="G1331" s="333">
        <f t="shared" si="32"/>
        <v>2239.0199999999868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19</v>
      </c>
      <c r="C1332" s="298">
        <v>46093</v>
      </c>
      <c r="D1332" s="299" t="s">
        <v>191</v>
      </c>
      <c r="E1332" s="331">
        <v>200</v>
      </c>
      <c r="F1332" s="331"/>
      <c r="G1332" s="333">
        <f t="shared" si="32"/>
        <v>2251.0199999999868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6</v>
      </c>
      <c r="C1333" s="298">
        <v>46092</v>
      </c>
      <c r="D1333" s="299" t="s">
        <v>411</v>
      </c>
      <c r="E1333" s="331">
        <v>-10.050000000000001</v>
      </c>
      <c r="F1333" s="331"/>
      <c r="G1333" s="333">
        <f t="shared" si="32"/>
        <v>2451.0199999999868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6</v>
      </c>
      <c r="C1334" s="298">
        <v>46092</v>
      </c>
      <c r="D1334" s="299" t="s">
        <v>412</v>
      </c>
      <c r="E1334" s="331">
        <v>25</v>
      </c>
      <c r="F1334" s="331"/>
      <c r="G1334" s="333">
        <f t="shared" si="32"/>
        <v>2440.9699999999866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46092</v>
      </c>
      <c r="D1335" s="299" t="s">
        <v>301</v>
      </c>
      <c r="E1335" s="331">
        <v>-9</v>
      </c>
      <c r="F1335" s="331"/>
      <c r="G1335" s="333">
        <f t="shared" si="32"/>
        <v>2465.9699999999866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291</v>
      </c>
      <c r="B1336" s="330">
        <v>41</v>
      </c>
      <c r="C1336" s="298">
        <v>46092</v>
      </c>
      <c r="D1336" s="299" t="s">
        <v>406</v>
      </c>
      <c r="E1336" s="331"/>
      <c r="F1336" s="331">
        <v>500</v>
      </c>
      <c r="G1336" s="333">
        <f t="shared" si="32"/>
        <v>2456.9699999999866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46092</v>
      </c>
      <c r="D1337" s="299" t="s">
        <v>296</v>
      </c>
      <c r="E1337" s="331">
        <v>16.170000000000002</v>
      </c>
      <c r="F1337" s="331"/>
      <c r="G1337" s="333">
        <f t="shared" si="32"/>
        <v>1956.9699999999864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294</v>
      </c>
      <c r="B1338" s="330">
        <v>22</v>
      </c>
      <c r="C1338" s="298">
        <v>46092</v>
      </c>
      <c r="D1338" s="299" t="s">
        <v>351</v>
      </c>
      <c r="E1338" s="331">
        <v>19.16</v>
      </c>
      <c r="F1338" s="331"/>
      <c r="G1338" s="333">
        <f t="shared" si="32"/>
        <v>1973.1399999999865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335</v>
      </c>
      <c r="B1339" s="330" t="s">
        <v>335</v>
      </c>
      <c r="C1339" s="298">
        <v>46091</v>
      </c>
      <c r="D1339" s="299" t="s">
        <v>182</v>
      </c>
      <c r="E1339" s="331">
        <v>47.28</v>
      </c>
      <c r="F1339" s="331"/>
      <c r="G1339" s="333">
        <f t="shared" si="32"/>
        <v>1992.2999999999865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294</v>
      </c>
      <c r="B1340" s="330">
        <v>13</v>
      </c>
      <c r="C1340" s="298">
        <v>46091</v>
      </c>
      <c r="D1340" s="299" t="s">
        <v>182</v>
      </c>
      <c r="E1340" s="331">
        <v>134.93</v>
      </c>
      <c r="F1340" s="331"/>
      <c r="G1340" s="333">
        <f t="shared" si="32"/>
        <v>2039.5799999999865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8</v>
      </c>
      <c r="C1341" s="298">
        <v>46091</v>
      </c>
      <c r="D1341" s="299" t="s">
        <v>295</v>
      </c>
      <c r="E1341" s="331">
        <v>7.44</v>
      </c>
      <c r="F1341" s="331"/>
      <c r="G1341" s="333">
        <f t="shared" si="32"/>
        <v>2174.5099999999866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4</v>
      </c>
      <c r="C1342" s="298">
        <v>46091</v>
      </c>
      <c r="D1342" s="299" t="s">
        <v>295</v>
      </c>
      <c r="E1342" s="331">
        <v>29.53</v>
      </c>
      <c r="F1342" s="331"/>
      <c r="G1342" s="333">
        <f t="shared" si="32"/>
        <v>2181.9499999999866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4</v>
      </c>
      <c r="C1343" s="298">
        <v>46091</v>
      </c>
      <c r="D1343" s="299" t="s">
        <v>310</v>
      </c>
      <c r="E1343" s="331">
        <v>34.119999999999997</v>
      </c>
      <c r="F1343" s="331"/>
      <c r="G1343" s="333">
        <f t="shared" si="32"/>
        <v>2211.4799999999868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46091</v>
      </c>
      <c r="D1344" s="299" t="s">
        <v>413</v>
      </c>
      <c r="E1344" s="331">
        <v>18.57</v>
      </c>
      <c r="F1344" s="331"/>
      <c r="G1344" s="333">
        <f t="shared" si="32"/>
        <v>2245.5999999999867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294</v>
      </c>
      <c r="B1345" s="330">
        <v>16</v>
      </c>
      <c r="C1345" s="298">
        <v>46091</v>
      </c>
      <c r="D1345" s="299" t="s">
        <v>414</v>
      </c>
      <c r="E1345" s="331">
        <v>107</v>
      </c>
      <c r="F1345" s="331"/>
      <c r="G1345" s="333">
        <f t="shared" si="32"/>
        <v>2264.1699999999869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294</v>
      </c>
      <c r="B1346" s="330">
        <v>18</v>
      </c>
      <c r="C1346" s="298">
        <v>46090</v>
      </c>
      <c r="D1346" s="299" t="s">
        <v>360</v>
      </c>
      <c r="E1346" s="331">
        <v>400</v>
      </c>
      <c r="F1346" s="331"/>
      <c r="G1346" s="333">
        <f t="shared" si="32"/>
        <v>2371.1699999999869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46090</v>
      </c>
      <c r="D1347" s="299" t="s">
        <v>296</v>
      </c>
      <c r="E1347" s="331">
        <v>24.69</v>
      </c>
      <c r="F1347" s="331"/>
      <c r="G1347" s="333">
        <f t="shared" si="32"/>
        <v>2771.1699999999869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3</v>
      </c>
      <c r="C1348" s="298">
        <v>46090</v>
      </c>
      <c r="D1348" s="299" t="s">
        <v>415</v>
      </c>
      <c r="E1348" s="331">
        <v>4.59</v>
      </c>
      <c r="F1348" s="331"/>
      <c r="G1348" s="333">
        <f t="shared" si="32"/>
        <v>2795.8599999999869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294</v>
      </c>
      <c r="B1349" s="330">
        <v>9</v>
      </c>
      <c r="C1349" s="298">
        <v>46090</v>
      </c>
      <c r="D1349" s="299" t="s">
        <v>58</v>
      </c>
      <c r="E1349" s="331">
        <v>1281.53</v>
      </c>
      <c r="F1349" s="331"/>
      <c r="G1349" s="333">
        <f t="shared" si="32"/>
        <v>2800.4499999999871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7</v>
      </c>
      <c r="C1350" s="298">
        <v>46090</v>
      </c>
      <c r="D1350" s="299" t="s">
        <v>337</v>
      </c>
      <c r="E1350" s="331">
        <v>40.61</v>
      </c>
      <c r="F1350" s="331"/>
      <c r="G1350" s="333">
        <f t="shared" si="32"/>
        <v>4081.9799999999873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287</v>
      </c>
      <c r="B1351" s="330" t="s">
        <v>287</v>
      </c>
      <c r="C1351" s="298">
        <v>46090</v>
      </c>
      <c r="D1351" s="299" t="s">
        <v>416</v>
      </c>
      <c r="E1351" s="331">
        <v>380</v>
      </c>
      <c r="F1351" s="331">
        <v>380</v>
      </c>
      <c r="G1351" s="333">
        <f t="shared" si="32"/>
        <v>4122.5899999999874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46090</v>
      </c>
      <c r="D1352" s="299" t="s">
        <v>417</v>
      </c>
      <c r="E1352" s="331">
        <v>15</v>
      </c>
      <c r="F1352" s="331"/>
      <c r="G1352" s="333">
        <f t="shared" si="32"/>
        <v>4122.5899999999874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2</v>
      </c>
      <c r="C1353" s="298">
        <v>46090</v>
      </c>
      <c r="D1353" s="299" t="s">
        <v>385</v>
      </c>
      <c r="E1353" s="331">
        <v>15</v>
      </c>
      <c r="F1353" s="331"/>
      <c r="G1353" s="333">
        <f t="shared" si="32"/>
        <v>4137.5899999999874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6</v>
      </c>
      <c r="C1354" s="298">
        <v>46090</v>
      </c>
      <c r="D1354" s="299" t="s">
        <v>300</v>
      </c>
      <c r="E1354" s="331">
        <v>70.66</v>
      </c>
      <c r="F1354" s="331"/>
      <c r="G1354" s="333">
        <f t="shared" si="32"/>
        <v>4152.5899999999874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1</v>
      </c>
      <c r="C1355" s="298">
        <v>46089</v>
      </c>
      <c r="D1355" s="299" t="s">
        <v>311</v>
      </c>
      <c r="E1355" s="331">
        <v>109.77</v>
      </c>
      <c r="F1355" s="331"/>
      <c r="G1355" s="333">
        <f t="shared" si="32"/>
        <v>4223.2499999999873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6</v>
      </c>
      <c r="C1356" s="298">
        <v>46089</v>
      </c>
      <c r="D1356" s="299" t="s">
        <v>306</v>
      </c>
      <c r="E1356" s="331">
        <v>9.3800000000000008</v>
      </c>
      <c r="F1356" s="331"/>
      <c r="G1356" s="333">
        <f t="shared" si="32"/>
        <v>4333.0199999999877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3</v>
      </c>
      <c r="C1357" s="298">
        <v>46089</v>
      </c>
      <c r="D1357" s="299" t="s">
        <v>418</v>
      </c>
      <c r="E1357" s="331">
        <v>3.85</v>
      </c>
      <c r="F1357" s="331"/>
      <c r="G1357" s="333">
        <f t="shared" si="32"/>
        <v>4342.3999999999878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46089</v>
      </c>
      <c r="D1358" s="299" t="s">
        <v>403</v>
      </c>
      <c r="E1358" s="331">
        <v>88.54</v>
      </c>
      <c r="F1358" s="331"/>
      <c r="G1358" s="333">
        <f t="shared" si="32"/>
        <v>4346.2499999999882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46089</v>
      </c>
      <c r="D1359" s="299" t="s">
        <v>357</v>
      </c>
      <c r="E1359" s="331">
        <v>8.3800000000000008</v>
      </c>
      <c r="F1359" s="331"/>
      <c r="G1359" s="333">
        <f t="shared" si="32"/>
        <v>4434.7899999999881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46089</v>
      </c>
      <c r="D1360" s="299" t="s">
        <v>301</v>
      </c>
      <c r="E1360" s="331">
        <v>39.549999999999997</v>
      </c>
      <c r="F1360" s="331"/>
      <c r="G1360" s="333">
        <f t="shared" si="32"/>
        <v>4443.1699999999882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4</v>
      </c>
      <c r="C1361" s="298">
        <v>46089</v>
      </c>
      <c r="D1361" s="299" t="s">
        <v>419</v>
      </c>
      <c r="E1361" s="331">
        <v>31.68</v>
      </c>
      <c r="F1361" s="331"/>
      <c r="G1361" s="333">
        <f t="shared" si="32"/>
        <v>4482.7199999999884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8</v>
      </c>
      <c r="C1362" s="298">
        <v>46088</v>
      </c>
      <c r="D1362" s="299" t="s">
        <v>308</v>
      </c>
      <c r="E1362" s="331">
        <v>24.65</v>
      </c>
      <c r="F1362" s="331"/>
      <c r="G1362" s="333">
        <f t="shared" si="32"/>
        <v>4514.3999999999887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46088</v>
      </c>
      <c r="D1363" s="299" t="s">
        <v>345</v>
      </c>
      <c r="E1363" s="331">
        <v>11.04</v>
      </c>
      <c r="F1363" s="331"/>
      <c r="G1363" s="333">
        <f t="shared" si="32"/>
        <v>4539.0499999999884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8</v>
      </c>
      <c r="C1364" s="298">
        <v>46088</v>
      </c>
      <c r="D1364" s="299" t="s">
        <v>319</v>
      </c>
      <c r="E1364" s="331">
        <v>11.5</v>
      </c>
      <c r="F1364" s="331"/>
      <c r="G1364" s="333">
        <f t="shared" si="32"/>
        <v>4550.0899999999883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8</v>
      </c>
      <c r="C1365" s="298">
        <v>46088</v>
      </c>
      <c r="D1365" s="299" t="s">
        <v>296</v>
      </c>
      <c r="E1365" s="331">
        <v>12.44</v>
      </c>
      <c r="F1365" s="331"/>
      <c r="G1365" s="333">
        <f t="shared" si="32"/>
        <v>4561.5899999999883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46088</v>
      </c>
      <c r="D1366" s="299" t="s">
        <v>296</v>
      </c>
      <c r="E1366" s="331">
        <v>23.62</v>
      </c>
      <c r="F1366" s="331"/>
      <c r="G1366" s="333">
        <f t="shared" si="32"/>
        <v>4574.0299999999879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2</v>
      </c>
      <c r="C1367" s="298">
        <v>46088</v>
      </c>
      <c r="D1367" s="299" t="s">
        <v>301</v>
      </c>
      <c r="E1367" s="331">
        <v>36.049999999999997</v>
      </c>
      <c r="F1367" s="331"/>
      <c r="G1367" s="333">
        <f t="shared" si="32"/>
        <v>4597.6499999999878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294</v>
      </c>
      <c r="B1368" s="330">
        <v>14</v>
      </c>
      <c r="C1368" s="298">
        <v>46087</v>
      </c>
      <c r="D1368" s="299" t="s">
        <v>365</v>
      </c>
      <c r="E1368" s="331">
        <v>66.67</v>
      </c>
      <c r="F1368" s="331"/>
      <c r="G1368" s="333">
        <f t="shared" si="32"/>
        <v>4633.699999999988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46087</v>
      </c>
      <c r="D1369" s="299" t="s">
        <v>296</v>
      </c>
      <c r="E1369" s="331">
        <v>17.850000000000001</v>
      </c>
      <c r="F1369" s="331"/>
      <c r="G1369" s="333">
        <f t="shared" si="32"/>
        <v>4700.3699999999881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1</v>
      </c>
      <c r="C1370" s="298">
        <v>46087</v>
      </c>
      <c r="D1370" s="299" t="s">
        <v>304</v>
      </c>
      <c r="E1370" s="331">
        <v>112.13</v>
      </c>
      <c r="F1370" s="331"/>
      <c r="G1370" s="333">
        <f t="shared" si="32"/>
        <v>4718.2199999999884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3</v>
      </c>
      <c r="C1371" s="298">
        <v>46087</v>
      </c>
      <c r="D1371" s="299" t="s">
        <v>324</v>
      </c>
      <c r="E1371" s="331">
        <v>7.31</v>
      </c>
      <c r="F1371" s="331"/>
      <c r="G1371" s="333">
        <f t="shared" si="32"/>
        <v>4830.3499999999885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291</v>
      </c>
      <c r="B1372" s="330">
        <v>39</v>
      </c>
      <c r="C1372" s="298">
        <v>46086</v>
      </c>
      <c r="D1372" s="299" t="s">
        <v>292</v>
      </c>
      <c r="E1372" s="331"/>
      <c r="F1372" s="331">
        <v>2763.78</v>
      </c>
      <c r="G1372" s="333">
        <f t="shared" si="32"/>
        <v>4837.6599999999889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4</v>
      </c>
      <c r="C1373" s="298">
        <v>46086</v>
      </c>
      <c r="D1373" s="299" t="s">
        <v>295</v>
      </c>
      <c r="E1373" s="331">
        <v>31.52</v>
      </c>
      <c r="F1373" s="331"/>
      <c r="G1373" s="333">
        <f t="shared" si="32"/>
        <v>2073.8799999999892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2</v>
      </c>
      <c r="C1374" s="298">
        <v>46086</v>
      </c>
      <c r="D1374" s="299" t="s">
        <v>357</v>
      </c>
      <c r="E1374" s="331">
        <v>14.86</v>
      </c>
      <c r="F1374" s="331"/>
      <c r="G1374" s="333">
        <f t="shared" si="32"/>
        <v>2105.3999999999892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8</v>
      </c>
      <c r="C1375" s="298">
        <v>46086</v>
      </c>
      <c r="D1375" s="299" t="s">
        <v>408</v>
      </c>
      <c r="E1375" s="331">
        <v>44.99</v>
      </c>
      <c r="F1375" s="331"/>
      <c r="G1375" s="333">
        <f t="shared" si="32"/>
        <v>2120.2599999999893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46085</v>
      </c>
      <c r="D1376" s="299" t="s">
        <v>420</v>
      </c>
      <c r="E1376" s="331">
        <v>15</v>
      </c>
      <c r="F1376" s="331"/>
      <c r="G1376" s="333">
        <f t="shared" si="32"/>
        <v>2165.2499999999891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2</v>
      </c>
      <c r="C1377" s="298">
        <v>46085</v>
      </c>
      <c r="D1377" s="299" t="s">
        <v>296</v>
      </c>
      <c r="E1377" s="331">
        <v>10.84</v>
      </c>
      <c r="F1377" s="331"/>
      <c r="G1377" s="333">
        <f t="shared" si="32"/>
        <v>2180.2499999999891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14</v>
      </c>
      <c r="C1378" s="298">
        <v>46085</v>
      </c>
      <c r="D1378" s="299" t="s">
        <v>366</v>
      </c>
      <c r="E1378" s="331">
        <v>68.739999999999995</v>
      </c>
      <c r="F1378" s="331"/>
      <c r="G1378" s="333">
        <f t="shared" si="32"/>
        <v>2191.0899999999892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4</v>
      </c>
      <c r="C1379" s="298">
        <v>46085</v>
      </c>
      <c r="D1379" s="299" t="s">
        <v>310</v>
      </c>
      <c r="E1379" s="331">
        <v>30.67</v>
      </c>
      <c r="F1379" s="331"/>
      <c r="G1379" s="333">
        <f t="shared" si="32"/>
        <v>2259.829999999989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17</v>
      </c>
      <c r="C1380" s="298">
        <v>46085</v>
      </c>
      <c r="D1380" s="299" t="s">
        <v>369</v>
      </c>
      <c r="E1380" s="331">
        <v>99</v>
      </c>
      <c r="F1380" s="331"/>
      <c r="G1380" s="333">
        <f t="shared" si="32"/>
        <v>2290.4999999999891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21</v>
      </c>
      <c r="C1381" s="298">
        <v>46084</v>
      </c>
      <c r="D1381" s="299" t="s">
        <v>194</v>
      </c>
      <c r="E1381" s="331">
        <v>40.72</v>
      </c>
      <c r="F1381" s="331"/>
      <c r="G1381" s="333">
        <f t="shared" si="32"/>
        <v>2389.4999999999891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284</v>
      </c>
      <c r="B1382" s="330">
        <v>36</v>
      </c>
      <c r="C1382" s="298">
        <v>46084</v>
      </c>
      <c r="D1382" s="299" t="s">
        <v>373</v>
      </c>
      <c r="E1382" s="331">
        <v>50</v>
      </c>
      <c r="F1382" s="331"/>
      <c r="G1382" s="333">
        <f t="shared" si="32"/>
        <v>2430.2199999999889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46084</v>
      </c>
      <c r="D1383" s="299" t="s">
        <v>296</v>
      </c>
      <c r="E1383" s="331">
        <v>14.67</v>
      </c>
      <c r="F1383" s="331"/>
      <c r="G1383" s="333">
        <f t="shared" si="32"/>
        <v>2480.2199999999889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4</v>
      </c>
      <c r="C1384" s="298">
        <v>46084</v>
      </c>
      <c r="D1384" s="299" t="s">
        <v>296</v>
      </c>
      <c r="E1384" s="331">
        <v>27.42</v>
      </c>
      <c r="F1384" s="331"/>
      <c r="G1384" s="333">
        <f t="shared" si="32"/>
        <v>2494.889999999989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6</v>
      </c>
      <c r="C1385" s="298">
        <v>46084</v>
      </c>
      <c r="D1385" s="299" t="s">
        <v>421</v>
      </c>
      <c r="E1385" s="331">
        <v>106.27</v>
      </c>
      <c r="F1385" s="331"/>
      <c r="G1385" s="333">
        <f t="shared" si="32"/>
        <v>2522.309999999989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6</v>
      </c>
      <c r="C1386" s="298">
        <v>46084</v>
      </c>
      <c r="D1386" s="299" t="s">
        <v>421</v>
      </c>
      <c r="E1386" s="331">
        <v>-107</v>
      </c>
      <c r="F1386" s="331"/>
      <c r="G1386" s="333">
        <f t="shared" si="32"/>
        <v>2628.579999999989</v>
      </c>
      <c r="H1386" s="334" t="s">
        <v>298</v>
      </c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2</v>
      </c>
      <c r="C1387" s="298">
        <v>46083</v>
      </c>
      <c r="D1387" s="299" t="s">
        <v>301</v>
      </c>
      <c r="E1387" s="331">
        <v>20</v>
      </c>
      <c r="F1387" s="331"/>
      <c r="G1387" s="333">
        <f t="shared" si="32"/>
        <v>2521.579999999989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287</v>
      </c>
      <c r="B1388" s="330" t="s">
        <v>287</v>
      </c>
      <c r="C1388" s="298">
        <v>46083</v>
      </c>
      <c r="D1388" s="299" t="s">
        <v>288</v>
      </c>
      <c r="E1388" s="331">
        <v>185.64</v>
      </c>
      <c r="F1388" s="331">
        <v>185.64</v>
      </c>
      <c r="G1388" s="333">
        <f t="shared" si="32"/>
        <v>2541.579999999989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46083</v>
      </c>
      <c r="D1389" s="299" t="s">
        <v>423</v>
      </c>
      <c r="E1389" s="331">
        <v>70.12</v>
      </c>
      <c r="F1389" s="331"/>
      <c r="G1389" s="333">
        <f t="shared" si="32"/>
        <v>2541.579999999989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294</v>
      </c>
      <c r="B1390" s="330">
        <v>17</v>
      </c>
      <c r="C1390" s="298">
        <v>46083</v>
      </c>
      <c r="D1390" s="299" t="s">
        <v>188</v>
      </c>
      <c r="E1390" s="331">
        <v>41.44</v>
      </c>
      <c r="F1390" s="331"/>
      <c r="G1390" s="333">
        <f t="shared" si="32"/>
        <v>2611.6999999999889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8</v>
      </c>
      <c r="C1391" s="298">
        <v>46083</v>
      </c>
      <c r="D1391" s="299" t="s">
        <v>296</v>
      </c>
      <c r="E1391" s="331">
        <v>8.7200000000000006</v>
      </c>
      <c r="F1391" s="331"/>
      <c r="G1391" s="333">
        <f t="shared" si="32"/>
        <v>2653.139999999989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294</v>
      </c>
      <c r="B1392" s="330">
        <v>22</v>
      </c>
      <c r="C1392" s="298">
        <v>46082</v>
      </c>
      <c r="D1392" s="299" t="s">
        <v>374</v>
      </c>
      <c r="E1392" s="331">
        <v>6.37</v>
      </c>
      <c r="F1392" s="331"/>
      <c r="G1392" s="333">
        <f t="shared" si="32"/>
        <v>2661.8599999999888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2</v>
      </c>
      <c r="C1393" s="298">
        <v>46082</v>
      </c>
      <c r="D1393" s="299" t="s">
        <v>296</v>
      </c>
      <c r="E1393" s="331">
        <v>9.8699999999999992</v>
      </c>
      <c r="F1393" s="331"/>
      <c r="G1393" s="333">
        <f t="shared" si="32"/>
        <v>2668.2299999999886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1</v>
      </c>
      <c r="C1394" s="298">
        <v>46082</v>
      </c>
      <c r="D1394" s="299" t="s">
        <v>311</v>
      </c>
      <c r="E1394" s="331">
        <v>119.55</v>
      </c>
      <c r="F1394" s="331"/>
      <c r="G1394" s="333">
        <f t="shared" si="32"/>
        <v>2678.0999999999885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3</v>
      </c>
      <c r="C1395" s="298">
        <v>46082</v>
      </c>
      <c r="D1395" s="299" t="s">
        <v>347</v>
      </c>
      <c r="E1395" s="331">
        <v>25</v>
      </c>
      <c r="F1395" s="331"/>
      <c r="G1395" s="333">
        <f t="shared" si="32"/>
        <v>2797.6499999999887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1</v>
      </c>
      <c r="C1396" s="298">
        <v>46082</v>
      </c>
      <c r="D1396" s="299" t="s">
        <v>304</v>
      </c>
      <c r="E1396" s="331">
        <v>119.17</v>
      </c>
      <c r="F1396" s="331"/>
      <c r="G1396" s="333">
        <f t="shared" si="32"/>
        <v>2822.6499999999887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284</v>
      </c>
      <c r="B1397" s="330">
        <v>37</v>
      </c>
      <c r="C1397" s="298">
        <v>46081</v>
      </c>
      <c r="D1397" s="299" t="s">
        <v>424</v>
      </c>
      <c r="E1397" s="331">
        <v>3764.91</v>
      </c>
      <c r="F1397" s="331"/>
      <c r="G1397" s="333">
        <f t="shared" si="32"/>
        <v>2941.8199999999888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286</v>
      </c>
      <c r="B1398" s="330">
        <v>25</v>
      </c>
      <c r="C1398" s="298">
        <v>46081</v>
      </c>
      <c r="D1398" s="298" t="s">
        <v>204</v>
      </c>
      <c r="E1398" s="331">
        <v>350</v>
      </c>
      <c r="F1398" s="331"/>
      <c r="G1398" s="333">
        <f t="shared" si="32"/>
        <v>6706.7299999999886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286</v>
      </c>
      <c r="B1399" s="330">
        <v>26</v>
      </c>
      <c r="C1399" s="298">
        <v>46081</v>
      </c>
      <c r="D1399" s="298" t="s">
        <v>205</v>
      </c>
      <c r="E1399" s="331">
        <v>320</v>
      </c>
      <c r="F1399" s="331"/>
      <c r="G1399" s="333">
        <f t="shared" si="32"/>
        <v>7056.7299999999886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286</v>
      </c>
      <c r="B1400" s="330">
        <v>27</v>
      </c>
      <c r="C1400" s="298">
        <v>46081</v>
      </c>
      <c r="D1400" s="298" t="s">
        <v>206</v>
      </c>
      <c r="E1400" s="331">
        <v>25</v>
      </c>
      <c r="F1400" s="331"/>
      <c r="G1400" s="333">
        <f t="shared" si="32"/>
        <v>7376.7299999999886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286</v>
      </c>
      <c r="B1401" s="330">
        <v>28</v>
      </c>
      <c r="C1401" s="298">
        <v>46081</v>
      </c>
      <c r="D1401" s="298" t="s">
        <v>207</v>
      </c>
      <c r="E1401" s="331">
        <v>25</v>
      </c>
      <c r="F1401" s="331"/>
      <c r="G1401" s="333">
        <f t="shared" si="32"/>
        <v>7401.7299999999886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286</v>
      </c>
      <c r="B1402" s="330">
        <v>29</v>
      </c>
      <c r="C1402" s="298">
        <v>46081</v>
      </c>
      <c r="D1402" s="298" t="s">
        <v>208</v>
      </c>
      <c r="E1402" s="331">
        <v>45</v>
      </c>
      <c r="F1402" s="331"/>
      <c r="G1402" s="333">
        <f t="shared" si="32"/>
        <v>7426.7299999999886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286</v>
      </c>
      <c r="B1403" s="330">
        <v>30</v>
      </c>
      <c r="C1403" s="298">
        <v>46081</v>
      </c>
      <c r="D1403" s="298" t="s">
        <v>209</v>
      </c>
      <c r="E1403" s="331">
        <v>400</v>
      </c>
      <c r="F1403" s="331"/>
      <c r="G1403" s="333">
        <f t="shared" si="32"/>
        <v>7471.7299999999886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286</v>
      </c>
      <c r="B1404" s="330">
        <v>31</v>
      </c>
      <c r="C1404" s="298">
        <v>46081</v>
      </c>
      <c r="D1404" s="298" t="s">
        <v>210</v>
      </c>
      <c r="E1404" s="331">
        <v>375</v>
      </c>
      <c r="F1404" s="331"/>
      <c r="G1404" s="333">
        <f t="shared" si="32"/>
        <v>7871.7299999999886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286</v>
      </c>
      <c r="B1405" s="330">
        <v>32</v>
      </c>
      <c r="C1405" s="298">
        <v>46081</v>
      </c>
      <c r="D1405" s="298" t="s">
        <v>211</v>
      </c>
      <c r="E1405" s="331">
        <v>100</v>
      </c>
      <c r="F1405" s="331"/>
      <c r="G1405" s="333">
        <f t="shared" si="32"/>
        <v>8246.7299999999886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286</v>
      </c>
      <c r="B1406" s="330">
        <v>33</v>
      </c>
      <c r="C1406" s="298">
        <v>46081</v>
      </c>
      <c r="D1406" s="298" t="s">
        <v>212</v>
      </c>
      <c r="E1406" s="331">
        <v>85</v>
      </c>
      <c r="F1406" s="331"/>
      <c r="G1406" s="333">
        <f t="shared" si="32"/>
        <v>8346.7299999999886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286</v>
      </c>
      <c r="B1407" s="330">
        <v>34</v>
      </c>
      <c r="C1407" s="298">
        <v>46081</v>
      </c>
      <c r="D1407" s="298" t="s">
        <v>213</v>
      </c>
      <c r="E1407" s="331">
        <v>230</v>
      </c>
      <c r="F1407" s="331"/>
      <c r="G1407" s="333">
        <f t="shared" si="32"/>
        <v>8431.7299999999886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286</v>
      </c>
      <c r="B1408" s="330">
        <v>35</v>
      </c>
      <c r="C1408" s="298">
        <v>46081</v>
      </c>
      <c r="D1408" s="298" t="s">
        <v>214</v>
      </c>
      <c r="E1408" s="331">
        <v>45</v>
      </c>
      <c r="F1408" s="331"/>
      <c r="G1408" s="333">
        <f t="shared" si="32"/>
        <v>8661.7299999999886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294</v>
      </c>
      <c r="B1409" s="330">
        <v>42</v>
      </c>
      <c r="C1409" s="298">
        <v>46081</v>
      </c>
      <c r="D1409" s="298" t="s">
        <v>200</v>
      </c>
      <c r="E1409" s="331">
        <v>51.19</v>
      </c>
      <c r="F1409" s="331"/>
      <c r="G1409" s="333">
        <f t="shared" si="32"/>
        <v>8706.7299999999886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294</v>
      </c>
      <c r="B1410" s="330">
        <v>43</v>
      </c>
      <c r="C1410" s="298">
        <v>46081</v>
      </c>
      <c r="D1410" s="298" t="s">
        <v>201</v>
      </c>
      <c r="E1410" s="331">
        <v>37.17</v>
      </c>
      <c r="F1410" s="331"/>
      <c r="G1410" s="333">
        <f t="shared" si="32"/>
        <v>8757.9199999999892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294</v>
      </c>
      <c r="B1411" s="330">
        <v>10</v>
      </c>
      <c r="C1411" s="298">
        <v>46081</v>
      </c>
      <c r="D1411" s="298" t="s">
        <v>176</v>
      </c>
      <c r="E1411" s="331">
        <v>17.899999999999999</v>
      </c>
      <c r="F1411" s="331"/>
      <c r="G1411" s="333">
        <f t="shared" si="32"/>
        <v>8795.0899999999892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2</v>
      </c>
      <c r="C1412" s="298">
        <v>46080</v>
      </c>
      <c r="D1412" s="298" t="s">
        <v>357</v>
      </c>
      <c r="E1412" s="331">
        <v>11.17</v>
      </c>
      <c r="F1412" s="331"/>
      <c r="G1412" s="333">
        <f t="shared" si="32"/>
        <v>8812.9899999999889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46080</v>
      </c>
      <c r="D1413" s="299" t="s">
        <v>425</v>
      </c>
      <c r="E1413" s="331">
        <v>25</v>
      </c>
      <c r="F1413" s="331"/>
      <c r="G1413" s="333">
        <f t="shared" si="32"/>
        <v>8824.1599999999889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46080</v>
      </c>
      <c r="D1414" s="299" t="s">
        <v>357</v>
      </c>
      <c r="E1414" s="331">
        <v>22.84</v>
      </c>
      <c r="F1414" s="331"/>
      <c r="G1414" s="333">
        <f t="shared" si="32"/>
        <v>8849.1599999999889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6</v>
      </c>
      <c r="C1415" s="298">
        <v>46080</v>
      </c>
      <c r="D1415" s="299" t="s">
        <v>426</v>
      </c>
      <c r="E1415" s="331">
        <v>-88</v>
      </c>
      <c r="F1415" s="331"/>
      <c r="G1415" s="333">
        <f t="shared" si="32"/>
        <v>8871.9999999999891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291</v>
      </c>
      <c r="B1416" s="330">
        <v>38</v>
      </c>
      <c r="C1416" s="298">
        <v>46080</v>
      </c>
      <c r="D1416" s="299" t="s">
        <v>293</v>
      </c>
      <c r="E1416" s="331"/>
      <c r="F1416" s="331">
        <v>4278.1499999999996</v>
      </c>
      <c r="G1416" s="333">
        <f t="shared" si="32"/>
        <v>8783.9999999999891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6</v>
      </c>
      <c r="C1417" s="298">
        <v>46080</v>
      </c>
      <c r="D1417" s="299" t="s">
        <v>427</v>
      </c>
      <c r="E1417" s="331">
        <v>25.93</v>
      </c>
      <c r="F1417" s="331"/>
      <c r="G1417" s="333">
        <f t="shared" si="32"/>
        <v>4505.8499999999904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4</v>
      </c>
      <c r="C1418" s="298">
        <v>46079</v>
      </c>
      <c r="D1418" s="299" t="s">
        <v>310</v>
      </c>
      <c r="E1418" s="331">
        <v>29.84</v>
      </c>
      <c r="F1418" s="331"/>
      <c r="G1418" s="333">
        <f t="shared" si="32"/>
        <v>4531.7799999999907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5</v>
      </c>
      <c r="C1419" s="298">
        <v>46079</v>
      </c>
      <c r="D1419" s="299" t="s">
        <v>428</v>
      </c>
      <c r="E1419" s="331">
        <v>103.25</v>
      </c>
      <c r="F1419" s="331"/>
      <c r="G1419" s="333">
        <f t="shared" si="32"/>
        <v>4561.6199999999908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8</v>
      </c>
      <c r="C1420" s="298">
        <v>46079</v>
      </c>
      <c r="D1420" s="299" t="s">
        <v>356</v>
      </c>
      <c r="E1420" s="331">
        <v>26.02</v>
      </c>
      <c r="F1420" s="331"/>
      <c r="G1420" s="333">
        <f t="shared" si="32"/>
        <v>4664.8699999999908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294</v>
      </c>
      <c r="B1421" s="330">
        <v>24</v>
      </c>
      <c r="C1421" s="298">
        <v>46079</v>
      </c>
      <c r="D1421" s="299" t="s">
        <v>858</v>
      </c>
      <c r="E1421" s="331">
        <v>84.83</v>
      </c>
      <c r="F1421" s="331"/>
      <c r="G1421" s="333">
        <f t="shared" si="32"/>
        <v>4690.8899999999912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46079</v>
      </c>
      <c r="D1422" s="299" t="s">
        <v>296</v>
      </c>
      <c r="E1422" s="331">
        <v>17.87</v>
      </c>
      <c r="F1422" s="331"/>
      <c r="G1422" s="333">
        <f t="shared" si="32"/>
        <v>4775.7199999999912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5</v>
      </c>
      <c r="C1423" s="298">
        <v>46079</v>
      </c>
      <c r="D1423" s="299" t="s">
        <v>429</v>
      </c>
      <c r="E1423" s="331">
        <v>123.64</v>
      </c>
      <c r="F1423" s="331"/>
      <c r="G1423" s="333">
        <f t="shared" si="32"/>
        <v>4793.5899999999911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8</v>
      </c>
      <c r="C1424" s="298">
        <v>46078</v>
      </c>
      <c r="D1424" s="299" t="s">
        <v>319</v>
      </c>
      <c r="E1424" s="331">
        <v>18.5</v>
      </c>
      <c r="F1424" s="331"/>
      <c r="G1424" s="333">
        <f t="shared" si="32"/>
        <v>4917.2299999999914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4</v>
      </c>
      <c r="C1425" s="298">
        <v>46078</v>
      </c>
      <c r="D1425" s="299" t="s">
        <v>296</v>
      </c>
      <c r="E1425" s="331">
        <v>50.96</v>
      </c>
      <c r="F1425" s="331"/>
      <c r="G1425" s="333">
        <f t="shared" si="32"/>
        <v>4935.7299999999914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8</v>
      </c>
      <c r="C1426" s="298">
        <v>46078</v>
      </c>
      <c r="D1426" s="299" t="s">
        <v>296</v>
      </c>
      <c r="E1426" s="331">
        <v>11.28</v>
      </c>
      <c r="F1426" s="331"/>
      <c r="G1426" s="333">
        <f t="shared" si="32"/>
        <v>4986.6899999999914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294</v>
      </c>
      <c r="B1427" s="330">
        <v>12</v>
      </c>
      <c r="C1427" s="298">
        <v>46078</v>
      </c>
      <c r="D1427" s="299" t="s">
        <v>314</v>
      </c>
      <c r="E1427" s="331">
        <v>204.47</v>
      </c>
      <c r="F1427" s="331"/>
      <c r="G1427" s="333">
        <f t="shared" si="32"/>
        <v>4997.9699999999912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8</v>
      </c>
      <c r="C1428" s="298">
        <v>46078</v>
      </c>
      <c r="D1428" s="299" t="s">
        <v>308</v>
      </c>
      <c r="E1428" s="331">
        <v>47.99</v>
      </c>
      <c r="F1428" s="331"/>
      <c r="G1428" s="333">
        <f t="shared" si="32"/>
        <v>5202.4399999999914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1</v>
      </c>
      <c r="C1429" s="298">
        <v>46078</v>
      </c>
      <c r="D1429" s="299" t="s">
        <v>304</v>
      </c>
      <c r="E1429" s="331">
        <v>19.09</v>
      </c>
      <c r="F1429" s="331"/>
      <c r="G1429" s="333">
        <f t="shared" si="32"/>
        <v>5250.4299999999912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294</v>
      </c>
      <c r="B1430" s="330">
        <v>23</v>
      </c>
      <c r="C1430" s="298">
        <v>46076</v>
      </c>
      <c r="D1430" s="299" t="s">
        <v>67</v>
      </c>
      <c r="E1430" s="331">
        <v>650.88</v>
      </c>
      <c r="F1430" s="331"/>
      <c r="G1430" s="333">
        <f t="shared" si="32"/>
        <v>5269.5199999999913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6</v>
      </c>
      <c r="C1431" s="298">
        <v>46076</v>
      </c>
      <c r="D1431" s="299" t="s">
        <v>350</v>
      </c>
      <c r="E1431" s="331">
        <v>35</v>
      </c>
      <c r="F1431" s="331"/>
      <c r="G1431" s="333">
        <f t="shared" si="32"/>
        <v>5920.3999999999915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1</v>
      </c>
      <c r="C1432" s="298">
        <v>46076</v>
      </c>
      <c r="D1432" s="299" t="s">
        <v>306</v>
      </c>
      <c r="E1432" s="331">
        <v>128.97999999999999</v>
      </c>
      <c r="F1432" s="331"/>
      <c r="G1432" s="333">
        <f t="shared" si="32"/>
        <v>5955.3999999999915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1</v>
      </c>
      <c r="C1433" s="298">
        <v>46076</v>
      </c>
      <c r="D1433" s="299" t="s">
        <v>320</v>
      </c>
      <c r="E1433" s="331">
        <v>52.55</v>
      </c>
      <c r="F1433" s="331"/>
      <c r="G1433" s="333">
        <f t="shared" si="32"/>
        <v>6084.379999999991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3</v>
      </c>
      <c r="C1434" s="298">
        <v>46075</v>
      </c>
      <c r="D1434" s="299" t="s">
        <v>347</v>
      </c>
      <c r="E1434" s="331">
        <v>13.76</v>
      </c>
      <c r="F1434" s="331"/>
      <c r="G1434" s="333">
        <f t="shared" si="32"/>
        <v>6136.9299999999912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1</v>
      </c>
      <c r="C1435" s="298">
        <v>46075</v>
      </c>
      <c r="D1435" s="299" t="s">
        <v>311</v>
      </c>
      <c r="E1435" s="331">
        <v>187.64</v>
      </c>
      <c r="F1435" s="331"/>
      <c r="G1435" s="333">
        <f t="shared" si="32"/>
        <v>6150.6899999999914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1</v>
      </c>
      <c r="C1436" s="298">
        <v>46074</v>
      </c>
      <c r="D1436" s="299" t="s">
        <v>392</v>
      </c>
      <c r="E1436" s="331">
        <v>75.78</v>
      </c>
      <c r="F1436" s="331"/>
      <c r="G1436" s="333">
        <f t="shared" si="32"/>
        <v>6338.3299999999917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46074</v>
      </c>
      <c r="D1437" s="299" t="s">
        <v>391</v>
      </c>
      <c r="E1437" s="331">
        <v>27.41</v>
      </c>
      <c r="F1437" s="331"/>
      <c r="G1437" s="333">
        <f t="shared" si="32"/>
        <v>6414.1099999999915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4</v>
      </c>
      <c r="C1438" s="298">
        <v>46074</v>
      </c>
      <c r="D1438" s="299" t="s">
        <v>430</v>
      </c>
      <c r="E1438" s="331">
        <v>32.049999999999997</v>
      </c>
      <c r="F1438" s="331"/>
      <c r="G1438" s="333">
        <f t="shared" si="32"/>
        <v>6441.5199999999913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2</v>
      </c>
      <c r="C1439" s="298">
        <v>46074</v>
      </c>
      <c r="D1439" s="299" t="s">
        <v>357</v>
      </c>
      <c r="E1439" s="331">
        <v>9.4700000000000006</v>
      </c>
      <c r="F1439" s="331"/>
      <c r="G1439" s="333">
        <f t="shared" si="32"/>
        <v>6473.5699999999915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46073</v>
      </c>
      <c r="D1440" s="299" t="s">
        <v>296</v>
      </c>
      <c r="E1440" s="331">
        <v>14.47</v>
      </c>
      <c r="F1440" s="331"/>
      <c r="G1440" s="333">
        <f t="shared" si="32"/>
        <v>6483.0399999999918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3</v>
      </c>
      <c r="C1441" s="298">
        <v>46073</v>
      </c>
      <c r="D1441" s="299" t="s">
        <v>354</v>
      </c>
      <c r="E1441" s="331">
        <v>11.97</v>
      </c>
      <c r="F1441" s="331"/>
      <c r="G1441" s="333">
        <f t="shared" si="32"/>
        <v>6497.509999999992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4</v>
      </c>
      <c r="C1442" s="298">
        <v>46073</v>
      </c>
      <c r="D1442" s="299" t="s">
        <v>354</v>
      </c>
      <c r="E1442" s="331">
        <v>59.88</v>
      </c>
      <c r="F1442" s="331"/>
      <c r="G1442" s="333">
        <f t="shared" si="32"/>
        <v>6509.4799999999923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2</v>
      </c>
      <c r="C1443" s="298">
        <v>46073</v>
      </c>
      <c r="D1443" s="299" t="s">
        <v>417</v>
      </c>
      <c r="E1443" s="331">
        <v>19.57</v>
      </c>
      <c r="F1443" s="331"/>
      <c r="G1443" s="333">
        <f t="shared" si="32"/>
        <v>6569.3599999999924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294</v>
      </c>
      <c r="B1444" s="330">
        <v>22</v>
      </c>
      <c r="C1444" s="298">
        <v>46073</v>
      </c>
      <c r="D1444" s="299" t="s">
        <v>323</v>
      </c>
      <c r="E1444" s="331">
        <v>20.22</v>
      </c>
      <c r="F1444" s="331"/>
      <c r="G1444" s="333">
        <f t="shared" si="32"/>
        <v>6588.9299999999921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2</v>
      </c>
      <c r="C1445" s="298">
        <v>46073</v>
      </c>
      <c r="D1445" s="299" t="s">
        <v>357</v>
      </c>
      <c r="E1445" s="331">
        <v>5.3</v>
      </c>
      <c r="F1445" s="331"/>
      <c r="G1445" s="333">
        <f t="shared" si="32"/>
        <v>6609.1499999999924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3</v>
      </c>
      <c r="C1446" s="298">
        <v>46073</v>
      </c>
      <c r="D1446" s="299" t="s">
        <v>324</v>
      </c>
      <c r="E1446" s="331">
        <v>8.1300000000000008</v>
      </c>
      <c r="F1446" s="331"/>
      <c r="G1446" s="333">
        <f t="shared" si="32"/>
        <v>6614.4499999999925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4</v>
      </c>
      <c r="C1447" s="298">
        <v>46073</v>
      </c>
      <c r="D1447" s="299" t="s">
        <v>310</v>
      </c>
      <c r="E1447" s="331">
        <v>32.43</v>
      </c>
      <c r="F1447" s="331"/>
      <c r="G1447" s="333">
        <f t="shared" si="32"/>
        <v>6622.5799999999927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8</v>
      </c>
      <c r="C1448" s="298">
        <v>46073</v>
      </c>
      <c r="D1448" s="299" t="s">
        <v>431</v>
      </c>
      <c r="E1448" s="331">
        <v>98.65</v>
      </c>
      <c r="F1448" s="331"/>
      <c r="G1448" s="333">
        <f t="shared" si="32"/>
        <v>6655.0099999999929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6</v>
      </c>
      <c r="C1449" s="298">
        <v>46072</v>
      </c>
      <c r="D1449" s="299" t="s">
        <v>300</v>
      </c>
      <c r="E1449" s="331">
        <v>30.87</v>
      </c>
      <c r="F1449" s="331"/>
      <c r="G1449" s="333">
        <f t="shared" si="32"/>
        <v>6753.6599999999926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6</v>
      </c>
      <c r="C1450" s="298">
        <v>46072</v>
      </c>
      <c r="D1450" s="299" t="s">
        <v>300</v>
      </c>
      <c r="E1450" s="331">
        <v>15.96</v>
      </c>
      <c r="F1450" s="331"/>
      <c r="G1450" s="333">
        <f t="shared" si="32"/>
        <v>6784.5299999999925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46072</v>
      </c>
      <c r="D1451" s="299" t="s">
        <v>296</v>
      </c>
      <c r="E1451" s="331">
        <v>17.36</v>
      </c>
      <c r="F1451" s="331"/>
      <c r="G1451" s="333">
        <f t="shared" si="32"/>
        <v>6800.4899999999925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294</v>
      </c>
      <c r="B1452" s="330">
        <v>22</v>
      </c>
      <c r="C1452" s="298">
        <v>46072</v>
      </c>
      <c r="D1452" s="299" t="s">
        <v>328</v>
      </c>
      <c r="E1452" s="331">
        <v>7.46</v>
      </c>
      <c r="F1452" s="331"/>
      <c r="G1452" s="333">
        <f t="shared" si="32"/>
        <v>6817.8499999999922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291</v>
      </c>
      <c r="B1453" s="330">
        <v>39</v>
      </c>
      <c r="C1453" s="298">
        <v>46072</v>
      </c>
      <c r="D1453" s="299" t="s">
        <v>292</v>
      </c>
      <c r="E1453" s="331"/>
      <c r="F1453" s="331">
        <v>2763.77</v>
      </c>
      <c r="G1453" s="333">
        <f t="shared" si="32"/>
        <v>6825.3099999999922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335</v>
      </c>
      <c r="B1454" s="330" t="s">
        <v>335</v>
      </c>
      <c r="C1454" s="298">
        <v>46071</v>
      </c>
      <c r="D1454" s="299" t="s">
        <v>185</v>
      </c>
      <c r="E1454" s="331">
        <v>182.55</v>
      </c>
      <c r="F1454" s="331"/>
      <c r="G1454" s="333">
        <f t="shared" si="32"/>
        <v>4061.5399999999927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294</v>
      </c>
      <c r="B1455" s="330">
        <v>15</v>
      </c>
      <c r="C1455" s="298">
        <v>46071</v>
      </c>
      <c r="D1455" s="299" t="s">
        <v>185</v>
      </c>
      <c r="E1455" s="331">
        <v>188.16</v>
      </c>
      <c r="F1455" s="331"/>
      <c r="G1455" s="333">
        <f t="shared" si="32"/>
        <v>4244.0899999999929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291</v>
      </c>
      <c r="B1456" s="330">
        <v>40</v>
      </c>
      <c r="C1456" s="298">
        <v>46071</v>
      </c>
      <c r="D1456" s="299" t="s">
        <v>316</v>
      </c>
      <c r="E1456" s="331"/>
      <c r="F1456" s="331">
        <v>1281.58</v>
      </c>
      <c r="G1456" s="333">
        <f t="shared" si="32"/>
        <v>4432.2499999999927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6</v>
      </c>
      <c r="C1457" s="298">
        <v>46071</v>
      </c>
      <c r="D1457" s="299" t="s">
        <v>432</v>
      </c>
      <c r="E1457" s="331">
        <v>-146</v>
      </c>
      <c r="F1457" s="331"/>
      <c r="G1457" s="333">
        <f t="shared" si="32"/>
        <v>3150.6699999999933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46071</v>
      </c>
      <c r="D1458" s="299" t="s">
        <v>433</v>
      </c>
      <c r="E1458" s="331">
        <v>-13</v>
      </c>
      <c r="F1458" s="331"/>
      <c r="G1458" s="333">
        <f t="shared" si="32"/>
        <v>3004.6699999999933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335</v>
      </c>
      <c r="B1459" s="330" t="s">
        <v>335</v>
      </c>
      <c r="C1459" s="298">
        <v>46071</v>
      </c>
      <c r="D1459" s="299" t="s">
        <v>458</v>
      </c>
      <c r="E1459" s="331"/>
      <c r="F1459" s="331">
        <v>191</v>
      </c>
      <c r="G1459" s="333">
        <f t="shared" si="32"/>
        <v>2991.6699999999933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46071</v>
      </c>
      <c r="D1460" s="299" t="s">
        <v>300</v>
      </c>
      <c r="E1460" s="331">
        <v>43.63</v>
      </c>
      <c r="F1460" s="331"/>
      <c r="G1460" s="333">
        <f t="shared" si="32"/>
        <v>2800.6699999999933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6</v>
      </c>
      <c r="C1461" s="298">
        <v>46071</v>
      </c>
      <c r="D1461" s="299" t="s">
        <v>300</v>
      </c>
      <c r="E1461" s="331">
        <v>10.64</v>
      </c>
      <c r="F1461" s="331"/>
      <c r="G1461" s="333">
        <f t="shared" si="32"/>
        <v>2844.2999999999934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8</v>
      </c>
      <c r="C1462" s="298">
        <v>46071</v>
      </c>
      <c r="D1462" s="299" t="s">
        <v>296</v>
      </c>
      <c r="E1462" s="331">
        <v>14.87</v>
      </c>
      <c r="F1462" s="331"/>
      <c r="G1462" s="333">
        <f t="shared" si="32"/>
        <v>2854.9399999999932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46071</v>
      </c>
      <c r="D1463" s="299" t="s">
        <v>295</v>
      </c>
      <c r="E1463" s="331">
        <v>12.99</v>
      </c>
      <c r="F1463" s="331"/>
      <c r="G1463" s="333">
        <f t="shared" si="32"/>
        <v>2869.8099999999931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46071</v>
      </c>
      <c r="D1464" s="299" t="s">
        <v>295</v>
      </c>
      <c r="E1464" s="331">
        <v>29.47</v>
      </c>
      <c r="F1464" s="331"/>
      <c r="G1464" s="333">
        <f t="shared" si="32"/>
        <v>2882.7999999999929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294</v>
      </c>
      <c r="B1465" s="330">
        <v>22</v>
      </c>
      <c r="C1465" s="298">
        <v>46071</v>
      </c>
      <c r="D1465" s="299" t="s">
        <v>400</v>
      </c>
      <c r="E1465" s="331">
        <v>13.84</v>
      </c>
      <c r="F1465" s="331"/>
      <c r="G1465" s="333">
        <f t="shared" si="32"/>
        <v>2912.2699999999927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46071</v>
      </c>
      <c r="D1466" s="299" t="s">
        <v>434</v>
      </c>
      <c r="E1466" s="331">
        <v>64.569999999999993</v>
      </c>
      <c r="F1466" s="331"/>
      <c r="G1466" s="333">
        <f t="shared" si="32"/>
        <v>2926.1099999999929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294</v>
      </c>
      <c r="B1467" s="330">
        <v>21</v>
      </c>
      <c r="C1467" s="298">
        <v>46070</v>
      </c>
      <c r="D1467" s="299" t="s">
        <v>194</v>
      </c>
      <c r="E1467" s="331">
        <v>81</v>
      </c>
      <c r="F1467" s="331"/>
      <c r="G1467" s="333">
        <f t="shared" si="32"/>
        <v>2990.679999999993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46070</v>
      </c>
      <c r="D1468" s="299" t="s">
        <v>383</v>
      </c>
      <c r="E1468" s="331">
        <v>81.41</v>
      </c>
      <c r="F1468" s="331"/>
      <c r="G1468" s="333">
        <f t="shared" si="32"/>
        <v>3071.679999999993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6</v>
      </c>
      <c r="C1469" s="298">
        <v>46070</v>
      </c>
      <c r="D1469" s="299" t="s">
        <v>300</v>
      </c>
      <c r="E1469" s="331">
        <v>113.74</v>
      </c>
      <c r="F1469" s="331"/>
      <c r="G1469" s="333">
        <f t="shared" si="32"/>
        <v>3153.0899999999929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294</v>
      </c>
      <c r="B1470" s="330">
        <v>43</v>
      </c>
      <c r="C1470" s="298">
        <v>46070</v>
      </c>
      <c r="D1470" s="299" t="s">
        <v>333</v>
      </c>
      <c r="E1470" s="331">
        <v>29.8</v>
      </c>
      <c r="F1470" s="331"/>
      <c r="G1470" s="333">
        <f t="shared" si="32"/>
        <v>3266.8299999999927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294</v>
      </c>
      <c r="B1471" s="330">
        <v>42</v>
      </c>
      <c r="C1471" s="298">
        <v>46070</v>
      </c>
      <c r="D1471" s="299" t="s">
        <v>333</v>
      </c>
      <c r="E1471" s="331">
        <v>37.25</v>
      </c>
      <c r="F1471" s="331"/>
      <c r="G1471" s="333">
        <f t="shared" si="32"/>
        <v>3296.6299999999928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46070</v>
      </c>
      <c r="D1472" s="299" t="s">
        <v>423</v>
      </c>
      <c r="E1472" s="331">
        <v>7.97</v>
      </c>
      <c r="F1472" s="331"/>
      <c r="G1472" s="333">
        <f t="shared" si="32"/>
        <v>3333.8799999999928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294</v>
      </c>
      <c r="B1473" s="330">
        <v>17</v>
      </c>
      <c r="C1473" s="298">
        <v>46070</v>
      </c>
      <c r="D1473" s="299" t="s">
        <v>188</v>
      </c>
      <c r="E1473" s="331">
        <v>42.65</v>
      </c>
      <c r="F1473" s="331"/>
      <c r="G1473" s="333">
        <f t="shared" si="32"/>
        <v>3341.8499999999926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6</v>
      </c>
      <c r="C1474" s="298">
        <v>46070</v>
      </c>
      <c r="D1474" s="299" t="s">
        <v>435</v>
      </c>
      <c r="E1474" s="331">
        <v>40</v>
      </c>
      <c r="F1474" s="331"/>
      <c r="G1474" s="333">
        <f t="shared" si="32"/>
        <v>3384.4999999999927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294</v>
      </c>
      <c r="B1475" s="330">
        <v>11</v>
      </c>
      <c r="C1475" s="298">
        <v>46070</v>
      </c>
      <c r="D1475" s="299" t="s">
        <v>178</v>
      </c>
      <c r="E1475" s="331">
        <v>480.91</v>
      </c>
      <c r="F1475" s="331"/>
      <c r="G1475" s="333">
        <f t="shared" si="32"/>
        <v>3424.4999999999927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294</v>
      </c>
      <c r="B1476" s="330">
        <v>23</v>
      </c>
      <c r="C1476" s="298">
        <v>46070</v>
      </c>
      <c r="D1476" s="299" t="s">
        <v>63</v>
      </c>
      <c r="E1476" s="331">
        <v>529.46</v>
      </c>
      <c r="F1476" s="331"/>
      <c r="G1476" s="333">
        <f t="shared" si="32"/>
        <v>3905.4099999999926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46069</v>
      </c>
      <c r="D1477" s="299" t="s">
        <v>324</v>
      </c>
      <c r="E1477" s="331">
        <v>16.079999999999998</v>
      </c>
      <c r="F1477" s="331"/>
      <c r="G1477" s="333">
        <f t="shared" si="32"/>
        <v>4434.8699999999926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6</v>
      </c>
      <c r="C1478" s="298">
        <v>46069</v>
      </c>
      <c r="D1478" s="299" t="s">
        <v>300</v>
      </c>
      <c r="E1478" s="331">
        <v>21.17</v>
      </c>
      <c r="F1478" s="331"/>
      <c r="G1478" s="333">
        <f t="shared" si="32"/>
        <v>4450.9499999999925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6</v>
      </c>
      <c r="C1479" s="298">
        <v>46069</v>
      </c>
      <c r="D1479" s="299" t="s">
        <v>300</v>
      </c>
      <c r="E1479" s="331">
        <v>17.03</v>
      </c>
      <c r="F1479" s="331"/>
      <c r="G1479" s="333">
        <f t="shared" si="32"/>
        <v>4472.1199999999926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2</v>
      </c>
      <c r="C1480" s="298">
        <v>46069</v>
      </c>
      <c r="D1480" s="299" t="s">
        <v>296</v>
      </c>
      <c r="E1480" s="331">
        <v>18.309999999999999</v>
      </c>
      <c r="F1480" s="331"/>
      <c r="G1480" s="333">
        <f t="shared" si="32"/>
        <v>4489.1499999999924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2</v>
      </c>
      <c r="C1481" s="298">
        <v>46069</v>
      </c>
      <c r="D1481" s="299" t="s">
        <v>301</v>
      </c>
      <c r="E1481" s="331">
        <v>19.3</v>
      </c>
      <c r="F1481" s="331"/>
      <c r="G1481" s="333">
        <f t="shared" si="32"/>
        <v>4507.4599999999928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6</v>
      </c>
      <c r="C1482" s="298">
        <v>46069</v>
      </c>
      <c r="D1482" s="299" t="s">
        <v>396</v>
      </c>
      <c r="E1482" s="331">
        <v>24.67</v>
      </c>
      <c r="F1482" s="331"/>
      <c r="G1482" s="333">
        <f t="shared" si="32"/>
        <v>4526.7599999999929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287</v>
      </c>
      <c r="B1483" s="330" t="s">
        <v>287</v>
      </c>
      <c r="C1483" s="298">
        <v>46069</v>
      </c>
      <c r="D1483" s="299" t="s">
        <v>396</v>
      </c>
      <c r="E1483" s="331">
        <v>152.41999999999999</v>
      </c>
      <c r="F1483" s="331">
        <v>152.41999999999999</v>
      </c>
      <c r="G1483" s="333">
        <f t="shared" si="32"/>
        <v>4551.429999999993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6</v>
      </c>
      <c r="C1484" s="298">
        <v>46068</v>
      </c>
      <c r="D1484" s="299" t="s">
        <v>436</v>
      </c>
      <c r="E1484" s="331">
        <v>233.83</v>
      </c>
      <c r="F1484" s="331"/>
      <c r="G1484" s="333">
        <f t="shared" si="32"/>
        <v>4551.429999999993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2</v>
      </c>
      <c r="C1485" s="298">
        <v>46068</v>
      </c>
      <c r="D1485" s="299" t="s">
        <v>326</v>
      </c>
      <c r="E1485" s="331">
        <v>50.87</v>
      </c>
      <c r="F1485" s="331"/>
      <c r="G1485" s="333">
        <f t="shared" si="32"/>
        <v>4785.2599999999929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2</v>
      </c>
      <c r="C1486" s="298">
        <v>46068</v>
      </c>
      <c r="D1486" s="299" t="s">
        <v>437</v>
      </c>
      <c r="E1486" s="331">
        <v>16</v>
      </c>
      <c r="F1486" s="331"/>
      <c r="G1486" s="333">
        <f t="shared" si="32"/>
        <v>4836.1299999999928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46068</v>
      </c>
      <c r="D1487" s="299" t="s">
        <v>352</v>
      </c>
      <c r="E1487" s="331">
        <v>30</v>
      </c>
      <c r="F1487" s="331"/>
      <c r="G1487" s="333">
        <f t="shared" si="32"/>
        <v>4852.1299999999928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6</v>
      </c>
      <c r="C1488" s="298">
        <v>46068</v>
      </c>
      <c r="D1488" s="299" t="s">
        <v>306</v>
      </c>
      <c r="E1488" s="331">
        <v>76</v>
      </c>
      <c r="F1488" s="331"/>
      <c r="G1488" s="333">
        <f t="shared" si="32"/>
        <v>4882.1299999999928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3</v>
      </c>
      <c r="C1489" s="298">
        <v>46068</v>
      </c>
      <c r="D1489" s="299" t="s">
        <v>347</v>
      </c>
      <c r="E1489" s="331">
        <v>3.59</v>
      </c>
      <c r="F1489" s="331"/>
      <c r="G1489" s="333">
        <f t="shared" si="32"/>
        <v>4958.1299999999928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6</v>
      </c>
      <c r="C1490" s="298">
        <v>46068</v>
      </c>
      <c r="D1490" s="299" t="s">
        <v>438</v>
      </c>
      <c r="E1490" s="331">
        <v>70</v>
      </c>
      <c r="F1490" s="331"/>
      <c r="G1490" s="333">
        <f t="shared" si="32"/>
        <v>4961.719999999993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8</v>
      </c>
      <c r="C1491" s="298">
        <v>46068</v>
      </c>
      <c r="D1491" s="299" t="s">
        <v>439</v>
      </c>
      <c r="E1491" s="331">
        <v>175</v>
      </c>
      <c r="F1491" s="331"/>
      <c r="G1491" s="333">
        <f t="shared" si="32"/>
        <v>5031.719999999993</v>
      </c>
      <c r="H1491" s="334" t="s">
        <v>298</v>
      </c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8</v>
      </c>
      <c r="C1492" s="298">
        <v>46067</v>
      </c>
      <c r="D1492" s="299" t="s">
        <v>319</v>
      </c>
      <c r="E1492" s="331">
        <v>13.09</v>
      </c>
      <c r="F1492" s="331"/>
      <c r="G1492" s="333">
        <f t="shared" si="32"/>
        <v>5206.719999999993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3</v>
      </c>
      <c r="C1493" s="298">
        <v>46067</v>
      </c>
      <c r="D1493" s="299" t="s">
        <v>296</v>
      </c>
      <c r="E1493" s="331">
        <v>7.56</v>
      </c>
      <c r="F1493" s="331"/>
      <c r="G1493" s="333">
        <f t="shared" si="32"/>
        <v>5219.8099999999931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4</v>
      </c>
      <c r="C1494" s="298">
        <v>46067</v>
      </c>
      <c r="D1494" s="299" t="s">
        <v>296</v>
      </c>
      <c r="E1494" s="331">
        <v>32.409999999999997</v>
      </c>
      <c r="F1494" s="331"/>
      <c r="G1494" s="333">
        <f t="shared" si="32"/>
        <v>5227.3699999999935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5</v>
      </c>
      <c r="C1495" s="298">
        <v>46067</v>
      </c>
      <c r="D1495" s="299" t="s">
        <v>440</v>
      </c>
      <c r="E1495" s="331">
        <v>400</v>
      </c>
      <c r="F1495" s="331"/>
      <c r="G1495" s="333">
        <f t="shared" si="32"/>
        <v>5259.7799999999934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8</v>
      </c>
      <c r="C1496" s="298">
        <v>46066</v>
      </c>
      <c r="D1496" s="299" t="s">
        <v>319</v>
      </c>
      <c r="E1496" s="331">
        <v>41.51</v>
      </c>
      <c r="F1496" s="331"/>
      <c r="G1496" s="333">
        <f t="shared" si="32"/>
        <v>5659.7799999999934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4</v>
      </c>
      <c r="C1497" s="298">
        <v>46066</v>
      </c>
      <c r="D1497" s="299" t="s">
        <v>296</v>
      </c>
      <c r="E1497" s="331">
        <v>21.55</v>
      </c>
      <c r="F1497" s="331"/>
      <c r="G1497" s="333">
        <f t="shared" si="32"/>
        <v>5701.2899999999936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2</v>
      </c>
      <c r="C1498" s="298">
        <v>46066</v>
      </c>
      <c r="D1498" s="299" t="s">
        <v>357</v>
      </c>
      <c r="E1498" s="331">
        <v>12.45</v>
      </c>
      <c r="F1498" s="331"/>
      <c r="G1498" s="333">
        <f t="shared" si="32"/>
        <v>5722.8399999999938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287</v>
      </c>
      <c r="B1499" s="330" t="s">
        <v>287</v>
      </c>
      <c r="C1499" s="298">
        <v>46066</v>
      </c>
      <c r="D1499" s="299" t="s">
        <v>396</v>
      </c>
      <c r="E1499" s="331">
        <v>91.38</v>
      </c>
      <c r="F1499" s="331">
        <v>91.38</v>
      </c>
      <c r="G1499" s="333">
        <f t="shared" si="32"/>
        <v>5735.2899999999936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1</v>
      </c>
      <c r="C1500" s="298">
        <v>46066</v>
      </c>
      <c r="D1500" s="299" t="s">
        <v>311</v>
      </c>
      <c r="E1500" s="331">
        <v>16.48</v>
      </c>
      <c r="F1500" s="331"/>
      <c r="G1500" s="333">
        <f t="shared" si="32"/>
        <v>5735.2899999999936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1</v>
      </c>
      <c r="C1501" s="298">
        <v>46066</v>
      </c>
      <c r="D1501" s="299" t="s">
        <v>427</v>
      </c>
      <c r="E1501" s="331">
        <v>12.76</v>
      </c>
      <c r="F1501" s="331"/>
      <c r="G1501" s="333">
        <f t="shared" si="32"/>
        <v>5751.7699999999932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4</v>
      </c>
      <c r="C1502" s="298">
        <v>46066</v>
      </c>
      <c r="D1502" s="299" t="s">
        <v>329</v>
      </c>
      <c r="E1502" s="331">
        <v>37.9</v>
      </c>
      <c r="F1502" s="331"/>
      <c r="G1502" s="333">
        <f t="shared" si="32"/>
        <v>5764.5299999999934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291</v>
      </c>
      <c r="B1503" s="330">
        <v>40</v>
      </c>
      <c r="C1503" s="298">
        <v>46066</v>
      </c>
      <c r="D1503" s="299" t="s">
        <v>316</v>
      </c>
      <c r="E1503" s="331"/>
      <c r="F1503" s="331">
        <v>427.18</v>
      </c>
      <c r="G1503" s="333">
        <f t="shared" si="32"/>
        <v>5802.429999999993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291</v>
      </c>
      <c r="B1504" s="330">
        <v>38</v>
      </c>
      <c r="C1504" s="298">
        <v>46066</v>
      </c>
      <c r="D1504" s="299" t="s">
        <v>293</v>
      </c>
      <c r="E1504" s="331"/>
      <c r="F1504" s="331">
        <v>4278.16</v>
      </c>
      <c r="G1504" s="333">
        <f t="shared" si="32"/>
        <v>5375.2499999999927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8</v>
      </c>
      <c r="C1505" s="298">
        <v>46065</v>
      </c>
      <c r="D1505" s="299" t="s">
        <v>356</v>
      </c>
      <c r="E1505" s="331">
        <v>111.36</v>
      </c>
      <c r="F1505" s="331"/>
      <c r="G1505" s="333">
        <f t="shared" si="32"/>
        <v>1097.0899999999931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6</v>
      </c>
      <c r="C1506" s="298">
        <v>46065</v>
      </c>
      <c r="D1506" s="299" t="s">
        <v>441</v>
      </c>
      <c r="E1506" s="331">
        <v>16</v>
      </c>
      <c r="F1506" s="331"/>
      <c r="G1506" s="333">
        <f t="shared" si="32"/>
        <v>1208.449999999993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6</v>
      </c>
      <c r="C1507" s="298">
        <v>46065</v>
      </c>
      <c r="D1507" s="299" t="s">
        <v>300</v>
      </c>
      <c r="E1507" s="331">
        <v>29.81</v>
      </c>
      <c r="F1507" s="331"/>
      <c r="G1507" s="333">
        <f t="shared" si="32"/>
        <v>1224.449999999993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294</v>
      </c>
      <c r="B1508" s="330">
        <v>19</v>
      </c>
      <c r="C1508" s="298">
        <v>46065</v>
      </c>
      <c r="D1508" s="299" t="s">
        <v>191</v>
      </c>
      <c r="E1508" s="331">
        <v>200</v>
      </c>
      <c r="F1508" s="331"/>
      <c r="G1508" s="333">
        <f t="shared" si="32"/>
        <v>1254.2599999999929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2</v>
      </c>
      <c r="C1509" s="298">
        <v>46065</v>
      </c>
      <c r="D1509" s="299" t="s">
        <v>296</v>
      </c>
      <c r="E1509" s="331">
        <v>7.56</v>
      </c>
      <c r="F1509" s="331"/>
      <c r="G1509" s="333">
        <f t="shared" si="32"/>
        <v>1454.2599999999929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4</v>
      </c>
      <c r="C1510" s="298">
        <v>46065</v>
      </c>
      <c r="D1510" s="299" t="s">
        <v>296</v>
      </c>
      <c r="E1510" s="331">
        <v>65.78</v>
      </c>
      <c r="F1510" s="331"/>
      <c r="G1510" s="333">
        <f t="shared" si="32"/>
        <v>1461.8199999999929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3</v>
      </c>
      <c r="C1511" s="298">
        <v>46065</v>
      </c>
      <c r="D1511" s="299" t="s">
        <v>296</v>
      </c>
      <c r="E1511" s="331">
        <v>3.93</v>
      </c>
      <c r="F1511" s="331"/>
      <c r="G1511" s="333">
        <f t="shared" si="32"/>
        <v>1527.5999999999929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7</v>
      </c>
      <c r="C1512" s="298">
        <v>46065</v>
      </c>
      <c r="D1512" s="299" t="s">
        <v>442</v>
      </c>
      <c r="E1512" s="331">
        <v>564.83000000000004</v>
      </c>
      <c r="F1512" s="331"/>
      <c r="G1512" s="333">
        <f t="shared" si="32"/>
        <v>1531.5299999999929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7</v>
      </c>
      <c r="C1513" s="298">
        <v>46065</v>
      </c>
      <c r="D1513" s="299" t="s">
        <v>443</v>
      </c>
      <c r="E1513" s="331">
        <v>70.180000000000007</v>
      </c>
      <c r="F1513" s="331"/>
      <c r="G1513" s="333">
        <f t="shared" si="32"/>
        <v>2096.3599999999929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6</v>
      </c>
      <c r="C1514" s="298">
        <v>46065</v>
      </c>
      <c r="D1514" s="299" t="s">
        <v>444</v>
      </c>
      <c r="E1514" s="331">
        <v>2.66</v>
      </c>
      <c r="F1514" s="331"/>
      <c r="G1514" s="333">
        <f t="shared" si="32"/>
        <v>2166.5399999999927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5</v>
      </c>
      <c r="C1515" s="298">
        <v>46064</v>
      </c>
      <c r="D1515" s="299" t="s">
        <v>428</v>
      </c>
      <c r="E1515" s="331">
        <v>103.25</v>
      </c>
      <c r="F1515" s="331"/>
      <c r="G1515" s="333">
        <f t="shared" si="32"/>
        <v>2169.1999999999925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4</v>
      </c>
      <c r="C1516" s="298">
        <v>46064</v>
      </c>
      <c r="D1516" s="299" t="s">
        <v>362</v>
      </c>
      <c r="E1516" s="331">
        <v>30.39</v>
      </c>
      <c r="F1516" s="331"/>
      <c r="G1516" s="333">
        <f t="shared" si="32"/>
        <v>2272.4499999999925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2</v>
      </c>
      <c r="C1517" s="298">
        <v>46064</v>
      </c>
      <c r="D1517" s="299" t="s">
        <v>296</v>
      </c>
      <c r="E1517" s="331">
        <v>9.92</v>
      </c>
      <c r="F1517" s="331"/>
      <c r="G1517" s="333">
        <f t="shared" si="32"/>
        <v>2302.8399999999924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3</v>
      </c>
      <c r="C1518" s="298">
        <v>46064</v>
      </c>
      <c r="D1518" s="299" t="s">
        <v>295</v>
      </c>
      <c r="E1518" s="331">
        <v>3.49</v>
      </c>
      <c r="F1518" s="331"/>
      <c r="G1518" s="333">
        <f t="shared" si="32"/>
        <v>2312.7599999999925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294</v>
      </c>
      <c r="B1519" s="330">
        <v>22</v>
      </c>
      <c r="C1519" s="298">
        <v>46064</v>
      </c>
      <c r="D1519" s="299" t="s">
        <v>351</v>
      </c>
      <c r="E1519" s="331">
        <v>19.16</v>
      </c>
      <c r="F1519" s="331"/>
      <c r="G1519" s="333">
        <f t="shared" si="32"/>
        <v>2316.2499999999923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6</v>
      </c>
      <c r="C1520" s="298">
        <v>46063</v>
      </c>
      <c r="D1520" s="299" t="s">
        <v>411</v>
      </c>
      <c r="E1520" s="331">
        <v>-8</v>
      </c>
      <c r="F1520" s="331"/>
      <c r="G1520" s="333">
        <f t="shared" si="32"/>
        <v>2335.4099999999921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6</v>
      </c>
      <c r="C1521" s="298">
        <v>46063</v>
      </c>
      <c r="D1521" s="299" t="s">
        <v>445</v>
      </c>
      <c r="E1521" s="331">
        <v>-0.04</v>
      </c>
      <c r="F1521" s="331"/>
      <c r="G1521" s="333">
        <f t="shared" si="32"/>
        <v>2327.4099999999921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335</v>
      </c>
      <c r="B1522" s="330" t="s">
        <v>335</v>
      </c>
      <c r="C1522" s="298">
        <v>46063</v>
      </c>
      <c r="D1522" s="299" t="s">
        <v>182</v>
      </c>
      <c r="E1522" s="331">
        <v>65.78</v>
      </c>
      <c r="F1522" s="331"/>
      <c r="G1522" s="333">
        <f t="shared" si="32"/>
        <v>2327.3699999999922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294</v>
      </c>
      <c r="B1523" s="330">
        <v>13</v>
      </c>
      <c r="C1523" s="298">
        <v>46063</v>
      </c>
      <c r="D1523" s="299" t="s">
        <v>182</v>
      </c>
      <c r="E1523" s="331">
        <v>159.35</v>
      </c>
      <c r="F1523" s="331"/>
      <c r="G1523" s="333">
        <f t="shared" si="32"/>
        <v>2393.1499999999924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2</v>
      </c>
      <c r="C1524" s="298">
        <v>46063</v>
      </c>
      <c r="D1524" s="299" t="s">
        <v>296</v>
      </c>
      <c r="E1524" s="331">
        <v>16.29</v>
      </c>
      <c r="F1524" s="331"/>
      <c r="G1524" s="333">
        <f t="shared" si="32"/>
        <v>2552.4999999999923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1</v>
      </c>
      <c r="C1525" s="298">
        <v>46063</v>
      </c>
      <c r="D1525" s="299" t="s">
        <v>311</v>
      </c>
      <c r="E1525" s="331">
        <v>19.329999999999998</v>
      </c>
      <c r="F1525" s="331"/>
      <c r="G1525" s="333">
        <f t="shared" si="32"/>
        <v>2568.7899999999922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3</v>
      </c>
      <c r="C1526" s="298">
        <v>46062</v>
      </c>
      <c r="D1526" s="299" t="s">
        <v>446</v>
      </c>
      <c r="E1526" s="331">
        <v>8.61</v>
      </c>
      <c r="F1526" s="331"/>
      <c r="G1526" s="333">
        <f t="shared" ref="G1526:G1771" si="33">G1527-E1526+F1526</f>
        <v>2588.1199999999922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2</v>
      </c>
      <c r="C1527" s="298">
        <v>46062</v>
      </c>
      <c r="D1527" s="299" t="s">
        <v>296</v>
      </c>
      <c r="E1527" s="331">
        <v>13.41</v>
      </c>
      <c r="F1527" s="331"/>
      <c r="G1527" s="333">
        <f t="shared" si="33"/>
        <v>2596.7299999999923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294</v>
      </c>
      <c r="B1528" s="330">
        <v>18</v>
      </c>
      <c r="C1528" s="298">
        <v>46062</v>
      </c>
      <c r="D1528" s="299" t="s">
        <v>360</v>
      </c>
      <c r="E1528" s="331">
        <v>400</v>
      </c>
      <c r="F1528" s="331"/>
      <c r="G1528" s="333">
        <f t="shared" si="33"/>
        <v>2610.1399999999921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294</v>
      </c>
      <c r="B1529" s="330">
        <v>9</v>
      </c>
      <c r="C1529" s="298">
        <v>46062</v>
      </c>
      <c r="D1529" s="299" t="s">
        <v>58</v>
      </c>
      <c r="E1529" s="331">
        <v>1281.53</v>
      </c>
      <c r="F1529" s="331"/>
      <c r="G1529" s="333">
        <f t="shared" si="33"/>
        <v>3010.1399999999921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5</v>
      </c>
      <c r="C1530" s="298">
        <v>46062</v>
      </c>
      <c r="D1530" s="299" t="s">
        <v>447</v>
      </c>
      <c r="E1530" s="331">
        <v>50</v>
      </c>
      <c r="F1530" s="331"/>
      <c r="G1530" s="333">
        <f t="shared" si="33"/>
        <v>4291.6699999999919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2</v>
      </c>
      <c r="C1531" s="298">
        <v>46062</v>
      </c>
      <c r="D1531" s="299" t="s">
        <v>448</v>
      </c>
      <c r="E1531" s="331">
        <v>12.1</v>
      </c>
      <c r="F1531" s="331"/>
      <c r="G1531" s="333">
        <f t="shared" si="33"/>
        <v>4341.6699999999919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1</v>
      </c>
      <c r="C1532" s="298">
        <v>46061</v>
      </c>
      <c r="D1532" s="299" t="s">
        <v>306</v>
      </c>
      <c r="E1532" s="331">
        <v>72.099999999999994</v>
      </c>
      <c r="F1532" s="331"/>
      <c r="G1532" s="333">
        <f t="shared" si="33"/>
        <v>4353.7699999999923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8</v>
      </c>
      <c r="C1533" s="298">
        <v>46061</v>
      </c>
      <c r="D1533" s="299" t="s">
        <v>319</v>
      </c>
      <c r="E1533" s="331">
        <v>30.25</v>
      </c>
      <c r="F1533" s="331"/>
      <c r="G1533" s="333">
        <f t="shared" si="33"/>
        <v>4425.8699999999926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3</v>
      </c>
      <c r="C1534" s="298">
        <v>46061</v>
      </c>
      <c r="D1534" s="299" t="s">
        <v>296</v>
      </c>
      <c r="E1534" s="331">
        <v>3.72</v>
      </c>
      <c r="F1534" s="331"/>
      <c r="G1534" s="333">
        <f t="shared" si="33"/>
        <v>4456.1199999999926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4</v>
      </c>
      <c r="C1535" s="298">
        <v>46061</v>
      </c>
      <c r="D1535" s="299" t="s">
        <v>296</v>
      </c>
      <c r="E1535" s="331">
        <v>41.6</v>
      </c>
      <c r="F1535" s="331"/>
      <c r="G1535" s="333">
        <f t="shared" si="33"/>
        <v>4459.8399999999929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3</v>
      </c>
      <c r="C1536" s="298">
        <v>46061</v>
      </c>
      <c r="D1536" s="299" t="s">
        <v>449</v>
      </c>
      <c r="E1536" s="331">
        <v>1</v>
      </c>
      <c r="F1536" s="331"/>
      <c r="G1536" s="333">
        <f t="shared" si="33"/>
        <v>4501.4399999999932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2</v>
      </c>
      <c r="C1537" s="298">
        <v>46061</v>
      </c>
      <c r="D1537" s="299" t="s">
        <v>357</v>
      </c>
      <c r="E1537" s="331">
        <v>10.17</v>
      </c>
      <c r="F1537" s="331"/>
      <c r="G1537" s="333">
        <f t="shared" si="33"/>
        <v>4502.4399999999932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287</v>
      </c>
      <c r="B1538" s="330" t="s">
        <v>287</v>
      </c>
      <c r="C1538" s="298">
        <v>46060</v>
      </c>
      <c r="D1538" s="299" t="s">
        <v>450</v>
      </c>
      <c r="E1538" s="331">
        <v>367.77</v>
      </c>
      <c r="F1538" s="331">
        <v>367.77</v>
      </c>
      <c r="G1538" s="333">
        <f t="shared" si="33"/>
        <v>4512.6099999999933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4</v>
      </c>
      <c r="C1539" s="298">
        <v>46060</v>
      </c>
      <c r="D1539" s="299" t="s">
        <v>310</v>
      </c>
      <c r="E1539" s="331">
        <v>32.36</v>
      </c>
      <c r="F1539" s="331"/>
      <c r="G1539" s="333">
        <f t="shared" si="33"/>
        <v>4512.6099999999933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6</v>
      </c>
      <c r="C1540" s="298">
        <v>46060</v>
      </c>
      <c r="D1540" s="299" t="s">
        <v>451</v>
      </c>
      <c r="E1540" s="331">
        <v>41.39</v>
      </c>
      <c r="F1540" s="331"/>
      <c r="G1540" s="333">
        <f t="shared" si="33"/>
        <v>4544.969999999993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1</v>
      </c>
      <c r="C1541" s="298">
        <v>46060</v>
      </c>
      <c r="D1541" s="299" t="s">
        <v>444</v>
      </c>
      <c r="E1541" s="331">
        <v>35.770000000000003</v>
      </c>
      <c r="F1541" s="331"/>
      <c r="G1541" s="333">
        <f t="shared" si="33"/>
        <v>4586.3599999999933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3</v>
      </c>
      <c r="C1542" s="298">
        <v>46060</v>
      </c>
      <c r="D1542" s="299" t="s">
        <v>347</v>
      </c>
      <c r="E1542" s="331">
        <v>25</v>
      </c>
      <c r="F1542" s="331"/>
      <c r="G1542" s="333">
        <f t="shared" si="33"/>
        <v>4622.1299999999937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8</v>
      </c>
      <c r="C1543" s="298">
        <v>46060</v>
      </c>
      <c r="D1543" s="299" t="s">
        <v>296</v>
      </c>
      <c r="E1543" s="331">
        <v>6.69</v>
      </c>
      <c r="F1543" s="331"/>
      <c r="G1543" s="333">
        <f t="shared" si="33"/>
        <v>4647.1299999999937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4</v>
      </c>
      <c r="C1544" s="298">
        <v>46060</v>
      </c>
      <c r="D1544" s="299" t="s">
        <v>296</v>
      </c>
      <c r="E1544" s="331">
        <v>47.85</v>
      </c>
      <c r="F1544" s="331"/>
      <c r="G1544" s="333">
        <f t="shared" si="33"/>
        <v>4653.8199999999933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46059</v>
      </c>
      <c r="D1545" s="299" t="s">
        <v>301</v>
      </c>
      <c r="E1545" s="331">
        <v>20</v>
      </c>
      <c r="F1545" s="331"/>
      <c r="G1545" s="333">
        <f t="shared" si="33"/>
        <v>4701.6699999999937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291</v>
      </c>
      <c r="B1546" s="330">
        <v>40</v>
      </c>
      <c r="C1546" s="298">
        <v>46059</v>
      </c>
      <c r="D1546" s="299" t="s">
        <v>316</v>
      </c>
      <c r="E1546" s="331"/>
      <c r="F1546" s="331">
        <v>822.99</v>
      </c>
      <c r="G1546" s="333">
        <f t="shared" si="33"/>
        <v>4721.6699999999937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294</v>
      </c>
      <c r="B1547" s="330">
        <v>14</v>
      </c>
      <c r="C1547" s="298">
        <v>46059</v>
      </c>
      <c r="D1547" s="299" t="s">
        <v>365</v>
      </c>
      <c r="E1547" s="331">
        <v>66.67</v>
      </c>
      <c r="F1547" s="331"/>
      <c r="G1547" s="333">
        <f t="shared" si="33"/>
        <v>3898.6799999999935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2</v>
      </c>
      <c r="C1548" s="298">
        <v>46059</v>
      </c>
      <c r="D1548" s="299" t="s">
        <v>296</v>
      </c>
      <c r="E1548" s="331">
        <v>9.35</v>
      </c>
      <c r="F1548" s="331"/>
      <c r="G1548" s="333">
        <f t="shared" si="33"/>
        <v>3965.3499999999935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4</v>
      </c>
      <c r="C1549" s="298">
        <v>46059</v>
      </c>
      <c r="D1549" s="299" t="s">
        <v>296</v>
      </c>
      <c r="E1549" s="331">
        <v>45.81</v>
      </c>
      <c r="F1549" s="331"/>
      <c r="G1549" s="333">
        <f t="shared" si="33"/>
        <v>3974.6999999999935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2</v>
      </c>
      <c r="C1550" s="298">
        <v>46059</v>
      </c>
      <c r="D1550" s="299" t="s">
        <v>352</v>
      </c>
      <c r="E1550" s="331">
        <v>22.98</v>
      </c>
      <c r="F1550" s="331"/>
      <c r="G1550" s="333">
        <f t="shared" si="33"/>
        <v>4020.5099999999934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2</v>
      </c>
      <c r="C1551" s="298">
        <v>46059</v>
      </c>
      <c r="D1551" s="299" t="s">
        <v>301</v>
      </c>
      <c r="E1551" s="331">
        <v>46.5</v>
      </c>
      <c r="F1551" s="331"/>
      <c r="G1551" s="333">
        <f t="shared" si="33"/>
        <v>4043.4899999999934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2</v>
      </c>
      <c r="C1552" s="298">
        <v>46059</v>
      </c>
      <c r="D1552" s="299" t="s">
        <v>357</v>
      </c>
      <c r="E1552" s="331">
        <v>10.17</v>
      </c>
      <c r="F1552" s="331"/>
      <c r="G1552" s="333">
        <f t="shared" si="33"/>
        <v>4089.9899999999934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8</v>
      </c>
      <c r="C1553" s="298">
        <v>46059</v>
      </c>
      <c r="D1553" s="299" t="s">
        <v>434</v>
      </c>
      <c r="E1553" s="331">
        <v>81.2</v>
      </c>
      <c r="F1553" s="331"/>
      <c r="G1553" s="333">
        <f t="shared" si="33"/>
        <v>4100.1599999999935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2</v>
      </c>
      <c r="C1554" s="298">
        <v>46058</v>
      </c>
      <c r="D1554" s="299" t="s">
        <v>301</v>
      </c>
      <c r="E1554" s="331">
        <v>21</v>
      </c>
      <c r="F1554" s="331"/>
      <c r="G1554" s="333">
        <f t="shared" si="33"/>
        <v>4181.3599999999933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291</v>
      </c>
      <c r="B1555" s="330">
        <v>39</v>
      </c>
      <c r="C1555" s="298">
        <v>46058</v>
      </c>
      <c r="D1555" s="299" t="s">
        <v>292</v>
      </c>
      <c r="E1555" s="331"/>
      <c r="F1555" s="331">
        <v>2763.79</v>
      </c>
      <c r="G1555" s="333">
        <f t="shared" si="33"/>
        <v>4202.3599999999933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8</v>
      </c>
      <c r="C1556" s="298">
        <v>46058</v>
      </c>
      <c r="D1556" s="299" t="s">
        <v>356</v>
      </c>
      <c r="E1556" s="331">
        <v>95.35</v>
      </c>
      <c r="F1556" s="331"/>
      <c r="G1556" s="333">
        <f t="shared" si="33"/>
        <v>1438.5699999999933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2</v>
      </c>
      <c r="C1557" s="298">
        <v>46058</v>
      </c>
      <c r="D1557" s="299" t="s">
        <v>352</v>
      </c>
      <c r="E1557" s="331">
        <v>14.99</v>
      </c>
      <c r="F1557" s="331"/>
      <c r="G1557" s="333">
        <f t="shared" si="33"/>
        <v>1533.9199999999933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287</v>
      </c>
      <c r="B1558" s="330" t="s">
        <v>287</v>
      </c>
      <c r="C1558" s="298">
        <v>46058</v>
      </c>
      <c r="D1558" s="299" t="s">
        <v>450</v>
      </c>
      <c r="E1558" s="331">
        <v>77.569999999999993</v>
      </c>
      <c r="F1558" s="331">
        <v>77.569999999999993</v>
      </c>
      <c r="G1558" s="333">
        <f t="shared" si="33"/>
        <v>1548.9099999999933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6</v>
      </c>
      <c r="C1559" s="298">
        <v>46057</v>
      </c>
      <c r="D1559" s="299" t="s">
        <v>343</v>
      </c>
      <c r="E1559" s="331">
        <v>50</v>
      </c>
      <c r="F1559" s="331"/>
      <c r="G1559" s="333">
        <f t="shared" si="33"/>
        <v>1548.9099999999933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1</v>
      </c>
      <c r="C1560" s="298">
        <v>46057</v>
      </c>
      <c r="D1560" s="299" t="s">
        <v>306</v>
      </c>
      <c r="E1560" s="331">
        <v>62.03</v>
      </c>
      <c r="F1560" s="331"/>
      <c r="G1560" s="333">
        <f t="shared" si="33"/>
        <v>1598.9099999999933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46057</v>
      </c>
      <c r="D1561" s="299" t="s">
        <v>296</v>
      </c>
      <c r="E1561" s="331">
        <v>14.91</v>
      </c>
      <c r="F1561" s="331"/>
      <c r="G1561" s="333">
        <f t="shared" si="33"/>
        <v>1660.9399999999932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4</v>
      </c>
      <c r="C1562" s="298">
        <v>46057</v>
      </c>
      <c r="D1562" s="299" t="s">
        <v>310</v>
      </c>
      <c r="E1562" s="331">
        <v>63.38</v>
      </c>
      <c r="F1562" s="331"/>
      <c r="G1562" s="333">
        <f t="shared" si="33"/>
        <v>1675.8499999999933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287</v>
      </c>
      <c r="B1563" s="330" t="s">
        <v>287</v>
      </c>
      <c r="C1563" s="298">
        <v>46057</v>
      </c>
      <c r="D1563" s="299" t="s">
        <v>452</v>
      </c>
      <c r="E1563" s="331">
        <v>192.78</v>
      </c>
      <c r="F1563" s="331">
        <v>192.78</v>
      </c>
      <c r="G1563" s="333">
        <f t="shared" si="33"/>
        <v>1739.2299999999934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294</v>
      </c>
      <c r="B1564" s="330">
        <v>14</v>
      </c>
      <c r="C1564" s="298">
        <v>46057</v>
      </c>
      <c r="D1564" s="299" t="s">
        <v>366</v>
      </c>
      <c r="E1564" s="331">
        <v>68.739999999999995</v>
      </c>
      <c r="F1564" s="331"/>
      <c r="G1564" s="333">
        <f t="shared" si="33"/>
        <v>1739.2299999999934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6</v>
      </c>
      <c r="C1565" s="298">
        <v>46057</v>
      </c>
      <c r="D1565" s="299" t="s">
        <v>300</v>
      </c>
      <c r="E1565" s="331">
        <v>-42.58</v>
      </c>
      <c r="F1565" s="331"/>
      <c r="G1565" s="333">
        <f t="shared" si="33"/>
        <v>1807.9699999999934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1</v>
      </c>
      <c r="C1566" s="298">
        <v>46057</v>
      </c>
      <c r="D1566" s="299" t="s">
        <v>370</v>
      </c>
      <c r="E1566" s="331">
        <v>31.36</v>
      </c>
      <c r="F1566" s="331"/>
      <c r="G1566" s="333">
        <f t="shared" si="33"/>
        <v>1765.3899999999935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294</v>
      </c>
      <c r="B1567" s="330">
        <v>17</v>
      </c>
      <c r="C1567" s="298">
        <v>46057</v>
      </c>
      <c r="D1567" s="299" t="s">
        <v>369</v>
      </c>
      <c r="E1567" s="331">
        <v>99</v>
      </c>
      <c r="F1567" s="331"/>
      <c r="G1567" s="333">
        <f t="shared" si="33"/>
        <v>1796.7499999999934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284</v>
      </c>
      <c r="B1568" s="330">
        <v>36</v>
      </c>
      <c r="C1568" s="298">
        <v>46056</v>
      </c>
      <c r="D1568" s="299" t="s">
        <v>373</v>
      </c>
      <c r="E1568" s="331">
        <v>50</v>
      </c>
      <c r="F1568" s="331"/>
      <c r="G1568" s="333">
        <f t="shared" si="33"/>
        <v>1895.7499999999934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8</v>
      </c>
      <c r="C1569" s="298">
        <v>46056</v>
      </c>
      <c r="D1569" s="299" t="s">
        <v>319</v>
      </c>
      <c r="E1569" s="331">
        <v>7.92</v>
      </c>
      <c r="F1569" s="331"/>
      <c r="G1569" s="333">
        <f t="shared" si="33"/>
        <v>1945.7499999999934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294</v>
      </c>
      <c r="B1570" s="330">
        <v>24</v>
      </c>
      <c r="C1570" s="298">
        <v>46056</v>
      </c>
      <c r="D1570" s="299" t="s">
        <v>858</v>
      </c>
      <c r="E1570" s="331">
        <v>83.58</v>
      </c>
      <c r="F1570" s="331"/>
      <c r="G1570" s="333">
        <f t="shared" si="33"/>
        <v>1953.6699999999935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4</v>
      </c>
      <c r="C1571" s="298">
        <v>46056</v>
      </c>
      <c r="D1571" s="299" t="s">
        <v>453</v>
      </c>
      <c r="E1571" s="331">
        <v>28.64</v>
      </c>
      <c r="F1571" s="331"/>
      <c r="G1571" s="333">
        <f t="shared" si="33"/>
        <v>2037.2499999999934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2</v>
      </c>
      <c r="C1572" s="298">
        <v>46056</v>
      </c>
      <c r="D1572" s="299" t="s">
        <v>357</v>
      </c>
      <c r="E1572" s="331">
        <v>9.4700000000000006</v>
      </c>
      <c r="F1572" s="331"/>
      <c r="G1572" s="333">
        <f t="shared" si="33"/>
        <v>2065.8899999999935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6</v>
      </c>
      <c r="C1573" s="298">
        <v>46055</v>
      </c>
      <c r="D1573" s="299" t="s">
        <v>454</v>
      </c>
      <c r="E1573" s="331">
        <v>20</v>
      </c>
      <c r="F1573" s="331"/>
      <c r="G1573" s="333">
        <f t="shared" si="33"/>
        <v>2075.3599999999933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294</v>
      </c>
      <c r="B1574" s="330">
        <v>17</v>
      </c>
      <c r="C1574" s="298">
        <v>46055</v>
      </c>
      <c r="D1574" s="299" t="s">
        <v>188</v>
      </c>
      <c r="E1574" s="331">
        <v>41.54</v>
      </c>
      <c r="F1574" s="331"/>
      <c r="G1574" s="333">
        <f t="shared" si="33"/>
        <v>2095.3599999999933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2</v>
      </c>
      <c r="C1575" s="298">
        <v>46055</v>
      </c>
      <c r="D1575" s="299" t="s">
        <v>296</v>
      </c>
      <c r="E1575" s="331">
        <v>9.92</v>
      </c>
      <c r="F1575" s="331"/>
      <c r="G1575" s="333">
        <f t="shared" si="33"/>
        <v>2136.8999999999933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8</v>
      </c>
      <c r="C1576" s="298">
        <v>46055</v>
      </c>
      <c r="D1576" s="299" t="s">
        <v>455</v>
      </c>
      <c r="E1576" s="331">
        <v>155.38</v>
      </c>
      <c r="F1576" s="331"/>
      <c r="G1576" s="333">
        <f t="shared" si="33"/>
        <v>2146.8199999999933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294</v>
      </c>
      <c r="B1577" s="330">
        <v>21</v>
      </c>
      <c r="C1577" s="298">
        <v>46055</v>
      </c>
      <c r="D1577" s="299" t="s">
        <v>194</v>
      </c>
      <c r="E1577" s="331">
        <v>27.35</v>
      </c>
      <c r="F1577" s="331"/>
      <c r="G1577" s="333">
        <f t="shared" si="33"/>
        <v>2302.1999999999935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6</v>
      </c>
      <c r="C1578" s="298">
        <v>46054</v>
      </c>
      <c r="D1578" s="299" t="s">
        <v>300</v>
      </c>
      <c r="E1578" s="331">
        <v>59.37</v>
      </c>
      <c r="F1578" s="331"/>
      <c r="G1578" s="333">
        <f t="shared" si="33"/>
        <v>2329.5499999999934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294</v>
      </c>
      <c r="B1579" s="330">
        <v>22</v>
      </c>
      <c r="C1579" s="298">
        <v>46054</v>
      </c>
      <c r="D1579" s="299" t="s">
        <v>374</v>
      </c>
      <c r="E1579" s="331">
        <v>6.37</v>
      </c>
      <c r="F1579" s="331"/>
      <c r="G1579" s="333">
        <f t="shared" si="33"/>
        <v>2388.9199999999933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8</v>
      </c>
      <c r="C1580" s="298">
        <v>46054</v>
      </c>
      <c r="D1580" s="299" t="s">
        <v>456</v>
      </c>
      <c r="E1580" s="331">
        <v>44.65</v>
      </c>
      <c r="F1580" s="331"/>
      <c r="G1580" s="333">
        <f t="shared" si="33"/>
        <v>2395.2899999999931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7</v>
      </c>
      <c r="C1581" s="298">
        <v>46054</v>
      </c>
      <c r="D1581" s="299" t="s">
        <v>337</v>
      </c>
      <c r="E1581" s="331">
        <v>35.17</v>
      </c>
      <c r="F1581" s="331"/>
      <c r="G1581" s="333">
        <f t="shared" si="33"/>
        <v>2439.9399999999932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4</v>
      </c>
      <c r="C1582" s="298">
        <v>46054</v>
      </c>
      <c r="D1582" s="299" t="s">
        <v>310</v>
      </c>
      <c r="E1582" s="331">
        <v>28.48</v>
      </c>
      <c r="F1582" s="331"/>
      <c r="G1582" s="333">
        <f t="shared" si="33"/>
        <v>2475.1099999999933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1</v>
      </c>
      <c r="C1583" s="298">
        <v>46054</v>
      </c>
      <c r="D1583" s="299" t="s">
        <v>311</v>
      </c>
      <c r="E1583" s="331">
        <v>125.07</v>
      </c>
      <c r="F1583" s="331"/>
      <c r="G1583" s="333">
        <f t="shared" si="33"/>
        <v>2503.5899999999933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2</v>
      </c>
      <c r="C1584" s="298">
        <v>46054</v>
      </c>
      <c r="D1584" s="299" t="s">
        <v>456</v>
      </c>
      <c r="E1584" s="331">
        <v>100</v>
      </c>
      <c r="F1584" s="331"/>
      <c r="G1584" s="333">
        <f t="shared" si="33"/>
        <v>2628.6599999999935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1</v>
      </c>
      <c r="C1585" s="298">
        <v>46054</v>
      </c>
      <c r="D1585" s="299" t="s">
        <v>329</v>
      </c>
      <c r="E1585" s="331">
        <v>194.96</v>
      </c>
      <c r="F1585" s="331"/>
      <c r="G1585" s="333">
        <f t="shared" si="33"/>
        <v>2728.6599999999935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2</v>
      </c>
      <c r="C1586" s="298">
        <v>46054</v>
      </c>
      <c r="D1586" s="299" t="s">
        <v>409</v>
      </c>
      <c r="E1586" s="331">
        <v>75.53</v>
      </c>
      <c r="F1586" s="331"/>
      <c r="G1586" s="333">
        <f t="shared" si="33"/>
        <v>2923.6199999999935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284</v>
      </c>
      <c r="B1587" s="330">
        <v>37</v>
      </c>
      <c r="C1587" s="298">
        <v>46053</v>
      </c>
      <c r="D1587" s="299" t="s">
        <v>457</v>
      </c>
      <c r="E1587" s="331">
        <v>3194.64</v>
      </c>
      <c r="F1587" s="331"/>
      <c r="G1587" s="333">
        <f t="shared" si="33"/>
        <v>2999.1499999999937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286</v>
      </c>
      <c r="B1588" s="330">
        <v>25</v>
      </c>
      <c r="C1588" s="298">
        <v>46053</v>
      </c>
      <c r="D1588" s="298" t="s">
        <v>204</v>
      </c>
      <c r="E1588" s="331">
        <v>350</v>
      </c>
      <c r="F1588" s="331"/>
      <c r="G1588" s="333">
        <f t="shared" si="33"/>
        <v>6193.7899999999936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286</v>
      </c>
      <c r="B1589" s="330">
        <v>26</v>
      </c>
      <c r="C1589" s="298">
        <v>46053</v>
      </c>
      <c r="D1589" s="298" t="s">
        <v>205</v>
      </c>
      <c r="E1589" s="331">
        <v>320</v>
      </c>
      <c r="F1589" s="331"/>
      <c r="G1589" s="333">
        <f t="shared" si="33"/>
        <v>6543.7899999999936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286</v>
      </c>
      <c r="B1590" s="330">
        <v>27</v>
      </c>
      <c r="C1590" s="298">
        <v>46053</v>
      </c>
      <c r="D1590" s="298" t="s">
        <v>206</v>
      </c>
      <c r="E1590" s="331">
        <v>25</v>
      </c>
      <c r="F1590" s="331"/>
      <c r="G1590" s="333">
        <f t="shared" si="33"/>
        <v>6863.7899999999936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286</v>
      </c>
      <c r="B1591" s="330">
        <v>28</v>
      </c>
      <c r="C1591" s="298">
        <v>46053</v>
      </c>
      <c r="D1591" s="298" t="s">
        <v>207</v>
      </c>
      <c r="E1591" s="331">
        <v>25</v>
      </c>
      <c r="F1591" s="331"/>
      <c r="G1591" s="333">
        <f t="shared" si="33"/>
        <v>6888.7899999999936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286</v>
      </c>
      <c r="B1592" s="330">
        <v>29</v>
      </c>
      <c r="C1592" s="298">
        <v>46053</v>
      </c>
      <c r="D1592" s="298" t="s">
        <v>208</v>
      </c>
      <c r="E1592" s="331">
        <v>45</v>
      </c>
      <c r="F1592" s="331"/>
      <c r="G1592" s="333">
        <f t="shared" si="33"/>
        <v>6913.7899999999936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286</v>
      </c>
      <c r="B1593" s="330">
        <v>30</v>
      </c>
      <c r="C1593" s="298">
        <v>46053</v>
      </c>
      <c r="D1593" s="298" t="s">
        <v>209</v>
      </c>
      <c r="E1593" s="331">
        <v>400</v>
      </c>
      <c r="F1593" s="331"/>
      <c r="G1593" s="333">
        <f t="shared" si="33"/>
        <v>6958.7899999999936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286</v>
      </c>
      <c r="B1594" s="330">
        <v>31</v>
      </c>
      <c r="C1594" s="298">
        <v>46053</v>
      </c>
      <c r="D1594" s="298" t="s">
        <v>210</v>
      </c>
      <c r="E1594" s="331">
        <v>375</v>
      </c>
      <c r="F1594" s="331"/>
      <c r="G1594" s="333">
        <f t="shared" si="33"/>
        <v>7358.7899999999936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286</v>
      </c>
      <c r="B1595" s="330">
        <v>32</v>
      </c>
      <c r="C1595" s="298">
        <v>46053</v>
      </c>
      <c r="D1595" s="298" t="s">
        <v>211</v>
      </c>
      <c r="E1595" s="331">
        <v>100</v>
      </c>
      <c r="F1595" s="331"/>
      <c r="G1595" s="333">
        <f t="shared" si="33"/>
        <v>7733.7899999999936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286</v>
      </c>
      <c r="B1596" s="330">
        <v>33</v>
      </c>
      <c r="C1596" s="298">
        <v>46053</v>
      </c>
      <c r="D1596" s="298" t="s">
        <v>212</v>
      </c>
      <c r="E1596" s="331">
        <v>85</v>
      </c>
      <c r="F1596" s="331"/>
      <c r="G1596" s="333">
        <f t="shared" si="33"/>
        <v>7833.7899999999936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286</v>
      </c>
      <c r="B1597" s="330">
        <v>34</v>
      </c>
      <c r="C1597" s="298">
        <v>46053</v>
      </c>
      <c r="D1597" s="298" t="s">
        <v>213</v>
      </c>
      <c r="E1597" s="331">
        <v>230</v>
      </c>
      <c r="F1597" s="331"/>
      <c r="G1597" s="333">
        <f t="shared" si="33"/>
        <v>7918.7899999999936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286</v>
      </c>
      <c r="B1598" s="330">
        <v>35</v>
      </c>
      <c r="C1598" s="298">
        <v>46053</v>
      </c>
      <c r="D1598" s="298" t="s">
        <v>214</v>
      </c>
      <c r="E1598" s="331">
        <v>45</v>
      </c>
      <c r="F1598" s="331"/>
      <c r="G1598" s="333">
        <f t="shared" si="33"/>
        <v>8148.7899999999936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8</v>
      </c>
      <c r="C1599" s="298">
        <v>46053</v>
      </c>
      <c r="D1599" s="298" t="s">
        <v>319</v>
      </c>
      <c r="E1599" s="331">
        <v>31.03</v>
      </c>
      <c r="F1599" s="331"/>
      <c r="G1599" s="333">
        <f t="shared" si="33"/>
        <v>8193.7899999999936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294</v>
      </c>
      <c r="B1600" s="330">
        <v>10</v>
      </c>
      <c r="C1600" s="298">
        <v>46053</v>
      </c>
      <c r="D1600" s="298" t="s">
        <v>176</v>
      </c>
      <c r="E1600" s="331">
        <v>17.899999999999999</v>
      </c>
      <c r="F1600" s="331"/>
      <c r="G1600" s="333">
        <f t="shared" si="33"/>
        <v>8224.8199999999943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289</v>
      </c>
      <c r="B1601" s="330">
        <v>3</v>
      </c>
      <c r="C1601" s="298">
        <v>46053</v>
      </c>
      <c r="D1601" s="298" t="s">
        <v>347</v>
      </c>
      <c r="E1601" s="331">
        <v>18.84</v>
      </c>
      <c r="F1601" s="331"/>
      <c r="G1601" s="333">
        <f t="shared" si="33"/>
        <v>8242.7199999999939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8</v>
      </c>
      <c r="C1602" s="298">
        <v>46053</v>
      </c>
      <c r="D1602" s="298" t="s">
        <v>319</v>
      </c>
      <c r="E1602" s="331">
        <v>25.54</v>
      </c>
      <c r="F1602" s="331"/>
      <c r="G1602" s="333">
        <f t="shared" si="33"/>
        <v>8261.559999999994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8</v>
      </c>
      <c r="C1603" s="298">
        <v>46053</v>
      </c>
      <c r="D1603" s="298" t="s">
        <v>308</v>
      </c>
      <c r="E1603" s="331">
        <v>52.59</v>
      </c>
      <c r="F1603" s="331"/>
      <c r="G1603" s="333">
        <f t="shared" si="33"/>
        <v>8287.0999999999949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335</v>
      </c>
      <c r="B1604" s="330" t="s">
        <v>335</v>
      </c>
      <c r="C1604" s="298">
        <v>46052</v>
      </c>
      <c r="D1604" s="299" t="s">
        <v>458</v>
      </c>
      <c r="E1604" s="331"/>
      <c r="F1604" s="331">
        <v>422</v>
      </c>
      <c r="G1604" s="333">
        <f t="shared" si="33"/>
        <v>8339.6899999999951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5</v>
      </c>
      <c r="C1605" s="298">
        <v>46052</v>
      </c>
      <c r="D1605" s="299" t="s">
        <v>862</v>
      </c>
      <c r="E1605" s="331">
        <v>200</v>
      </c>
      <c r="F1605" s="331"/>
      <c r="G1605" s="333">
        <f t="shared" si="33"/>
        <v>7917.6899999999951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2</v>
      </c>
      <c r="C1606" s="298">
        <v>46052</v>
      </c>
      <c r="D1606" s="299" t="s">
        <v>296</v>
      </c>
      <c r="E1606" s="331">
        <v>8.52</v>
      </c>
      <c r="F1606" s="331"/>
      <c r="G1606" s="333">
        <f t="shared" si="33"/>
        <v>8117.6899999999951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287</v>
      </c>
      <c r="B1607" s="330" t="s">
        <v>287</v>
      </c>
      <c r="C1607" s="298">
        <v>46052</v>
      </c>
      <c r="D1607" s="299" t="s">
        <v>459</v>
      </c>
      <c r="E1607" s="331">
        <v>831.92</v>
      </c>
      <c r="F1607" s="331">
        <v>831.92</v>
      </c>
      <c r="G1607" s="333">
        <f t="shared" si="33"/>
        <v>8126.2099999999955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5</v>
      </c>
      <c r="C1608" s="298">
        <v>46052</v>
      </c>
      <c r="D1608" s="299" t="s">
        <v>440</v>
      </c>
      <c r="E1608" s="331">
        <v>200</v>
      </c>
      <c r="F1608" s="331"/>
      <c r="G1608" s="333">
        <f t="shared" si="33"/>
        <v>8126.2099999999955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2</v>
      </c>
      <c r="C1609" s="298">
        <v>46052</v>
      </c>
      <c r="D1609" s="299" t="s">
        <v>324</v>
      </c>
      <c r="E1609" s="331">
        <v>11.04</v>
      </c>
      <c r="F1609" s="331"/>
      <c r="G1609" s="333">
        <f t="shared" si="33"/>
        <v>8326.2099999999955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291</v>
      </c>
      <c r="B1610" s="330">
        <v>38</v>
      </c>
      <c r="C1610" s="298">
        <v>46051</v>
      </c>
      <c r="D1610" s="299" t="s">
        <v>293</v>
      </c>
      <c r="E1610" s="331"/>
      <c r="F1610" s="331">
        <v>4365.6499999999996</v>
      </c>
      <c r="G1610" s="333">
        <f t="shared" si="33"/>
        <v>8337.2499999999964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2</v>
      </c>
      <c r="C1611" s="298">
        <v>46051</v>
      </c>
      <c r="D1611" s="299" t="s">
        <v>296</v>
      </c>
      <c r="E1611" s="331">
        <v>18.28</v>
      </c>
      <c r="F1611" s="331"/>
      <c r="G1611" s="333">
        <f t="shared" si="33"/>
        <v>3971.5999999999976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4</v>
      </c>
      <c r="C1612" s="298">
        <v>46051</v>
      </c>
      <c r="D1612" s="299" t="s">
        <v>295</v>
      </c>
      <c r="E1612" s="331">
        <v>57.06</v>
      </c>
      <c r="F1612" s="331"/>
      <c r="G1612" s="333">
        <f t="shared" si="33"/>
        <v>3989.8799999999978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287</v>
      </c>
      <c r="B1613" s="330" t="s">
        <v>287</v>
      </c>
      <c r="C1613" s="298">
        <v>46051</v>
      </c>
      <c r="D1613" s="299" t="s">
        <v>460</v>
      </c>
      <c r="E1613" s="331">
        <v>89.42</v>
      </c>
      <c r="F1613" s="331">
        <v>89.42</v>
      </c>
      <c r="G1613" s="333">
        <f t="shared" si="33"/>
        <v>4046.9399999999978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8</v>
      </c>
      <c r="C1614" s="298">
        <v>46051</v>
      </c>
      <c r="D1614" s="299" t="s">
        <v>461</v>
      </c>
      <c r="E1614" s="331">
        <v>59</v>
      </c>
      <c r="F1614" s="331"/>
      <c r="G1614" s="333">
        <f t="shared" si="33"/>
        <v>4046.9399999999978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289</v>
      </c>
      <c r="B1615" s="330">
        <v>2</v>
      </c>
      <c r="C1615" s="298">
        <v>46051</v>
      </c>
      <c r="D1615" s="299" t="s">
        <v>370</v>
      </c>
      <c r="E1615" s="331">
        <v>19.899999999999999</v>
      </c>
      <c r="F1615" s="331"/>
      <c r="G1615" s="333">
        <f t="shared" si="33"/>
        <v>4105.9399999999978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2</v>
      </c>
      <c r="C1616" s="298">
        <v>46050</v>
      </c>
      <c r="D1616" s="299" t="s">
        <v>352</v>
      </c>
      <c r="E1616" s="331">
        <v>14.99</v>
      </c>
      <c r="F1616" s="331"/>
      <c r="G1616" s="333">
        <f t="shared" si="33"/>
        <v>4125.8399999999974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6</v>
      </c>
      <c r="C1617" s="298">
        <v>46050</v>
      </c>
      <c r="D1617" s="299" t="s">
        <v>462</v>
      </c>
      <c r="E1617" s="331">
        <v>25</v>
      </c>
      <c r="F1617" s="331"/>
      <c r="G1617" s="333">
        <f t="shared" si="33"/>
        <v>4140.8299999999972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289</v>
      </c>
      <c r="B1618" s="330">
        <v>3</v>
      </c>
      <c r="C1618" s="298">
        <v>46050</v>
      </c>
      <c r="D1618" s="299" t="s">
        <v>863</v>
      </c>
      <c r="E1618" s="331">
        <v>6</v>
      </c>
      <c r="F1618" s="331"/>
      <c r="G1618" s="333">
        <f t="shared" si="33"/>
        <v>4165.8299999999972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2</v>
      </c>
      <c r="C1619" s="298">
        <v>46050</v>
      </c>
      <c r="D1619" s="299" t="s">
        <v>864</v>
      </c>
      <c r="E1619" s="331">
        <v>15</v>
      </c>
      <c r="F1619" s="331"/>
      <c r="G1619" s="333">
        <f t="shared" si="33"/>
        <v>4171.8299999999972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2</v>
      </c>
      <c r="C1620" s="298">
        <v>46050</v>
      </c>
      <c r="D1620" s="299" t="s">
        <v>296</v>
      </c>
      <c r="E1620" s="331">
        <v>12.71</v>
      </c>
      <c r="F1620" s="331"/>
      <c r="G1620" s="333">
        <f t="shared" si="33"/>
        <v>4186.8299999999972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287</v>
      </c>
      <c r="B1621" s="330" t="s">
        <v>287</v>
      </c>
      <c r="C1621" s="298">
        <v>46050</v>
      </c>
      <c r="D1621" s="299" t="s">
        <v>450</v>
      </c>
      <c r="E1621" s="331">
        <v>1475.9</v>
      </c>
      <c r="F1621" s="331">
        <v>1475.9</v>
      </c>
      <c r="G1621" s="333">
        <f t="shared" si="33"/>
        <v>4199.5399999999972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8</v>
      </c>
      <c r="C1622" s="298">
        <v>46050</v>
      </c>
      <c r="D1622" s="299" t="s">
        <v>319</v>
      </c>
      <c r="E1622" s="331">
        <v>28.52</v>
      </c>
      <c r="F1622" s="331"/>
      <c r="G1622" s="333">
        <f t="shared" si="33"/>
        <v>4199.5399999999972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2</v>
      </c>
      <c r="C1623" s="298">
        <v>46050</v>
      </c>
      <c r="D1623" s="299" t="s">
        <v>463</v>
      </c>
      <c r="E1623" s="331">
        <v>66.94</v>
      </c>
      <c r="F1623" s="331"/>
      <c r="G1623" s="333">
        <f t="shared" si="33"/>
        <v>4228.0599999999977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8</v>
      </c>
      <c r="C1624" s="298">
        <v>46049</v>
      </c>
      <c r="D1624" s="299" t="s">
        <v>308</v>
      </c>
      <c r="E1624" s="331">
        <v>47.99</v>
      </c>
      <c r="F1624" s="331"/>
      <c r="G1624" s="333">
        <f t="shared" si="33"/>
        <v>4294.9999999999973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287</v>
      </c>
      <c r="B1625" s="330" t="s">
        <v>287</v>
      </c>
      <c r="C1625" s="298">
        <v>46048</v>
      </c>
      <c r="D1625" s="299" t="s">
        <v>464</v>
      </c>
      <c r="E1625" s="331"/>
      <c r="F1625" s="331">
        <v>425</v>
      </c>
      <c r="G1625" s="333">
        <f t="shared" si="33"/>
        <v>4342.9899999999971</v>
      </c>
      <c r="H1625" s="334" t="s">
        <v>298</v>
      </c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287</v>
      </c>
      <c r="B1626" s="330" t="s">
        <v>287</v>
      </c>
      <c r="C1626" s="298">
        <v>46048</v>
      </c>
      <c r="D1626" s="299" t="s">
        <v>464</v>
      </c>
      <c r="E1626" s="331">
        <v>425</v>
      </c>
      <c r="F1626" s="331"/>
      <c r="G1626" s="333">
        <f t="shared" si="33"/>
        <v>3917.9899999999971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289</v>
      </c>
      <c r="B1627" s="330">
        <v>2</v>
      </c>
      <c r="C1627" s="298">
        <v>46048</v>
      </c>
      <c r="D1627" s="299" t="s">
        <v>465</v>
      </c>
      <c r="E1627" s="331">
        <v>20.12</v>
      </c>
      <c r="F1627" s="331"/>
      <c r="G1627" s="333">
        <f t="shared" si="33"/>
        <v>4342.9899999999971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294</v>
      </c>
      <c r="B1628" s="330">
        <v>17</v>
      </c>
      <c r="C1628" s="298">
        <v>46048</v>
      </c>
      <c r="D1628" s="299" t="s">
        <v>466</v>
      </c>
      <c r="E1628" s="331">
        <v>42.68</v>
      </c>
      <c r="F1628" s="331"/>
      <c r="G1628" s="333">
        <f t="shared" si="33"/>
        <v>4363.1099999999969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6</v>
      </c>
      <c r="C1629" s="298">
        <v>46048</v>
      </c>
      <c r="D1629" s="299" t="s">
        <v>396</v>
      </c>
      <c r="E1629" s="331">
        <v>47.9</v>
      </c>
      <c r="F1629" s="331"/>
      <c r="G1629" s="333">
        <f t="shared" si="33"/>
        <v>4405.7899999999972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1</v>
      </c>
      <c r="C1630" s="298">
        <v>46047</v>
      </c>
      <c r="D1630" s="299" t="s">
        <v>455</v>
      </c>
      <c r="E1630" s="331">
        <v>105.79</v>
      </c>
      <c r="F1630" s="331"/>
      <c r="G1630" s="333">
        <f t="shared" si="33"/>
        <v>4453.6899999999969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294</v>
      </c>
      <c r="B1631" s="330">
        <v>12</v>
      </c>
      <c r="C1631" s="298">
        <v>46047</v>
      </c>
      <c r="D1631" s="299" t="s">
        <v>314</v>
      </c>
      <c r="E1631" s="331">
        <v>204.83</v>
      </c>
      <c r="F1631" s="331"/>
      <c r="G1631" s="333">
        <f t="shared" si="33"/>
        <v>4559.4799999999968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289</v>
      </c>
      <c r="B1632" s="330">
        <v>3</v>
      </c>
      <c r="C1632" s="298">
        <v>46047</v>
      </c>
      <c r="D1632" s="299" t="s">
        <v>347</v>
      </c>
      <c r="E1632" s="331">
        <v>8.51</v>
      </c>
      <c r="F1632" s="331"/>
      <c r="G1632" s="333">
        <f t="shared" si="33"/>
        <v>4764.3099999999968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289</v>
      </c>
      <c r="B1633" s="330">
        <v>4</v>
      </c>
      <c r="C1633" s="298">
        <v>46046</v>
      </c>
      <c r="D1633" s="299" t="s">
        <v>296</v>
      </c>
      <c r="E1633" s="331">
        <v>92.96</v>
      </c>
      <c r="F1633" s="331"/>
      <c r="G1633" s="333">
        <f t="shared" si="33"/>
        <v>4772.819999999997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4</v>
      </c>
      <c r="C1634" s="298">
        <v>46046</v>
      </c>
      <c r="D1634" s="299" t="s">
        <v>334</v>
      </c>
      <c r="E1634" s="331">
        <v>30.77</v>
      </c>
      <c r="F1634" s="331"/>
      <c r="G1634" s="333">
        <f t="shared" si="33"/>
        <v>4865.779999999997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2</v>
      </c>
      <c r="C1635" s="298">
        <v>46046</v>
      </c>
      <c r="D1635" s="299" t="s">
        <v>357</v>
      </c>
      <c r="E1635" s="331">
        <v>9.4700000000000006</v>
      </c>
      <c r="F1635" s="331"/>
      <c r="G1635" s="333">
        <f t="shared" si="33"/>
        <v>4896.5499999999975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6</v>
      </c>
      <c r="C1636" s="298">
        <v>46046</v>
      </c>
      <c r="D1636" s="299" t="s">
        <v>396</v>
      </c>
      <c r="E1636" s="331">
        <v>53.59</v>
      </c>
      <c r="F1636" s="331"/>
      <c r="G1636" s="333">
        <f t="shared" si="33"/>
        <v>4906.0199999999977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289</v>
      </c>
      <c r="B1637" s="330">
        <v>1</v>
      </c>
      <c r="C1637" s="298">
        <v>46046</v>
      </c>
      <c r="D1637" s="299" t="s">
        <v>311</v>
      </c>
      <c r="E1637" s="331">
        <v>61.64</v>
      </c>
      <c r="F1637" s="331"/>
      <c r="G1637" s="333">
        <f t="shared" si="33"/>
        <v>4959.6099999999979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1</v>
      </c>
      <c r="C1638" s="298">
        <v>46045</v>
      </c>
      <c r="D1638" s="299" t="s">
        <v>304</v>
      </c>
      <c r="E1638" s="331">
        <v>23.17</v>
      </c>
      <c r="F1638" s="331"/>
      <c r="G1638" s="333">
        <f t="shared" si="33"/>
        <v>5021.2499999999982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289</v>
      </c>
      <c r="B1639" s="330">
        <v>4</v>
      </c>
      <c r="C1639" s="298">
        <v>46045</v>
      </c>
      <c r="D1639" s="299" t="s">
        <v>296</v>
      </c>
      <c r="E1639" s="331">
        <v>62.77</v>
      </c>
      <c r="F1639" s="331"/>
      <c r="G1639" s="333">
        <f t="shared" si="33"/>
        <v>5044.4199999999983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289</v>
      </c>
      <c r="B1640" s="330">
        <v>6</v>
      </c>
      <c r="C1640" s="298">
        <v>46045</v>
      </c>
      <c r="D1640" s="299" t="s">
        <v>467</v>
      </c>
      <c r="E1640" s="331">
        <v>105.51</v>
      </c>
      <c r="F1640" s="331"/>
      <c r="G1640" s="333">
        <f t="shared" si="33"/>
        <v>5107.1899999999987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289</v>
      </c>
      <c r="B1641" s="330">
        <v>3</v>
      </c>
      <c r="C1641" s="298">
        <v>46045</v>
      </c>
      <c r="D1641" s="299" t="s">
        <v>334</v>
      </c>
      <c r="E1641" s="331">
        <v>9.9499999999999993</v>
      </c>
      <c r="F1641" s="331"/>
      <c r="G1641" s="333">
        <f t="shared" si="33"/>
        <v>5212.6999999999989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289</v>
      </c>
      <c r="B1642" s="330">
        <v>2</v>
      </c>
      <c r="C1642" s="298">
        <v>46045</v>
      </c>
      <c r="D1642" s="299" t="s">
        <v>357</v>
      </c>
      <c r="E1642" s="331">
        <v>10.17</v>
      </c>
      <c r="F1642" s="331"/>
      <c r="G1642" s="333">
        <f t="shared" si="33"/>
        <v>5222.6499999999987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2</v>
      </c>
      <c r="C1643" s="298">
        <v>46045</v>
      </c>
      <c r="D1643" s="299" t="s">
        <v>301</v>
      </c>
      <c r="E1643" s="331">
        <v>32.200000000000003</v>
      </c>
      <c r="F1643" s="331"/>
      <c r="G1643" s="333">
        <f t="shared" si="33"/>
        <v>5232.8199999999988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294</v>
      </c>
      <c r="B1644" s="330">
        <v>22</v>
      </c>
      <c r="C1644" s="298">
        <v>46045</v>
      </c>
      <c r="D1644" s="299" t="s">
        <v>860</v>
      </c>
      <c r="E1644" s="331">
        <v>5.31</v>
      </c>
      <c r="F1644" s="331"/>
      <c r="G1644" s="333">
        <f t="shared" si="33"/>
        <v>5265.0199999999986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8</v>
      </c>
      <c r="C1645" s="298">
        <v>46044</v>
      </c>
      <c r="D1645" s="299" t="s">
        <v>434</v>
      </c>
      <c r="E1645" s="331">
        <v>73.95</v>
      </c>
      <c r="F1645" s="331"/>
      <c r="G1645" s="333">
        <f t="shared" si="33"/>
        <v>5270.329999999999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289</v>
      </c>
      <c r="B1646" s="330">
        <v>2</v>
      </c>
      <c r="C1646" s="298">
        <v>46044</v>
      </c>
      <c r="D1646" s="299" t="s">
        <v>468</v>
      </c>
      <c r="E1646" s="331">
        <v>28.68</v>
      </c>
      <c r="F1646" s="331"/>
      <c r="G1646" s="333">
        <f t="shared" si="33"/>
        <v>5344.2799999999988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289</v>
      </c>
      <c r="B1647" s="330">
        <v>8</v>
      </c>
      <c r="C1647" s="298">
        <v>46044</v>
      </c>
      <c r="D1647" s="299" t="s">
        <v>356</v>
      </c>
      <c r="E1647" s="331">
        <v>57.38</v>
      </c>
      <c r="F1647" s="331"/>
      <c r="G1647" s="333">
        <f t="shared" si="33"/>
        <v>5372.9599999999991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2</v>
      </c>
      <c r="C1648" s="298">
        <v>46044</v>
      </c>
      <c r="D1648" s="299" t="s">
        <v>357</v>
      </c>
      <c r="E1648" s="331">
        <v>9.4700000000000006</v>
      </c>
      <c r="F1648" s="331"/>
      <c r="G1648" s="333">
        <f t="shared" si="33"/>
        <v>5430.3399999999992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289</v>
      </c>
      <c r="B1649" s="330">
        <v>2</v>
      </c>
      <c r="C1649" s="298">
        <v>46044</v>
      </c>
      <c r="D1649" s="299" t="s">
        <v>357</v>
      </c>
      <c r="E1649" s="331">
        <v>7.18</v>
      </c>
      <c r="F1649" s="331"/>
      <c r="G1649" s="333">
        <f t="shared" si="33"/>
        <v>5439.8099999999995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287</v>
      </c>
      <c r="B1650" s="330" t="s">
        <v>287</v>
      </c>
      <c r="C1650" s="298">
        <v>46044</v>
      </c>
      <c r="D1650" s="299" t="s">
        <v>315</v>
      </c>
      <c r="E1650" s="331">
        <v>126.24</v>
      </c>
      <c r="F1650" s="331">
        <v>126.24</v>
      </c>
      <c r="G1650" s="333">
        <f t="shared" si="33"/>
        <v>5446.99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289</v>
      </c>
      <c r="B1651" s="330">
        <v>8</v>
      </c>
      <c r="C1651" s="298">
        <v>46043</v>
      </c>
      <c r="D1651" s="299" t="s">
        <v>469</v>
      </c>
      <c r="E1651" s="331">
        <v>17</v>
      </c>
      <c r="F1651" s="331"/>
      <c r="G1651" s="333">
        <f t="shared" si="33"/>
        <v>5446.99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1</v>
      </c>
      <c r="C1652" s="298">
        <v>46043</v>
      </c>
      <c r="D1652" s="299" t="s">
        <v>329</v>
      </c>
      <c r="E1652" s="331">
        <v>24.75</v>
      </c>
      <c r="F1652" s="331"/>
      <c r="G1652" s="333">
        <f t="shared" si="33"/>
        <v>5463.99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291</v>
      </c>
      <c r="B1653" s="330">
        <v>39</v>
      </c>
      <c r="C1653" s="298">
        <v>46043</v>
      </c>
      <c r="D1653" s="299" t="s">
        <v>292</v>
      </c>
      <c r="E1653" s="331"/>
      <c r="F1653" s="331">
        <v>3378.82</v>
      </c>
      <c r="G1653" s="333">
        <f t="shared" si="33"/>
        <v>5488.74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294</v>
      </c>
      <c r="B1654" s="330">
        <v>23</v>
      </c>
      <c r="C1654" s="298">
        <v>46043</v>
      </c>
      <c r="D1654" s="299" t="s">
        <v>67</v>
      </c>
      <c r="E1654" s="331">
        <v>650.88</v>
      </c>
      <c r="F1654" s="331"/>
      <c r="G1654" s="333">
        <f t="shared" si="33"/>
        <v>2109.9199999999992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287</v>
      </c>
      <c r="B1655" s="330" t="s">
        <v>287</v>
      </c>
      <c r="C1655" s="298">
        <v>46043</v>
      </c>
      <c r="D1655" s="299" t="s">
        <v>470</v>
      </c>
      <c r="E1655" s="331">
        <v>100</v>
      </c>
      <c r="F1655" s="331">
        <v>100</v>
      </c>
      <c r="G1655" s="333">
        <f t="shared" si="33"/>
        <v>2760.7999999999993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289</v>
      </c>
      <c r="B1656" s="330">
        <v>2</v>
      </c>
      <c r="C1656" s="298">
        <v>46043</v>
      </c>
      <c r="D1656" s="299" t="s">
        <v>301</v>
      </c>
      <c r="E1656" s="331">
        <v>20</v>
      </c>
      <c r="F1656" s="331"/>
      <c r="G1656" s="333">
        <f t="shared" si="33"/>
        <v>2760.7999999999993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8</v>
      </c>
      <c r="C1657" s="298">
        <v>46043</v>
      </c>
      <c r="D1657" s="299" t="s">
        <v>295</v>
      </c>
      <c r="E1657" s="331">
        <v>6.38</v>
      </c>
      <c r="F1657" s="331"/>
      <c r="G1657" s="333">
        <f t="shared" si="33"/>
        <v>2780.7999999999993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289</v>
      </c>
      <c r="B1658" s="330">
        <v>2</v>
      </c>
      <c r="C1658" s="298">
        <v>46043</v>
      </c>
      <c r="D1658" s="299" t="s">
        <v>295</v>
      </c>
      <c r="E1658" s="331">
        <v>17.29</v>
      </c>
      <c r="F1658" s="331"/>
      <c r="G1658" s="333">
        <f t="shared" si="33"/>
        <v>2787.1799999999994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2</v>
      </c>
      <c r="C1659" s="298">
        <v>46043</v>
      </c>
      <c r="D1659" s="299" t="s">
        <v>357</v>
      </c>
      <c r="E1659" s="331">
        <v>14.86</v>
      </c>
      <c r="F1659" s="331"/>
      <c r="G1659" s="333">
        <f t="shared" si="33"/>
        <v>2804.4699999999993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2</v>
      </c>
      <c r="C1660" s="298">
        <v>46042</v>
      </c>
      <c r="D1660" s="299" t="s">
        <v>370</v>
      </c>
      <c r="E1660" s="331">
        <v>13.4</v>
      </c>
      <c r="F1660" s="331"/>
      <c r="G1660" s="333">
        <f t="shared" si="33"/>
        <v>2819.3299999999995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2</v>
      </c>
      <c r="C1661" s="298">
        <v>46042</v>
      </c>
      <c r="D1661" s="299" t="s">
        <v>370</v>
      </c>
      <c r="E1661" s="331">
        <v>5.97</v>
      </c>
      <c r="F1661" s="331"/>
      <c r="G1661" s="333">
        <f t="shared" si="33"/>
        <v>2832.7299999999996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294</v>
      </c>
      <c r="B1662" s="330">
        <v>22</v>
      </c>
      <c r="C1662" s="298">
        <v>46042</v>
      </c>
      <c r="D1662" s="299" t="s">
        <v>323</v>
      </c>
      <c r="E1662" s="331">
        <v>18.09</v>
      </c>
      <c r="F1662" s="331"/>
      <c r="G1662" s="333">
        <f t="shared" si="33"/>
        <v>2838.6999999999994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294</v>
      </c>
      <c r="B1663" s="330">
        <v>17</v>
      </c>
      <c r="C1663" s="298">
        <v>46042</v>
      </c>
      <c r="D1663" s="299" t="s">
        <v>188</v>
      </c>
      <c r="E1663" s="331">
        <v>42.65</v>
      </c>
      <c r="F1663" s="331"/>
      <c r="G1663" s="333">
        <f t="shared" si="33"/>
        <v>2856.7899999999995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335</v>
      </c>
      <c r="B1664" s="330" t="s">
        <v>335</v>
      </c>
      <c r="C1664" s="298">
        <v>46042</v>
      </c>
      <c r="D1664" s="299" t="s">
        <v>185</v>
      </c>
      <c r="E1664" s="331">
        <v>130.51</v>
      </c>
      <c r="F1664" s="331"/>
      <c r="G1664" s="333">
        <f t="shared" si="33"/>
        <v>2899.4399999999996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294</v>
      </c>
      <c r="B1665" s="330">
        <v>15</v>
      </c>
      <c r="C1665" s="298">
        <v>46042</v>
      </c>
      <c r="D1665" s="299" t="s">
        <v>185</v>
      </c>
      <c r="E1665" s="331">
        <v>132.4</v>
      </c>
      <c r="F1665" s="331"/>
      <c r="G1665" s="333">
        <f t="shared" si="33"/>
        <v>3029.9499999999994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294</v>
      </c>
      <c r="B1666" s="330">
        <v>23</v>
      </c>
      <c r="C1666" s="298">
        <v>46042</v>
      </c>
      <c r="D1666" s="299" t="s">
        <v>63</v>
      </c>
      <c r="E1666" s="331">
        <v>529.46</v>
      </c>
      <c r="F1666" s="331"/>
      <c r="G1666" s="333">
        <f t="shared" si="33"/>
        <v>3162.3499999999995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289</v>
      </c>
      <c r="B1667" s="330">
        <v>6</v>
      </c>
      <c r="C1667" s="298">
        <v>46042</v>
      </c>
      <c r="D1667" s="299" t="s">
        <v>300</v>
      </c>
      <c r="E1667" s="331">
        <v>51.63</v>
      </c>
      <c r="F1667" s="331"/>
      <c r="G1667" s="333">
        <f t="shared" si="33"/>
        <v>3691.8099999999995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289</v>
      </c>
      <c r="B1668" s="330">
        <v>2</v>
      </c>
      <c r="C1668" s="298">
        <v>46042</v>
      </c>
      <c r="D1668" s="299" t="s">
        <v>296</v>
      </c>
      <c r="E1668" s="331">
        <v>11.17</v>
      </c>
      <c r="F1668" s="331"/>
      <c r="G1668" s="333">
        <f t="shared" si="33"/>
        <v>3743.4399999999996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4</v>
      </c>
      <c r="C1669" s="298">
        <v>46042</v>
      </c>
      <c r="D1669" s="299" t="s">
        <v>296</v>
      </c>
      <c r="E1669" s="331">
        <v>57.37</v>
      </c>
      <c r="F1669" s="331"/>
      <c r="G1669" s="333">
        <f t="shared" si="33"/>
        <v>3754.6099999999997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294</v>
      </c>
      <c r="B1670" s="330">
        <v>22</v>
      </c>
      <c r="C1670" s="298">
        <v>46042</v>
      </c>
      <c r="D1670" s="299" t="s">
        <v>328</v>
      </c>
      <c r="E1670" s="331">
        <v>7.46</v>
      </c>
      <c r="F1670" s="331"/>
      <c r="G1670" s="333">
        <f t="shared" si="33"/>
        <v>3811.9799999999996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289</v>
      </c>
      <c r="B1671" s="330">
        <v>4</v>
      </c>
      <c r="C1671" s="298">
        <v>46042</v>
      </c>
      <c r="D1671" s="299" t="s">
        <v>310</v>
      </c>
      <c r="E1671" s="331">
        <v>28.91</v>
      </c>
      <c r="F1671" s="331"/>
      <c r="G1671" s="333">
        <f t="shared" si="33"/>
        <v>3819.4399999999996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6</v>
      </c>
      <c r="C1672" s="298">
        <v>46040</v>
      </c>
      <c r="D1672" s="299" t="s">
        <v>300</v>
      </c>
      <c r="E1672" s="331">
        <v>31.35</v>
      </c>
      <c r="F1672" s="331"/>
      <c r="G1672" s="333">
        <f t="shared" si="33"/>
        <v>3848.3499999999995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8</v>
      </c>
      <c r="C1673" s="298">
        <v>46040</v>
      </c>
      <c r="D1673" s="299" t="s">
        <v>471</v>
      </c>
      <c r="E1673" s="331">
        <v>124.75</v>
      </c>
      <c r="F1673" s="331"/>
      <c r="G1673" s="333">
        <f t="shared" si="33"/>
        <v>3879.6999999999994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289</v>
      </c>
      <c r="B1674" s="330">
        <v>3</v>
      </c>
      <c r="C1674" s="298">
        <v>46040</v>
      </c>
      <c r="D1674" s="299" t="s">
        <v>320</v>
      </c>
      <c r="E1674" s="331">
        <v>11.3</v>
      </c>
      <c r="F1674" s="331"/>
      <c r="G1674" s="333">
        <f t="shared" si="33"/>
        <v>4004.4499999999994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294</v>
      </c>
      <c r="B1675" s="330">
        <v>22</v>
      </c>
      <c r="C1675" s="298">
        <v>46040</v>
      </c>
      <c r="D1675" s="299" t="s">
        <v>400</v>
      </c>
      <c r="E1675" s="331">
        <v>13.84</v>
      </c>
      <c r="F1675" s="331"/>
      <c r="G1675" s="333">
        <f t="shared" si="33"/>
        <v>4015.7499999999995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289</v>
      </c>
      <c r="B1676" s="330">
        <v>1</v>
      </c>
      <c r="C1676" s="298">
        <v>46040</v>
      </c>
      <c r="D1676" s="299" t="s">
        <v>306</v>
      </c>
      <c r="E1676" s="331">
        <v>92.06</v>
      </c>
      <c r="F1676" s="331"/>
      <c r="G1676" s="333">
        <f t="shared" si="33"/>
        <v>4029.5899999999997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7</v>
      </c>
      <c r="C1677" s="298">
        <v>46040</v>
      </c>
      <c r="D1677" s="299" t="s">
        <v>337</v>
      </c>
      <c r="E1677" s="331">
        <v>78.47</v>
      </c>
      <c r="F1677" s="331"/>
      <c r="G1677" s="333">
        <f t="shared" si="33"/>
        <v>4121.6499999999996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289</v>
      </c>
      <c r="B1678" s="330">
        <v>1</v>
      </c>
      <c r="C1678" s="298">
        <v>46040</v>
      </c>
      <c r="D1678" s="299" t="s">
        <v>392</v>
      </c>
      <c r="E1678" s="331">
        <v>28.22</v>
      </c>
      <c r="F1678" s="331"/>
      <c r="G1678" s="333">
        <f t="shared" si="33"/>
        <v>4200.12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289</v>
      </c>
      <c r="B1679" s="330">
        <v>2</v>
      </c>
      <c r="C1679" s="298">
        <v>46040</v>
      </c>
      <c r="D1679" s="299" t="s">
        <v>391</v>
      </c>
      <c r="E1679" s="331">
        <v>32.729999999999997</v>
      </c>
      <c r="F1679" s="331"/>
      <c r="G1679" s="333">
        <f t="shared" si="33"/>
        <v>4228.34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294</v>
      </c>
      <c r="B1680" s="330">
        <v>42</v>
      </c>
      <c r="C1680" s="298">
        <v>46039</v>
      </c>
      <c r="D1680" s="299" t="s">
        <v>333</v>
      </c>
      <c r="E1680" s="331">
        <v>29.8</v>
      </c>
      <c r="F1680" s="331"/>
      <c r="G1680" s="333">
        <f t="shared" si="33"/>
        <v>4261.07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294</v>
      </c>
      <c r="B1681" s="330">
        <v>43</v>
      </c>
      <c r="C1681" s="298">
        <v>46039</v>
      </c>
      <c r="D1681" s="299" t="s">
        <v>333</v>
      </c>
      <c r="E1681" s="331">
        <v>22.35</v>
      </c>
      <c r="F1681" s="331"/>
      <c r="G1681" s="333">
        <f t="shared" si="33"/>
        <v>4290.87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289</v>
      </c>
      <c r="B1682" s="330">
        <v>8</v>
      </c>
      <c r="C1682" s="298">
        <v>46039</v>
      </c>
      <c r="D1682" s="299" t="s">
        <v>319</v>
      </c>
      <c r="E1682" s="331">
        <v>36.92</v>
      </c>
      <c r="F1682" s="331"/>
      <c r="G1682" s="333">
        <f t="shared" si="33"/>
        <v>4313.22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3">
      <c r="A1683" s="329" t="s">
        <v>289</v>
      </c>
      <c r="B1683" s="330">
        <v>1</v>
      </c>
      <c r="C1683" s="298">
        <v>46039</v>
      </c>
      <c r="D1683" s="299" t="s">
        <v>311</v>
      </c>
      <c r="E1683" s="331">
        <v>117.89</v>
      </c>
      <c r="F1683" s="331"/>
      <c r="G1683" s="333">
        <f t="shared" si="33"/>
        <v>4350.1400000000003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3">
      <c r="A1684" s="329" t="s">
        <v>289</v>
      </c>
      <c r="B1684" s="330">
        <v>1</v>
      </c>
      <c r="C1684" s="298">
        <v>46039</v>
      </c>
      <c r="D1684" s="299" t="s">
        <v>329</v>
      </c>
      <c r="E1684" s="331">
        <v>196.36</v>
      </c>
      <c r="F1684" s="331"/>
      <c r="G1684" s="333">
        <f t="shared" si="33"/>
        <v>4468.0300000000007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3">
      <c r="A1685" s="329" t="s">
        <v>294</v>
      </c>
      <c r="B1685" s="330">
        <v>21</v>
      </c>
      <c r="C1685" s="298">
        <v>46039</v>
      </c>
      <c r="D1685" s="299" t="s">
        <v>194</v>
      </c>
      <c r="E1685" s="331">
        <v>70.2</v>
      </c>
      <c r="F1685" s="331"/>
      <c r="G1685" s="333">
        <f t="shared" si="33"/>
        <v>4664.3900000000003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3">
      <c r="A1686" s="329" t="s">
        <v>289</v>
      </c>
      <c r="B1686" s="330">
        <v>2</v>
      </c>
      <c r="C1686" s="298">
        <v>46038</v>
      </c>
      <c r="D1686" s="299" t="s">
        <v>324</v>
      </c>
      <c r="E1686" s="331">
        <v>13.14</v>
      </c>
      <c r="F1686" s="331"/>
      <c r="G1686" s="333">
        <f t="shared" si="33"/>
        <v>4734.59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3">
      <c r="A1687" s="329" t="s">
        <v>289</v>
      </c>
      <c r="B1687" s="330">
        <v>2</v>
      </c>
      <c r="C1687" s="298">
        <v>46038</v>
      </c>
      <c r="D1687" s="299" t="s">
        <v>296</v>
      </c>
      <c r="E1687" s="331">
        <v>18.489999999999998</v>
      </c>
      <c r="F1687" s="331"/>
      <c r="G1687" s="333">
        <f t="shared" si="33"/>
        <v>4747.7300000000005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3">
      <c r="A1688" s="329" t="s">
        <v>291</v>
      </c>
      <c r="B1688" s="330">
        <v>41</v>
      </c>
      <c r="C1688" s="298">
        <v>46038</v>
      </c>
      <c r="D1688" s="299" t="s">
        <v>472</v>
      </c>
      <c r="E1688" s="331"/>
      <c r="F1688" s="331">
        <v>800</v>
      </c>
      <c r="G1688" s="333">
        <f t="shared" si="33"/>
        <v>4766.22</v>
      </c>
      <c r="H1688" s="334" t="s">
        <v>298</v>
      </c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3">
      <c r="A1689" s="329" t="s">
        <v>294</v>
      </c>
      <c r="B1689" s="330">
        <v>18</v>
      </c>
      <c r="C1689" s="298">
        <v>46038</v>
      </c>
      <c r="D1689" s="299" t="s">
        <v>360</v>
      </c>
      <c r="E1689" s="331">
        <v>400</v>
      </c>
      <c r="F1689" s="331"/>
      <c r="G1689" s="333">
        <f t="shared" si="33"/>
        <v>3966.2200000000003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3">
      <c r="A1690" s="329" t="s">
        <v>294</v>
      </c>
      <c r="B1690" s="330">
        <v>19</v>
      </c>
      <c r="C1690" s="298">
        <v>46038</v>
      </c>
      <c r="D1690" s="299" t="s">
        <v>191</v>
      </c>
      <c r="E1690" s="331">
        <v>200</v>
      </c>
      <c r="F1690" s="331"/>
      <c r="G1690" s="333">
        <f t="shared" si="33"/>
        <v>4366.22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3">
      <c r="A1691" s="329" t="s">
        <v>294</v>
      </c>
      <c r="B1691" s="330">
        <v>11</v>
      </c>
      <c r="C1691" s="298">
        <v>46038</v>
      </c>
      <c r="D1691" s="299" t="s">
        <v>178</v>
      </c>
      <c r="E1691" s="331">
        <v>267.95999999999998</v>
      </c>
      <c r="F1691" s="331"/>
      <c r="G1691" s="333">
        <f t="shared" si="33"/>
        <v>4566.22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3">
      <c r="A1692" s="329" t="s">
        <v>289</v>
      </c>
      <c r="B1692" s="330">
        <v>8</v>
      </c>
      <c r="C1692" s="298">
        <v>46037</v>
      </c>
      <c r="D1692" s="299" t="s">
        <v>356</v>
      </c>
      <c r="E1692" s="331">
        <v>59.95</v>
      </c>
      <c r="F1692" s="331"/>
      <c r="G1692" s="333">
        <f t="shared" si="33"/>
        <v>4834.18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3">
      <c r="A1693" s="329" t="s">
        <v>289</v>
      </c>
      <c r="B1693" s="330">
        <v>2</v>
      </c>
      <c r="C1693" s="298">
        <v>46037</v>
      </c>
      <c r="D1693" s="299" t="s">
        <v>356</v>
      </c>
      <c r="E1693" s="331">
        <v>59.96</v>
      </c>
      <c r="F1693" s="331"/>
      <c r="G1693" s="333">
        <f t="shared" si="33"/>
        <v>4894.13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3">
      <c r="A1694" s="329" t="s">
        <v>289</v>
      </c>
      <c r="B1694" s="330">
        <v>8</v>
      </c>
      <c r="C1694" s="298">
        <v>46037</v>
      </c>
      <c r="D1694" s="299" t="s">
        <v>319</v>
      </c>
      <c r="E1694" s="331">
        <v>12.43</v>
      </c>
      <c r="F1694" s="331"/>
      <c r="G1694" s="333">
        <f t="shared" si="33"/>
        <v>4954.09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3">
      <c r="A1695" s="329" t="s">
        <v>289</v>
      </c>
      <c r="B1695" s="330">
        <v>2</v>
      </c>
      <c r="C1695" s="298">
        <v>46037</v>
      </c>
      <c r="D1695" s="299" t="s">
        <v>296</v>
      </c>
      <c r="E1695" s="331">
        <v>11.07</v>
      </c>
      <c r="F1695" s="331"/>
      <c r="G1695" s="333">
        <f t="shared" si="33"/>
        <v>4966.5200000000004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3">
      <c r="A1696" s="329" t="s">
        <v>289</v>
      </c>
      <c r="B1696" s="330">
        <v>4</v>
      </c>
      <c r="C1696" s="298">
        <v>46037</v>
      </c>
      <c r="D1696" s="299" t="s">
        <v>296</v>
      </c>
      <c r="E1696" s="331">
        <v>52.3</v>
      </c>
      <c r="F1696" s="331"/>
      <c r="G1696" s="333">
        <f t="shared" si="33"/>
        <v>4977.59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3">
      <c r="A1697" s="329" t="s">
        <v>289</v>
      </c>
      <c r="B1697" s="330">
        <v>6</v>
      </c>
      <c r="C1697" s="298">
        <v>46037</v>
      </c>
      <c r="D1697" s="299" t="s">
        <v>435</v>
      </c>
      <c r="E1697" s="331">
        <v>50</v>
      </c>
      <c r="F1697" s="331"/>
      <c r="G1697" s="333">
        <f t="shared" si="33"/>
        <v>5029.8900000000003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3">
      <c r="A1698" s="329" t="s">
        <v>291</v>
      </c>
      <c r="B1698" s="330">
        <v>38</v>
      </c>
      <c r="C1698" s="298">
        <v>46037</v>
      </c>
      <c r="D1698" s="299" t="s">
        <v>293</v>
      </c>
      <c r="E1698" s="331"/>
      <c r="F1698" s="331">
        <v>4365.67</v>
      </c>
      <c r="G1698" s="333">
        <f t="shared" si="33"/>
        <v>5079.8900000000003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3">
      <c r="A1699" s="329" t="s">
        <v>289</v>
      </c>
      <c r="B1699" s="330">
        <v>4</v>
      </c>
      <c r="C1699" s="298">
        <v>46036</v>
      </c>
      <c r="D1699" s="299" t="s">
        <v>295</v>
      </c>
      <c r="E1699" s="331">
        <v>30.91</v>
      </c>
      <c r="F1699" s="331"/>
      <c r="G1699" s="333">
        <f t="shared" si="33"/>
        <v>714.22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3">
      <c r="A1700" s="329" t="s">
        <v>289</v>
      </c>
      <c r="B1700" s="330">
        <v>3</v>
      </c>
      <c r="C1700" s="298">
        <v>46036</v>
      </c>
      <c r="D1700" s="299" t="s">
        <v>347</v>
      </c>
      <c r="E1700" s="331">
        <v>8.67</v>
      </c>
      <c r="F1700" s="331"/>
      <c r="G1700" s="333">
        <f t="shared" si="33"/>
        <v>745.13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3">
      <c r="A1701" s="329" t="s">
        <v>289</v>
      </c>
      <c r="B1701" s="330">
        <v>3</v>
      </c>
      <c r="C1701" s="298">
        <v>46035</v>
      </c>
      <c r="D1701" s="299" t="s">
        <v>350</v>
      </c>
      <c r="E1701" s="331">
        <v>25.01</v>
      </c>
      <c r="F1701" s="331"/>
      <c r="G1701" s="333">
        <f t="shared" si="33"/>
        <v>753.8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3">
      <c r="A1702" s="329" t="s">
        <v>289</v>
      </c>
      <c r="B1702" s="330">
        <v>6</v>
      </c>
      <c r="C1702" s="298">
        <v>46035</v>
      </c>
      <c r="D1702" s="299" t="s">
        <v>411</v>
      </c>
      <c r="E1702" s="331">
        <v>-5.9</v>
      </c>
      <c r="F1702" s="331"/>
      <c r="G1702" s="333">
        <f t="shared" si="33"/>
        <v>778.81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3">
      <c r="A1703" s="329" t="s">
        <v>289</v>
      </c>
      <c r="B1703" s="330">
        <v>6</v>
      </c>
      <c r="C1703" s="298">
        <v>46035</v>
      </c>
      <c r="D1703" s="299" t="s">
        <v>445</v>
      </c>
      <c r="E1703" s="331">
        <v>-0.03</v>
      </c>
      <c r="F1703" s="331"/>
      <c r="G1703" s="333">
        <f t="shared" si="33"/>
        <v>772.91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3">
      <c r="A1704" s="329" t="s">
        <v>294</v>
      </c>
      <c r="B1704" s="330">
        <v>43</v>
      </c>
      <c r="C1704" s="298">
        <v>46035</v>
      </c>
      <c r="D1704" s="299" t="s">
        <v>201</v>
      </c>
      <c r="E1704" s="331">
        <v>44.18</v>
      </c>
      <c r="F1704" s="331"/>
      <c r="G1704" s="333">
        <f t="shared" si="33"/>
        <v>772.88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3">
      <c r="A1705" s="329" t="s">
        <v>294</v>
      </c>
      <c r="B1705" s="330">
        <v>42</v>
      </c>
      <c r="C1705" s="298">
        <v>46035</v>
      </c>
      <c r="D1705" s="299" t="s">
        <v>200</v>
      </c>
      <c r="E1705" s="331">
        <v>51.19</v>
      </c>
      <c r="F1705" s="331"/>
      <c r="G1705" s="333">
        <f t="shared" si="33"/>
        <v>817.06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3">
      <c r="A1706" s="329" t="s">
        <v>289</v>
      </c>
      <c r="B1706" s="330">
        <v>4</v>
      </c>
      <c r="C1706" s="298">
        <v>46035</v>
      </c>
      <c r="D1706" s="299" t="s">
        <v>295</v>
      </c>
      <c r="E1706" s="331">
        <v>28.15</v>
      </c>
      <c r="F1706" s="331"/>
      <c r="G1706" s="333">
        <f t="shared" si="33"/>
        <v>868.25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3">
      <c r="A1707" s="329" t="s">
        <v>289</v>
      </c>
      <c r="B1707" s="330">
        <v>3</v>
      </c>
      <c r="C1707" s="298">
        <v>46035</v>
      </c>
      <c r="D1707" s="299" t="s">
        <v>296</v>
      </c>
      <c r="E1707" s="331">
        <v>20.85</v>
      </c>
      <c r="F1707" s="331"/>
      <c r="G1707" s="333">
        <f t="shared" si="33"/>
        <v>896.4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3">
      <c r="A1708" s="329" t="s">
        <v>289</v>
      </c>
      <c r="B1708" s="330">
        <v>1</v>
      </c>
      <c r="C1708" s="298">
        <v>46034</v>
      </c>
      <c r="D1708" s="299" t="s">
        <v>306</v>
      </c>
      <c r="E1708" s="331">
        <v>145.81</v>
      </c>
      <c r="F1708" s="331"/>
      <c r="G1708" s="333">
        <f t="shared" si="33"/>
        <v>917.25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3">
      <c r="A1709" s="329" t="s">
        <v>289</v>
      </c>
      <c r="B1709" s="330">
        <v>2</v>
      </c>
      <c r="C1709" s="298">
        <v>46034</v>
      </c>
      <c r="D1709" s="299" t="s">
        <v>423</v>
      </c>
      <c r="E1709" s="331">
        <v>25.22</v>
      </c>
      <c r="F1709" s="331"/>
      <c r="G1709" s="333">
        <f t="shared" si="33"/>
        <v>1063.06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3">
      <c r="A1710" s="329" t="s">
        <v>289</v>
      </c>
      <c r="B1710" s="330">
        <v>2</v>
      </c>
      <c r="C1710" s="298">
        <v>46033</v>
      </c>
      <c r="D1710" s="299" t="s">
        <v>326</v>
      </c>
      <c r="E1710" s="331">
        <v>49.38</v>
      </c>
      <c r="F1710" s="331"/>
      <c r="G1710" s="333">
        <f t="shared" si="33"/>
        <v>1088.28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3">
      <c r="A1711" s="329" t="s">
        <v>294</v>
      </c>
      <c r="B1711" s="330">
        <v>22</v>
      </c>
      <c r="C1711" s="298">
        <v>46033</v>
      </c>
      <c r="D1711" s="299" t="s">
        <v>351</v>
      </c>
      <c r="E1711" s="331">
        <v>19.16</v>
      </c>
      <c r="F1711" s="331"/>
      <c r="G1711" s="333">
        <f t="shared" si="33"/>
        <v>1137.6600000000001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3">
      <c r="A1712" s="329" t="s">
        <v>289</v>
      </c>
      <c r="B1712" s="330">
        <v>6</v>
      </c>
      <c r="C1712" s="298">
        <v>46033</v>
      </c>
      <c r="D1712" s="299" t="s">
        <v>312</v>
      </c>
      <c r="E1712" s="331">
        <v>39.86</v>
      </c>
      <c r="F1712" s="331"/>
      <c r="G1712" s="333">
        <f t="shared" si="33"/>
        <v>1156.8200000000002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3">
      <c r="A1713" s="329" t="s">
        <v>289</v>
      </c>
      <c r="B1713" s="330">
        <v>7</v>
      </c>
      <c r="C1713" s="298">
        <v>46033</v>
      </c>
      <c r="D1713" s="299" t="s">
        <v>443</v>
      </c>
      <c r="E1713" s="331">
        <v>165.05</v>
      </c>
      <c r="F1713" s="331"/>
      <c r="G1713" s="333">
        <f t="shared" si="33"/>
        <v>1196.68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3">
      <c r="A1714" s="329" t="s">
        <v>294</v>
      </c>
      <c r="B1714" s="330">
        <v>24</v>
      </c>
      <c r="C1714" s="298">
        <v>46032</v>
      </c>
      <c r="D1714" s="299" t="s">
        <v>858</v>
      </c>
      <c r="E1714" s="331">
        <v>83.42</v>
      </c>
      <c r="F1714" s="331"/>
      <c r="G1714" s="333">
        <f t="shared" si="33"/>
        <v>1361.73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3">
      <c r="A1715" s="329" t="s">
        <v>289</v>
      </c>
      <c r="B1715" s="330">
        <v>4</v>
      </c>
      <c r="C1715" s="298">
        <v>46032</v>
      </c>
      <c r="D1715" s="299" t="s">
        <v>296</v>
      </c>
      <c r="E1715" s="331">
        <v>30.4</v>
      </c>
      <c r="F1715" s="331"/>
      <c r="G1715" s="333">
        <f t="shared" si="33"/>
        <v>1445.15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3">
      <c r="A1716" s="329" t="s">
        <v>289</v>
      </c>
      <c r="B1716" s="330">
        <v>2</v>
      </c>
      <c r="C1716" s="298">
        <v>46032</v>
      </c>
      <c r="D1716" s="299" t="s">
        <v>296</v>
      </c>
      <c r="E1716" s="331">
        <v>13.83</v>
      </c>
      <c r="F1716" s="331"/>
      <c r="G1716" s="333">
        <f t="shared" si="33"/>
        <v>1475.5500000000002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3">
      <c r="A1717" s="329" t="s">
        <v>289</v>
      </c>
      <c r="B1717" s="330">
        <v>2</v>
      </c>
      <c r="C1717" s="298">
        <v>46032</v>
      </c>
      <c r="D1717" s="299" t="s">
        <v>471</v>
      </c>
      <c r="E1717" s="331">
        <v>100</v>
      </c>
      <c r="F1717" s="331"/>
      <c r="G1717" s="333">
        <f t="shared" si="33"/>
        <v>1489.38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3">
      <c r="A1718" s="329" t="s">
        <v>289</v>
      </c>
      <c r="B1718" s="330">
        <v>1</v>
      </c>
      <c r="C1718" s="298">
        <v>46032</v>
      </c>
      <c r="D1718" s="299" t="s">
        <v>304</v>
      </c>
      <c r="E1718" s="331">
        <v>55.68</v>
      </c>
      <c r="F1718" s="331"/>
      <c r="G1718" s="333">
        <f t="shared" si="33"/>
        <v>1589.38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3">
      <c r="A1719" s="329" t="s">
        <v>289</v>
      </c>
      <c r="B1719" s="330">
        <v>2</v>
      </c>
      <c r="C1719" s="298">
        <v>46031</v>
      </c>
      <c r="D1719" s="299" t="s">
        <v>357</v>
      </c>
      <c r="E1719" s="331">
        <v>9.4700000000000006</v>
      </c>
      <c r="F1719" s="331"/>
      <c r="G1719" s="333">
        <f t="shared" si="33"/>
        <v>1645.0600000000002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3">
      <c r="A1720" s="329" t="s">
        <v>289</v>
      </c>
      <c r="B1720" s="330">
        <v>5</v>
      </c>
      <c r="C1720" s="298">
        <v>46031</v>
      </c>
      <c r="D1720" s="299" t="s">
        <v>473</v>
      </c>
      <c r="E1720" s="331">
        <v>50</v>
      </c>
      <c r="F1720" s="331"/>
      <c r="G1720" s="333">
        <f t="shared" si="33"/>
        <v>1654.5300000000002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3">
      <c r="A1721" s="329" t="s">
        <v>289</v>
      </c>
      <c r="B1721" s="330">
        <v>8</v>
      </c>
      <c r="C1721" s="298">
        <v>46030</v>
      </c>
      <c r="D1721" s="299" t="s">
        <v>474</v>
      </c>
      <c r="E1721" s="331">
        <v>32.619999999999997</v>
      </c>
      <c r="F1721" s="331"/>
      <c r="G1721" s="333">
        <f t="shared" si="33"/>
        <v>1704.5300000000002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3">
      <c r="A1722" s="329" t="s">
        <v>291</v>
      </c>
      <c r="B1722" s="330">
        <v>39</v>
      </c>
      <c r="C1722" s="298">
        <v>46030</v>
      </c>
      <c r="D1722" s="299" t="s">
        <v>292</v>
      </c>
      <c r="E1722" s="331"/>
      <c r="F1722" s="331">
        <v>2729.22</v>
      </c>
      <c r="G1722" s="333">
        <f t="shared" si="33"/>
        <v>1737.15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3">
      <c r="A1723" s="329" t="s">
        <v>289</v>
      </c>
      <c r="B1723" s="330">
        <v>2</v>
      </c>
      <c r="C1723" s="298">
        <v>46030</v>
      </c>
      <c r="D1723" s="299" t="s">
        <v>296</v>
      </c>
      <c r="E1723" s="331">
        <v>6.37</v>
      </c>
      <c r="F1723" s="331"/>
      <c r="G1723" s="333">
        <f t="shared" si="33"/>
        <v>-992.06999999999971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3">
      <c r="A1724" s="329" t="s">
        <v>289</v>
      </c>
      <c r="B1724" s="330">
        <v>4</v>
      </c>
      <c r="C1724" s="298">
        <v>46030</v>
      </c>
      <c r="D1724" s="299" t="s">
        <v>296</v>
      </c>
      <c r="E1724" s="331">
        <v>32.119999999999997</v>
      </c>
      <c r="F1724" s="331"/>
      <c r="G1724" s="333">
        <f t="shared" si="33"/>
        <v>-985.6999999999997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3">
      <c r="A1725" s="329" t="s">
        <v>289</v>
      </c>
      <c r="B1725" s="330">
        <v>2</v>
      </c>
      <c r="C1725" s="298">
        <v>46030</v>
      </c>
      <c r="D1725" s="299" t="s">
        <v>357</v>
      </c>
      <c r="E1725" s="331">
        <v>9.4700000000000006</v>
      </c>
      <c r="F1725" s="331"/>
      <c r="G1725" s="333">
        <f t="shared" si="33"/>
        <v>-953.5799999999997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3">
      <c r="A1726" s="329" t="s">
        <v>289</v>
      </c>
      <c r="B1726" s="330">
        <v>2</v>
      </c>
      <c r="C1726" s="298">
        <v>46030</v>
      </c>
      <c r="D1726" s="299" t="s">
        <v>385</v>
      </c>
      <c r="E1726" s="331">
        <v>21.18</v>
      </c>
      <c r="F1726" s="331"/>
      <c r="G1726" s="333">
        <f t="shared" si="33"/>
        <v>-944.10999999999967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3">
      <c r="A1727" s="329" t="s">
        <v>335</v>
      </c>
      <c r="B1727" s="330" t="s">
        <v>335</v>
      </c>
      <c r="C1727" s="298">
        <v>46029</v>
      </c>
      <c r="D1727" s="299" t="s">
        <v>182</v>
      </c>
      <c r="E1727" s="331">
        <v>52.66</v>
      </c>
      <c r="F1727" s="331"/>
      <c r="G1727" s="333">
        <f t="shared" si="33"/>
        <v>-922.92999999999972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3">
      <c r="A1728" s="329" t="s">
        <v>294</v>
      </c>
      <c r="B1728" s="330">
        <v>13</v>
      </c>
      <c r="C1728" s="298">
        <v>46029</v>
      </c>
      <c r="D1728" s="299" t="s">
        <v>182</v>
      </c>
      <c r="E1728" s="331">
        <v>167.42</v>
      </c>
      <c r="F1728" s="331"/>
      <c r="G1728" s="333">
        <f t="shared" si="33"/>
        <v>-870.26999999999975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3">
      <c r="A1729" s="329" t="s">
        <v>289</v>
      </c>
      <c r="B1729" s="330">
        <v>4</v>
      </c>
      <c r="C1729" s="298">
        <v>46029</v>
      </c>
      <c r="D1729" s="299" t="s">
        <v>296</v>
      </c>
      <c r="E1729" s="331">
        <v>30.81</v>
      </c>
      <c r="F1729" s="331"/>
      <c r="G1729" s="333">
        <f t="shared" si="33"/>
        <v>-702.8499999999998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3">
      <c r="A1730" s="329" t="s">
        <v>289</v>
      </c>
      <c r="B1730" s="330">
        <v>2</v>
      </c>
      <c r="C1730" s="298">
        <v>46029</v>
      </c>
      <c r="D1730" s="299" t="s">
        <v>357</v>
      </c>
      <c r="E1730" s="331">
        <v>9.4700000000000006</v>
      </c>
      <c r="F1730" s="331"/>
      <c r="G1730" s="333">
        <f t="shared" si="33"/>
        <v>-672.03999999999985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3">
      <c r="A1731" s="329" t="s">
        <v>294</v>
      </c>
      <c r="B1731" s="330">
        <v>22</v>
      </c>
      <c r="C1731" s="298">
        <v>46029</v>
      </c>
      <c r="D1731" s="299" t="s">
        <v>475</v>
      </c>
      <c r="E1731" s="331">
        <v>148.04</v>
      </c>
      <c r="F1731" s="331"/>
      <c r="G1731" s="333">
        <f t="shared" si="33"/>
        <v>-662.56999999999982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3">
      <c r="A1732" s="329" t="s">
        <v>294</v>
      </c>
      <c r="B1732" s="330">
        <v>14</v>
      </c>
      <c r="C1732" s="298">
        <v>46028</v>
      </c>
      <c r="D1732" s="299" t="s">
        <v>365</v>
      </c>
      <c r="E1732" s="331">
        <v>66.67</v>
      </c>
      <c r="F1732" s="331"/>
      <c r="G1732" s="333">
        <f t="shared" si="33"/>
        <v>-514.52999999999986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3">
      <c r="A1733" s="329" t="s">
        <v>289</v>
      </c>
      <c r="B1733" s="330">
        <v>3</v>
      </c>
      <c r="C1733" s="298">
        <v>46028</v>
      </c>
      <c r="D1733" s="299" t="s">
        <v>296</v>
      </c>
      <c r="E1733" s="331">
        <v>5.7</v>
      </c>
      <c r="F1733" s="331"/>
      <c r="G1733" s="333">
        <f t="shared" si="33"/>
        <v>-447.8599999999999</v>
      </c>
      <c r="H1733" s="334"/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3">
      <c r="A1734" s="329" t="s">
        <v>294</v>
      </c>
      <c r="B1734" s="330">
        <v>21</v>
      </c>
      <c r="C1734" s="298">
        <v>46028</v>
      </c>
      <c r="D1734" s="299" t="s">
        <v>194</v>
      </c>
      <c r="E1734" s="331">
        <v>30.59</v>
      </c>
      <c r="F1734" s="331"/>
      <c r="G1734" s="333">
        <f t="shared" si="33"/>
        <v>-442.15999999999991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3">
      <c r="A1735" s="329" t="s">
        <v>294</v>
      </c>
      <c r="B1735" s="330">
        <v>17</v>
      </c>
      <c r="C1735" s="298">
        <v>46027</v>
      </c>
      <c r="D1735" s="299" t="s">
        <v>369</v>
      </c>
      <c r="E1735" s="331">
        <v>133.91999999999999</v>
      </c>
      <c r="F1735" s="331"/>
      <c r="G1735" s="333">
        <f t="shared" si="33"/>
        <v>-411.56999999999994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3">
      <c r="A1736" s="329" t="s">
        <v>294</v>
      </c>
      <c r="B1736" s="330">
        <v>17</v>
      </c>
      <c r="C1736" s="298">
        <v>46027</v>
      </c>
      <c r="D1736" s="299" t="s">
        <v>369</v>
      </c>
      <c r="E1736" s="331">
        <v>62</v>
      </c>
      <c r="F1736" s="331"/>
      <c r="G1736" s="333">
        <f t="shared" si="33"/>
        <v>-277.64999999999992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3">
      <c r="A1737" s="329" t="s">
        <v>289</v>
      </c>
      <c r="B1737" s="330">
        <v>6</v>
      </c>
      <c r="C1737" s="298">
        <v>46027</v>
      </c>
      <c r="D1737" s="299" t="s">
        <v>300</v>
      </c>
      <c r="E1737" s="331">
        <v>10.64</v>
      </c>
      <c r="F1737" s="331"/>
      <c r="G1737" s="333">
        <f t="shared" si="33"/>
        <v>-215.64999999999992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3">
      <c r="A1738" s="329" t="s">
        <v>289</v>
      </c>
      <c r="B1738" s="330">
        <v>8</v>
      </c>
      <c r="C1738" s="298">
        <v>46027</v>
      </c>
      <c r="D1738" s="299" t="s">
        <v>319</v>
      </c>
      <c r="E1738" s="331">
        <v>17.440000000000001</v>
      </c>
      <c r="F1738" s="331"/>
      <c r="G1738" s="333">
        <f t="shared" si="33"/>
        <v>-205.00999999999991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3">
      <c r="A1739" s="329" t="s">
        <v>289</v>
      </c>
      <c r="B1739" s="330">
        <v>1</v>
      </c>
      <c r="C1739" s="298">
        <v>46027</v>
      </c>
      <c r="D1739" s="299" t="s">
        <v>306</v>
      </c>
      <c r="E1739" s="331">
        <v>216.19</v>
      </c>
      <c r="F1739" s="331"/>
      <c r="G1739" s="333">
        <f t="shared" si="33"/>
        <v>-187.56999999999991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3">
      <c r="A1740" s="329" t="s">
        <v>289</v>
      </c>
      <c r="B1740" s="330">
        <v>2</v>
      </c>
      <c r="C1740" s="298">
        <v>46027</v>
      </c>
      <c r="D1740" s="299" t="s">
        <v>476</v>
      </c>
      <c r="E1740" s="331">
        <v>70</v>
      </c>
      <c r="F1740" s="331"/>
      <c r="G1740" s="333">
        <f t="shared" si="33"/>
        <v>28.62000000000009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3">
      <c r="A1741" s="329" t="s">
        <v>289</v>
      </c>
      <c r="B1741" s="330">
        <v>2</v>
      </c>
      <c r="C1741" s="298">
        <v>46027</v>
      </c>
      <c r="D1741" s="299" t="s">
        <v>357</v>
      </c>
      <c r="E1741" s="331">
        <v>14.05</v>
      </c>
      <c r="F1741" s="331"/>
      <c r="G1741" s="333">
        <f t="shared" si="33"/>
        <v>98.62000000000009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3">
      <c r="A1742" s="329" t="s">
        <v>294</v>
      </c>
      <c r="B1742" s="330">
        <v>14</v>
      </c>
      <c r="C1742" s="298">
        <v>46027</v>
      </c>
      <c r="D1742" s="299" t="s">
        <v>366</v>
      </c>
      <c r="E1742" s="331">
        <v>68.739999999999995</v>
      </c>
      <c r="F1742" s="331"/>
      <c r="G1742" s="333">
        <f t="shared" si="33"/>
        <v>112.67000000000009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3">
      <c r="A1743" s="329" t="s">
        <v>289</v>
      </c>
      <c r="B1743" s="330">
        <v>6</v>
      </c>
      <c r="C1743" s="298">
        <v>46027</v>
      </c>
      <c r="D1743" s="299" t="s">
        <v>477</v>
      </c>
      <c r="E1743" s="331">
        <v>120</v>
      </c>
      <c r="F1743" s="331"/>
      <c r="G1743" s="333">
        <f t="shared" si="33"/>
        <v>181.41000000000008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3">
      <c r="A1744" s="329" t="s">
        <v>294</v>
      </c>
      <c r="B1744" s="330">
        <v>9</v>
      </c>
      <c r="C1744" s="298">
        <v>46027</v>
      </c>
      <c r="D1744" s="299" t="s">
        <v>58</v>
      </c>
      <c r="E1744" s="331">
        <v>1281.53</v>
      </c>
      <c r="F1744" s="331"/>
      <c r="G1744" s="333">
        <f t="shared" si="33"/>
        <v>301.41000000000008</v>
      </c>
      <c r="H1744" s="334"/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3">
      <c r="A1745" s="329" t="s">
        <v>289</v>
      </c>
      <c r="B1745" s="330">
        <v>7</v>
      </c>
      <c r="C1745" s="298">
        <v>46026</v>
      </c>
      <c r="D1745" s="299" t="s">
        <v>337</v>
      </c>
      <c r="E1745" s="331">
        <v>18.260000000000002</v>
      </c>
      <c r="F1745" s="331"/>
      <c r="G1745" s="333">
        <f t="shared" si="33"/>
        <v>1582.94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3">
      <c r="A1746" s="329" t="s">
        <v>287</v>
      </c>
      <c r="B1746" s="330" t="s">
        <v>287</v>
      </c>
      <c r="C1746" s="298">
        <v>46026</v>
      </c>
      <c r="D1746" s="299" t="s">
        <v>300</v>
      </c>
      <c r="E1746" s="331">
        <v>114.91</v>
      </c>
      <c r="F1746" s="331">
        <v>114.91</v>
      </c>
      <c r="G1746" s="333">
        <f t="shared" si="33"/>
        <v>1601.2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3">
      <c r="A1747" s="329" t="s">
        <v>289</v>
      </c>
      <c r="B1747" s="330">
        <v>5</v>
      </c>
      <c r="C1747" s="298">
        <v>46026</v>
      </c>
      <c r="D1747" s="299" t="s">
        <v>478</v>
      </c>
      <c r="E1747" s="331">
        <v>42.43</v>
      </c>
      <c r="F1747" s="331"/>
      <c r="G1747" s="333">
        <f t="shared" si="33"/>
        <v>1601.2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3">
      <c r="A1748" s="329" t="s">
        <v>289</v>
      </c>
      <c r="B1748" s="330">
        <v>7</v>
      </c>
      <c r="C1748" s="298">
        <v>46026</v>
      </c>
      <c r="D1748" s="299" t="s">
        <v>300</v>
      </c>
      <c r="E1748" s="331">
        <v>42.59</v>
      </c>
      <c r="F1748" s="331"/>
      <c r="G1748" s="333">
        <f t="shared" si="33"/>
        <v>1643.63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2" customHeight="1" x14ac:dyDescent="0.3">
      <c r="A1749" s="329" t="s">
        <v>289</v>
      </c>
      <c r="B1749" s="330">
        <v>3</v>
      </c>
      <c r="C1749" s="298">
        <v>46025</v>
      </c>
      <c r="D1749" s="299" t="s">
        <v>347</v>
      </c>
      <c r="E1749" s="331">
        <v>14.57</v>
      </c>
      <c r="F1749" s="331"/>
      <c r="G1749" s="333">
        <f t="shared" si="33"/>
        <v>1686.22</v>
      </c>
      <c r="H1749" s="334"/>
      <c r="I1749" s="335"/>
      <c r="J1749" s="336"/>
      <c r="K1749" s="301"/>
      <c r="L1749" s="336"/>
      <c r="M1749" s="301"/>
      <c r="N1749" s="336"/>
      <c r="O1749" s="301"/>
      <c r="P1749" s="336"/>
      <c r="Q1749" s="301"/>
      <c r="R1749" s="336"/>
      <c r="S1749" s="301"/>
      <c r="T1749" s="336"/>
    </row>
    <row r="1750" spans="1:20" ht="12" customHeight="1" x14ac:dyDescent="0.3">
      <c r="A1750" s="329" t="s">
        <v>289</v>
      </c>
      <c r="B1750" s="330">
        <v>2</v>
      </c>
      <c r="C1750" s="298">
        <v>46025</v>
      </c>
      <c r="D1750" s="299" t="s">
        <v>479</v>
      </c>
      <c r="E1750" s="331">
        <v>41.05</v>
      </c>
      <c r="F1750" s="331"/>
      <c r="G1750" s="333">
        <f t="shared" si="33"/>
        <v>1700.79</v>
      </c>
      <c r="H1750" s="334"/>
      <c r="I1750" s="335"/>
      <c r="J1750" s="336"/>
      <c r="K1750" s="301"/>
      <c r="L1750" s="336"/>
      <c r="M1750" s="301"/>
      <c r="N1750" s="336"/>
      <c r="O1750" s="301"/>
      <c r="P1750" s="336"/>
      <c r="Q1750" s="301"/>
      <c r="R1750" s="336"/>
      <c r="S1750" s="301"/>
      <c r="T1750" s="336"/>
    </row>
    <row r="1751" spans="1:20" ht="12" customHeight="1" x14ac:dyDescent="0.3">
      <c r="A1751" s="329" t="s">
        <v>289</v>
      </c>
      <c r="B1751" s="330">
        <v>4</v>
      </c>
      <c r="C1751" s="298">
        <v>46025</v>
      </c>
      <c r="D1751" s="299" t="s">
        <v>310</v>
      </c>
      <c r="E1751" s="331">
        <v>26.88</v>
      </c>
      <c r="F1751" s="331"/>
      <c r="G1751" s="333">
        <f t="shared" si="33"/>
        <v>1741.84</v>
      </c>
      <c r="H1751" s="334"/>
      <c r="I1751" s="335"/>
      <c r="J1751" s="336"/>
      <c r="K1751" s="301"/>
      <c r="L1751" s="336"/>
      <c r="M1751" s="301"/>
      <c r="N1751" s="336"/>
      <c r="O1751" s="301"/>
      <c r="P1751" s="336"/>
      <c r="Q1751" s="301"/>
      <c r="R1751" s="336"/>
      <c r="S1751" s="301"/>
      <c r="T1751" s="336"/>
    </row>
    <row r="1752" spans="1:20" ht="12" customHeight="1" x14ac:dyDescent="0.3">
      <c r="A1752" s="329" t="s">
        <v>289</v>
      </c>
      <c r="B1752" s="330">
        <v>2</v>
      </c>
      <c r="C1752" s="298">
        <v>46025</v>
      </c>
      <c r="D1752" s="299" t="s">
        <v>308</v>
      </c>
      <c r="E1752" s="331">
        <v>130.08000000000001</v>
      </c>
      <c r="F1752" s="331"/>
      <c r="G1752" s="333">
        <f t="shared" si="33"/>
        <v>1768.72</v>
      </c>
      <c r="H1752" s="334"/>
      <c r="I1752" s="335"/>
      <c r="J1752" s="336"/>
      <c r="K1752" s="301"/>
      <c r="L1752" s="336"/>
      <c r="M1752" s="301"/>
      <c r="N1752" s="336"/>
      <c r="O1752" s="301"/>
      <c r="P1752" s="336"/>
      <c r="Q1752" s="301"/>
      <c r="R1752" s="336"/>
      <c r="S1752" s="301"/>
      <c r="T1752" s="336"/>
    </row>
    <row r="1753" spans="1:20" ht="12" customHeight="1" x14ac:dyDescent="0.3">
      <c r="A1753" s="329" t="s">
        <v>289</v>
      </c>
      <c r="B1753" s="330">
        <v>7</v>
      </c>
      <c r="C1753" s="298">
        <v>46025</v>
      </c>
      <c r="D1753" s="299" t="s">
        <v>480</v>
      </c>
      <c r="E1753" s="331">
        <v>222.49</v>
      </c>
      <c r="F1753" s="331"/>
      <c r="G1753" s="333">
        <f t="shared" si="33"/>
        <v>1898.8</v>
      </c>
      <c r="H1753" s="334"/>
      <c r="I1753" s="335"/>
      <c r="J1753" s="336"/>
      <c r="K1753" s="301"/>
      <c r="L1753" s="336"/>
      <c r="M1753" s="301"/>
      <c r="N1753" s="336"/>
      <c r="O1753" s="301"/>
      <c r="P1753" s="336"/>
      <c r="Q1753" s="301"/>
      <c r="R1753" s="336"/>
      <c r="S1753" s="301"/>
      <c r="T1753" s="336"/>
    </row>
    <row r="1754" spans="1:20" ht="12" customHeight="1" x14ac:dyDescent="0.3">
      <c r="A1754" s="329" t="s">
        <v>289</v>
      </c>
      <c r="B1754" s="330">
        <v>7</v>
      </c>
      <c r="C1754" s="298">
        <v>46025</v>
      </c>
      <c r="D1754" s="299" t="s">
        <v>480</v>
      </c>
      <c r="E1754" s="331">
        <v>99.18</v>
      </c>
      <c r="F1754" s="331"/>
      <c r="G1754" s="333">
        <f t="shared" si="33"/>
        <v>2121.29</v>
      </c>
      <c r="H1754" s="334"/>
      <c r="I1754" s="335"/>
      <c r="J1754" s="336"/>
      <c r="K1754" s="301"/>
      <c r="L1754" s="336"/>
      <c r="M1754" s="301"/>
      <c r="N1754" s="336"/>
      <c r="O1754" s="301"/>
      <c r="P1754" s="336"/>
      <c r="Q1754" s="301"/>
      <c r="R1754" s="336"/>
      <c r="S1754" s="301"/>
      <c r="T1754" s="336"/>
    </row>
    <row r="1755" spans="1:20" ht="12" customHeight="1" x14ac:dyDescent="0.3">
      <c r="A1755" s="329" t="s">
        <v>289</v>
      </c>
      <c r="B1755" s="330">
        <v>5</v>
      </c>
      <c r="C1755" s="298">
        <v>46024</v>
      </c>
      <c r="D1755" s="299" t="s">
        <v>481</v>
      </c>
      <c r="E1755" s="331">
        <v>35</v>
      </c>
      <c r="F1755" s="331"/>
      <c r="G1755" s="333">
        <f t="shared" si="33"/>
        <v>2220.4699999999998</v>
      </c>
      <c r="H1755" s="334"/>
      <c r="I1755" s="335"/>
      <c r="J1755" s="336"/>
      <c r="K1755" s="301"/>
      <c r="L1755" s="336"/>
      <c r="M1755" s="301"/>
      <c r="N1755" s="336"/>
      <c r="O1755" s="301"/>
      <c r="P1755" s="336"/>
      <c r="Q1755" s="301"/>
      <c r="R1755" s="336"/>
      <c r="S1755" s="301"/>
      <c r="T1755" s="336"/>
    </row>
    <row r="1756" spans="1:20" ht="12" customHeight="1" x14ac:dyDescent="0.3">
      <c r="A1756" s="329" t="s">
        <v>289</v>
      </c>
      <c r="B1756" s="330">
        <v>3</v>
      </c>
      <c r="C1756" s="298">
        <v>46024</v>
      </c>
      <c r="D1756" s="299" t="s">
        <v>296</v>
      </c>
      <c r="E1756" s="331">
        <v>15.11</v>
      </c>
      <c r="F1756" s="331"/>
      <c r="G1756" s="333">
        <f t="shared" si="33"/>
        <v>2255.4699999999998</v>
      </c>
      <c r="H1756" s="334"/>
      <c r="I1756" s="335"/>
      <c r="J1756" s="336"/>
      <c r="K1756" s="301"/>
      <c r="L1756" s="336"/>
      <c r="M1756" s="301"/>
      <c r="N1756" s="336"/>
      <c r="O1756" s="301"/>
      <c r="P1756" s="336"/>
      <c r="Q1756" s="301"/>
      <c r="R1756" s="336"/>
      <c r="S1756" s="301"/>
      <c r="T1756" s="336"/>
    </row>
    <row r="1757" spans="1:20" ht="12" customHeight="1" x14ac:dyDescent="0.3">
      <c r="A1757" s="329" t="s">
        <v>289</v>
      </c>
      <c r="B1757" s="330">
        <v>5</v>
      </c>
      <c r="C1757" s="298">
        <v>46024</v>
      </c>
      <c r="D1757" s="299" t="s">
        <v>482</v>
      </c>
      <c r="E1757" s="331">
        <v>29.67</v>
      </c>
      <c r="F1757" s="331"/>
      <c r="G1757" s="333">
        <f t="shared" si="33"/>
        <v>2270.58</v>
      </c>
      <c r="H1757" s="334"/>
      <c r="I1757" s="335"/>
      <c r="J1757" s="336"/>
      <c r="K1757" s="301"/>
      <c r="L1757" s="336"/>
      <c r="M1757" s="301"/>
      <c r="N1757" s="336"/>
      <c r="O1757" s="301"/>
      <c r="P1757" s="336"/>
      <c r="Q1757" s="301"/>
      <c r="R1757" s="336"/>
      <c r="S1757" s="301"/>
      <c r="T1757" s="336"/>
    </row>
    <row r="1758" spans="1:20" ht="12" customHeight="1" x14ac:dyDescent="0.3">
      <c r="A1758" s="329" t="s">
        <v>287</v>
      </c>
      <c r="B1758" s="330" t="s">
        <v>287</v>
      </c>
      <c r="C1758" s="298">
        <v>46024</v>
      </c>
      <c r="D1758" s="299" t="s">
        <v>396</v>
      </c>
      <c r="E1758" s="331">
        <v>70.56</v>
      </c>
      <c r="F1758" s="331">
        <v>70.56</v>
      </c>
      <c r="G1758" s="333">
        <f t="shared" si="33"/>
        <v>2300.25</v>
      </c>
      <c r="H1758" s="334"/>
      <c r="I1758" s="335"/>
      <c r="J1758" s="336"/>
      <c r="K1758" s="301"/>
      <c r="L1758" s="336"/>
      <c r="M1758" s="301"/>
      <c r="N1758" s="336"/>
      <c r="O1758" s="301"/>
      <c r="P1758" s="336"/>
      <c r="Q1758" s="301"/>
      <c r="R1758" s="336"/>
      <c r="S1758" s="301"/>
      <c r="T1758" s="336"/>
    </row>
    <row r="1759" spans="1:20" ht="12" customHeight="1" x14ac:dyDescent="0.3">
      <c r="A1759" s="329" t="s">
        <v>287</v>
      </c>
      <c r="B1759" s="330" t="s">
        <v>287</v>
      </c>
      <c r="C1759" s="298">
        <v>46024</v>
      </c>
      <c r="D1759" s="299" t="s">
        <v>483</v>
      </c>
      <c r="E1759" s="331">
        <v>113.94</v>
      </c>
      <c r="F1759" s="331">
        <v>113.94</v>
      </c>
      <c r="G1759" s="333">
        <f t="shared" si="33"/>
        <v>2300.25</v>
      </c>
      <c r="H1759" s="334"/>
      <c r="I1759" s="335"/>
      <c r="J1759" s="336"/>
      <c r="K1759" s="301"/>
      <c r="L1759" s="336"/>
      <c r="M1759" s="301"/>
      <c r="N1759" s="336"/>
      <c r="O1759" s="301"/>
      <c r="P1759" s="336"/>
      <c r="Q1759" s="301"/>
      <c r="R1759" s="336"/>
      <c r="S1759" s="301"/>
      <c r="T1759" s="336"/>
    </row>
    <row r="1760" spans="1:20" ht="12" customHeight="1" x14ac:dyDescent="0.3">
      <c r="A1760" s="329" t="s">
        <v>289</v>
      </c>
      <c r="B1760" s="330">
        <v>2</v>
      </c>
      <c r="C1760" s="298">
        <v>46024</v>
      </c>
      <c r="D1760" s="299" t="s">
        <v>370</v>
      </c>
      <c r="E1760" s="331">
        <v>11.9</v>
      </c>
      <c r="F1760" s="331"/>
      <c r="G1760" s="333">
        <f t="shared" si="33"/>
        <v>2300.25</v>
      </c>
      <c r="H1760" s="334"/>
      <c r="I1760" s="335"/>
      <c r="J1760" s="336"/>
      <c r="K1760" s="301"/>
      <c r="L1760" s="336"/>
      <c r="M1760" s="301"/>
      <c r="N1760" s="336"/>
      <c r="O1760" s="301"/>
      <c r="P1760" s="336"/>
      <c r="Q1760" s="301"/>
      <c r="R1760" s="336"/>
      <c r="S1760" s="301"/>
      <c r="T1760" s="336"/>
    </row>
    <row r="1761" spans="1:20" ht="12" customHeight="1" x14ac:dyDescent="0.3">
      <c r="A1761" s="329" t="s">
        <v>289</v>
      </c>
      <c r="B1761" s="330">
        <v>2</v>
      </c>
      <c r="C1761" s="298">
        <v>46024</v>
      </c>
      <c r="D1761" s="299" t="s">
        <v>407</v>
      </c>
      <c r="E1761" s="331">
        <v>23.9</v>
      </c>
      <c r="F1761" s="331"/>
      <c r="G1761" s="333">
        <f t="shared" si="33"/>
        <v>2312.15</v>
      </c>
      <c r="H1761" s="334"/>
      <c r="I1761" s="335"/>
      <c r="J1761" s="336"/>
      <c r="K1761" s="301"/>
      <c r="L1761" s="336"/>
      <c r="M1761" s="301"/>
      <c r="N1761" s="336"/>
      <c r="O1761" s="301"/>
      <c r="P1761" s="336"/>
      <c r="Q1761" s="301"/>
      <c r="R1761" s="336"/>
      <c r="S1761" s="301"/>
      <c r="T1761" s="336"/>
    </row>
    <row r="1762" spans="1:20" ht="12" customHeight="1" x14ac:dyDescent="0.3">
      <c r="A1762" s="329" t="s">
        <v>289</v>
      </c>
      <c r="B1762" s="330">
        <v>5</v>
      </c>
      <c r="C1762" s="298">
        <v>46024</v>
      </c>
      <c r="D1762" s="299" t="s">
        <v>484</v>
      </c>
      <c r="E1762" s="331">
        <v>160</v>
      </c>
      <c r="F1762" s="331"/>
      <c r="G1762" s="333">
        <f t="shared" si="33"/>
        <v>2336.0500000000002</v>
      </c>
      <c r="H1762" s="334"/>
      <c r="I1762" s="335"/>
      <c r="J1762" s="336"/>
      <c r="K1762" s="301"/>
      <c r="L1762" s="336"/>
      <c r="M1762" s="301"/>
      <c r="N1762" s="336"/>
      <c r="O1762" s="301"/>
      <c r="P1762" s="336"/>
      <c r="Q1762" s="301"/>
      <c r="R1762" s="336"/>
      <c r="S1762" s="301"/>
      <c r="T1762" s="336"/>
    </row>
    <row r="1763" spans="1:20" ht="12" customHeight="1" x14ac:dyDescent="0.3">
      <c r="A1763" s="329" t="s">
        <v>284</v>
      </c>
      <c r="B1763" s="330">
        <v>36</v>
      </c>
      <c r="C1763" s="298">
        <v>46024</v>
      </c>
      <c r="D1763" s="299" t="s">
        <v>373</v>
      </c>
      <c r="E1763" s="331">
        <v>50</v>
      </c>
      <c r="F1763" s="331"/>
      <c r="G1763" s="333">
        <f t="shared" si="33"/>
        <v>2496.0500000000002</v>
      </c>
      <c r="H1763" s="334"/>
      <c r="I1763" s="335"/>
      <c r="J1763" s="336"/>
      <c r="K1763" s="301"/>
      <c r="L1763" s="336"/>
      <c r="M1763" s="301"/>
      <c r="N1763" s="336"/>
      <c r="O1763" s="301"/>
      <c r="P1763" s="336"/>
      <c r="Q1763" s="301"/>
      <c r="R1763" s="336"/>
      <c r="S1763" s="301"/>
      <c r="T1763" s="336"/>
    </row>
    <row r="1764" spans="1:20" ht="12" customHeight="1" x14ac:dyDescent="0.3">
      <c r="A1764" s="329" t="s">
        <v>289</v>
      </c>
      <c r="B1764" s="330">
        <v>6</v>
      </c>
      <c r="C1764" s="298">
        <v>46023</v>
      </c>
      <c r="D1764" s="299" t="s">
        <v>312</v>
      </c>
      <c r="E1764" s="331">
        <v>8</v>
      </c>
      <c r="F1764" s="331"/>
      <c r="G1764" s="333">
        <f t="shared" si="33"/>
        <v>2546.0500000000002</v>
      </c>
      <c r="H1764" s="334"/>
      <c r="I1764" s="335"/>
      <c r="J1764" s="336"/>
      <c r="K1764" s="301"/>
      <c r="L1764" s="336"/>
      <c r="M1764" s="301"/>
      <c r="N1764" s="336"/>
      <c r="O1764" s="301"/>
      <c r="P1764" s="336"/>
      <c r="Q1764" s="301"/>
      <c r="R1764" s="336"/>
      <c r="S1764" s="301"/>
      <c r="T1764" s="336"/>
    </row>
    <row r="1765" spans="1:20" ht="12" customHeight="1" x14ac:dyDescent="0.3">
      <c r="A1765" s="329" t="s">
        <v>289</v>
      </c>
      <c r="B1765" s="330">
        <v>2</v>
      </c>
      <c r="C1765" s="298">
        <v>46023</v>
      </c>
      <c r="D1765" s="299" t="s">
        <v>370</v>
      </c>
      <c r="E1765" s="331">
        <v>13.06</v>
      </c>
      <c r="F1765" s="331"/>
      <c r="G1765" s="333">
        <f t="shared" si="33"/>
        <v>2554.0500000000002</v>
      </c>
      <c r="H1765" s="334"/>
      <c r="I1765" s="335"/>
      <c r="J1765" s="336"/>
      <c r="K1765" s="301"/>
      <c r="L1765" s="336"/>
      <c r="M1765" s="301"/>
      <c r="N1765" s="336"/>
      <c r="O1765" s="301"/>
      <c r="P1765" s="336"/>
      <c r="Q1765" s="301"/>
      <c r="R1765" s="336"/>
      <c r="S1765" s="301"/>
      <c r="T1765" s="336"/>
    </row>
    <row r="1766" spans="1:20" ht="12" customHeight="1" x14ac:dyDescent="0.3">
      <c r="A1766" s="329" t="s">
        <v>294</v>
      </c>
      <c r="B1766" s="330">
        <v>22</v>
      </c>
      <c r="C1766" s="298">
        <v>46023</v>
      </c>
      <c r="D1766" s="299" t="s">
        <v>374</v>
      </c>
      <c r="E1766" s="331">
        <v>6.37</v>
      </c>
      <c r="F1766" s="331"/>
      <c r="G1766" s="333">
        <f t="shared" si="33"/>
        <v>2567.11</v>
      </c>
      <c r="H1766" s="334"/>
      <c r="I1766" s="335"/>
      <c r="J1766" s="336"/>
      <c r="K1766" s="301"/>
      <c r="L1766" s="336"/>
      <c r="M1766" s="301"/>
      <c r="N1766" s="336"/>
      <c r="O1766" s="301"/>
      <c r="P1766" s="336"/>
      <c r="Q1766" s="301"/>
      <c r="R1766" s="336"/>
      <c r="S1766" s="301"/>
      <c r="T1766" s="336"/>
    </row>
    <row r="1767" spans="1:20" ht="12" customHeight="1" x14ac:dyDescent="0.3">
      <c r="A1767" s="329" t="s">
        <v>289</v>
      </c>
      <c r="B1767" s="330">
        <v>2</v>
      </c>
      <c r="C1767" s="298">
        <v>46023</v>
      </c>
      <c r="D1767" s="299" t="s">
        <v>357</v>
      </c>
      <c r="E1767" s="331">
        <v>10.27</v>
      </c>
      <c r="F1767" s="331"/>
      <c r="G1767" s="333">
        <f t="shared" si="33"/>
        <v>2573.48</v>
      </c>
      <c r="H1767" s="334"/>
      <c r="I1767" s="335"/>
      <c r="J1767" s="336"/>
      <c r="K1767" s="301"/>
      <c r="L1767" s="336"/>
      <c r="M1767" s="301"/>
      <c r="N1767" s="336"/>
      <c r="O1767" s="301"/>
      <c r="P1767" s="336"/>
      <c r="Q1767" s="301"/>
      <c r="R1767" s="336"/>
      <c r="S1767" s="301"/>
      <c r="T1767" s="336"/>
    </row>
    <row r="1768" spans="1:20" ht="12" customHeight="1" x14ac:dyDescent="0.3">
      <c r="A1768" s="329" t="s">
        <v>289</v>
      </c>
      <c r="B1768" s="330">
        <v>6</v>
      </c>
      <c r="C1768" s="298">
        <v>46023</v>
      </c>
      <c r="D1768" s="299" t="s">
        <v>485</v>
      </c>
      <c r="E1768" s="331">
        <v>176.57</v>
      </c>
      <c r="F1768" s="331"/>
      <c r="G1768" s="333">
        <f t="shared" si="33"/>
        <v>2583.75</v>
      </c>
      <c r="H1768" s="334"/>
      <c r="I1768" s="335"/>
      <c r="J1768" s="336"/>
      <c r="K1768" s="301"/>
      <c r="L1768" s="336"/>
      <c r="M1768" s="301"/>
      <c r="N1768" s="336"/>
      <c r="O1768" s="301"/>
      <c r="P1768" s="336"/>
      <c r="Q1768" s="301"/>
      <c r="R1768" s="336"/>
      <c r="S1768" s="301"/>
      <c r="T1768" s="336"/>
    </row>
    <row r="1769" spans="1:20" ht="12" customHeight="1" x14ac:dyDescent="0.3">
      <c r="A1769" s="329" t="s">
        <v>287</v>
      </c>
      <c r="B1769" s="330" t="s">
        <v>287</v>
      </c>
      <c r="C1769" s="298">
        <v>46023</v>
      </c>
      <c r="D1769" s="299" t="s">
        <v>300</v>
      </c>
      <c r="E1769" s="331">
        <v>383.39</v>
      </c>
      <c r="F1769" s="331">
        <v>383.39</v>
      </c>
      <c r="G1769" s="333">
        <f t="shared" si="33"/>
        <v>2760.32</v>
      </c>
      <c r="H1769" s="334"/>
      <c r="I1769" s="335"/>
      <c r="J1769" s="336"/>
      <c r="K1769" s="301"/>
      <c r="L1769" s="336"/>
      <c r="M1769" s="301"/>
      <c r="N1769" s="336"/>
      <c r="O1769" s="301"/>
      <c r="P1769" s="336"/>
      <c r="Q1769" s="301"/>
      <c r="R1769" s="336"/>
      <c r="S1769" s="301"/>
      <c r="T1769" s="336"/>
    </row>
    <row r="1770" spans="1:20" ht="12" customHeight="1" x14ac:dyDescent="0.3">
      <c r="A1770" s="329" t="s">
        <v>287</v>
      </c>
      <c r="B1770" s="330" t="s">
        <v>287</v>
      </c>
      <c r="C1770" s="298">
        <v>46023</v>
      </c>
      <c r="D1770" s="299" t="s">
        <v>300</v>
      </c>
      <c r="E1770" s="331">
        <v>53.24</v>
      </c>
      <c r="F1770" s="331">
        <v>53.24</v>
      </c>
      <c r="G1770" s="333">
        <f t="shared" si="33"/>
        <v>2760.32</v>
      </c>
      <c r="H1770" s="334"/>
      <c r="I1770" s="335"/>
      <c r="J1770" s="336"/>
      <c r="K1770" s="301"/>
      <c r="L1770" s="336"/>
      <c r="M1770" s="301"/>
      <c r="N1770" s="336"/>
      <c r="O1770" s="301"/>
      <c r="P1770" s="336"/>
      <c r="Q1770" s="301"/>
      <c r="R1770" s="336"/>
      <c r="S1770" s="301"/>
      <c r="T1770" s="336"/>
    </row>
    <row r="1771" spans="1:20" ht="12" customHeight="1" x14ac:dyDescent="0.3">
      <c r="A1771" s="329" t="s">
        <v>335</v>
      </c>
      <c r="B1771" s="330" t="s">
        <v>335</v>
      </c>
      <c r="C1771" s="298">
        <v>46023</v>
      </c>
      <c r="D1771" s="337" t="s">
        <v>458</v>
      </c>
      <c r="E1771" s="331">
        <v>239.68</v>
      </c>
      <c r="F1771" s="331"/>
      <c r="G1771" s="333">
        <f t="shared" si="33"/>
        <v>2760.32</v>
      </c>
      <c r="H1771" s="334"/>
      <c r="I1771" s="335"/>
      <c r="J1771" s="336"/>
      <c r="K1771" s="301"/>
      <c r="L1771" s="336"/>
      <c r="M1771" s="301"/>
      <c r="N1771" s="336"/>
      <c r="O1771" s="301"/>
      <c r="P1771" s="336"/>
      <c r="Q1771" s="301"/>
      <c r="R1771" s="336"/>
      <c r="S1771" s="301"/>
      <c r="T1771" s="336"/>
    </row>
    <row r="1772" spans="1:20" ht="12" customHeight="1" x14ac:dyDescent="0.3">
      <c r="A1772" s="329" t="s">
        <v>486</v>
      </c>
      <c r="B1772" s="330" t="s">
        <v>486</v>
      </c>
      <c r="C1772" s="298">
        <v>45658</v>
      </c>
      <c r="D1772" s="298" t="s">
        <v>487</v>
      </c>
      <c r="E1772" s="332"/>
      <c r="F1772" s="332"/>
      <c r="G1772" s="333">
        <v>3000</v>
      </c>
      <c r="H1772" s="334"/>
      <c r="I1772" s="335"/>
      <c r="J1772" s="336"/>
      <c r="K1772" s="301"/>
      <c r="L1772" s="336"/>
      <c r="M1772" s="301"/>
      <c r="N1772" s="336"/>
      <c r="O1772" s="301"/>
      <c r="P1772" s="336"/>
      <c r="Q1772" s="301"/>
      <c r="R1772" s="336"/>
      <c r="S1772" s="301"/>
      <c r="T1772" s="336"/>
    </row>
    <row r="1773" spans="1:20" ht="15.75" customHeight="1" x14ac:dyDescent="0.3"/>
    <row r="1774" spans="1:20" ht="15.75" customHeight="1" x14ac:dyDescent="0.3"/>
    <row r="1775" spans="1:20" ht="15.75" customHeight="1" x14ac:dyDescent="0.3"/>
    <row r="1776" spans="1:20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ht="15.75" customHeight="1" x14ac:dyDescent="0.3"/>
    <row r="3410" ht="15.75" customHeight="1" x14ac:dyDescent="0.3"/>
    <row r="3411" ht="15.75" customHeight="1" x14ac:dyDescent="0.3"/>
    <row r="3412" ht="15.75" customHeight="1" x14ac:dyDescent="0.3"/>
    <row r="3413" ht="15.75" customHeight="1" x14ac:dyDescent="0.3"/>
    <row r="3414" ht="15.75" customHeight="1" x14ac:dyDescent="0.3"/>
    <row r="3415" ht="15.75" customHeight="1" x14ac:dyDescent="0.3"/>
    <row r="3416" ht="15.75" customHeight="1" x14ac:dyDescent="0.3"/>
    <row r="3417" ht="15.75" customHeight="1" x14ac:dyDescent="0.3"/>
    <row r="3418" ht="15.75" customHeight="1" x14ac:dyDescent="0.3"/>
    <row r="3419" ht="15.75" customHeight="1" x14ac:dyDescent="0.3"/>
    <row r="3420" ht="15.75" customHeight="1" x14ac:dyDescent="0.3"/>
    <row r="3421" ht="15.75" customHeight="1" x14ac:dyDescent="0.3"/>
    <row r="3422" ht="15.75" customHeight="1" x14ac:dyDescent="0.3"/>
    <row r="3423" ht="15.75" customHeight="1" x14ac:dyDescent="0.3"/>
    <row r="3424" ht="15.75" customHeight="1" x14ac:dyDescent="0.3"/>
    <row r="3425" ht="15.75" customHeight="1" x14ac:dyDescent="0.3"/>
    <row r="3426" ht="15.75" customHeight="1" x14ac:dyDescent="0.3"/>
    <row r="3427" ht="15.75" customHeight="1" x14ac:dyDescent="0.3"/>
    <row r="3428" ht="15.75" customHeight="1" x14ac:dyDescent="0.3"/>
    <row r="3429" ht="15.75" customHeight="1" x14ac:dyDescent="0.3"/>
    <row r="3430" ht="15.75" customHeight="1" x14ac:dyDescent="0.3"/>
    <row r="3431" ht="15.75" customHeight="1" x14ac:dyDescent="0.3"/>
    <row r="3432" ht="15.75" customHeight="1" x14ac:dyDescent="0.3"/>
    <row r="3433" ht="15.75" customHeight="1" x14ac:dyDescent="0.3"/>
    <row r="3434" ht="15.75" customHeight="1" x14ac:dyDescent="0.3"/>
    <row r="3435" ht="15.75" customHeight="1" x14ac:dyDescent="0.3"/>
    <row r="3436" ht="15.75" customHeight="1" x14ac:dyDescent="0.3"/>
    <row r="3437" ht="15.75" customHeight="1" x14ac:dyDescent="0.3"/>
    <row r="3438" ht="15.75" customHeight="1" x14ac:dyDescent="0.3"/>
    <row r="3439" ht="15.75" customHeight="1" x14ac:dyDescent="0.3"/>
    <row r="3440" ht="15.75" customHeight="1" x14ac:dyDescent="0.3"/>
    <row r="3441" ht="15.75" customHeight="1" x14ac:dyDescent="0.3"/>
    <row r="3442" ht="15.75" customHeight="1" x14ac:dyDescent="0.3"/>
    <row r="3443" ht="15.75" customHeight="1" x14ac:dyDescent="0.3"/>
    <row r="3444" ht="15.75" customHeight="1" x14ac:dyDescent="0.3"/>
    <row r="3445" ht="15.75" customHeight="1" x14ac:dyDescent="0.3"/>
    <row r="3446" ht="15.75" customHeight="1" x14ac:dyDescent="0.3"/>
    <row r="3447" ht="15.75" customHeight="1" x14ac:dyDescent="0.3"/>
    <row r="3448" ht="15.75" customHeight="1" x14ac:dyDescent="0.3"/>
    <row r="3449" ht="15.75" customHeight="1" x14ac:dyDescent="0.3"/>
    <row r="3450" ht="15.75" customHeight="1" x14ac:dyDescent="0.3"/>
    <row r="3451" ht="15.75" customHeight="1" x14ac:dyDescent="0.3"/>
    <row r="3452" ht="15.75" customHeight="1" x14ac:dyDescent="0.3"/>
    <row r="3453" ht="15.75" customHeight="1" x14ac:dyDescent="0.3"/>
    <row r="3454" ht="15.75" customHeight="1" x14ac:dyDescent="0.3"/>
    <row r="3455" ht="15.75" customHeight="1" x14ac:dyDescent="0.3"/>
    <row r="3456" ht="15.75" customHeight="1" x14ac:dyDescent="0.3"/>
    <row r="3457" ht="15.75" customHeight="1" x14ac:dyDescent="0.3"/>
    <row r="3458" ht="15.75" customHeight="1" x14ac:dyDescent="0.3"/>
    <row r="3459" ht="15.75" customHeight="1" x14ac:dyDescent="0.3"/>
    <row r="3460" ht="15.75" customHeight="1" x14ac:dyDescent="0.3"/>
    <row r="3461" ht="15.75" customHeight="1" x14ac:dyDescent="0.3"/>
    <row r="3462" ht="15.75" customHeight="1" x14ac:dyDescent="0.3"/>
    <row r="3463" ht="15.75" customHeight="1" x14ac:dyDescent="0.3"/>
    <row r="3464" ht="15.75" customHeight="1" x14ac:dyDescent="0.3"/>
    <row r="3465" ht="15.75" customHeight="1" x14ac:dyDescent="0.3"/>
    <row r="3466" ht="15.75" customHeight="1" x14ac:dyDescent="0.3"/>
    <row r="3467" ht="15.75" customHeight="1" x14ac:dyDescent="0.3"/>
    <row r="3468" ht="15.75" customHeight="1" x14ac:dyDescent="0.3"/>
    <row r="3469" ht="15.75" customHeight="1" x14ac:dyDescent="0.3"/>
    <row r="3470" ht="15.75" customHeight="1" x14ac:dyDescent="0.3"/>
    <row r="3471" ht="15.75" customHeight="1" x14ac:dyDescent="0.3"/>
    <row r="3472" ht="15.75" customHeight="1" x14ac:dyDescent="0.3"/>
    <row r="3473" ht="15.75" customHeight="1" x14ac:dyDescent="0.3"/>
    <row r="3474" ht="15.75" customHeight="1" x14ac:dyDescent="0.3"/>
    <row r="3475" ht="15.75" customHeight="1" x14ac:dyDescent="0.3"/>
    <row r="3476" ht="15.75" customHeight="1" x14ac:dyDescent="0.3"/>
    <row r="3477" ht="15.75" customHeight="1" x14ac:dyDescent="0.3"/>
    <row r="3478" ht="15.75" customHeight="1" x14ac:dyDescent="0.3"/>
    <row r="3479" ht="15.75" customHeight="1" x14ac:dyDescent="0.3"/>
    <row r="3480" ht="15.75" customHeight="1" x14ac:dyDescent="0.3"/>
    <row r="3481" ht="15.75" customHeight="1" x14ac:dyDescent="0.3"/>
    <row r="3482" ht="15.75" customHeight="1" x14ac:dyDescent="0.3"/>
    <row r="3483" ht="15.75" customHeight="1" x14ac:dyDescent="0.3"/>
    <row r="3484" ht="15.75" customHeight="1" x14ac:dyDescent="0.3"/>
    <row r="3485" ht="15.75" customHeight="1" x14ac:dyDescent="0.3"/>
    <row r="3486" ht="15.75" customHeight="1" x14ac:dyDescent="0.3"/>
    <row r="3487" ht="15.75" customHeight="1" x14ac:dyDescent="0.3"/>
    <row r="3488" ht="15.75" customHeight="1" x14ac:dyDescent="0.3"/>
    <row r="3489" spans="9:9" ht="15.75" customHeight="1" x14ac:dyDescent="0.3"/>
    <row r="3490" spans="9:9" ht="15.75" customHeight="1" x14ac:dyDescent="0.3"/>
    <row r="3491" spans="9:9" ht="15.75" customHeight="1" x14ac:dyDescent="0.3"/>
    <row r="3492" spans="9:9" ht="15.75" customHeight="1" x14ac:dyDescent="0.3"/>
    <row r="3493" spans="9:9" ht="15.75" customHeight="1" x14ac:dyDescent="0.3"/>
    <row r="3494" spans="9:9" ht="15.75" customHeight="1" x14ac:dyDescent="0.3"/>
    <row r="3495" spans="9:9" ht="15.75" customHeight="1" x14ac:dyDescent="0.3"/>
    <row r="3496" spans="9:9" ht="15.75" customHeight="1" x14ac:dyDescent="0.3"/>
    <row r="3497" spans="9:9" ht="15.75" customHeight="1" x14ac:dyDescent="0.3"/>
    <row r="3498" spans="9:9" ht="15.75" customHeight="1" x14ac:dyDescent="0.3"/>
    <row r="3499" spans="9:9" ht="15.75" customHeight="1" x14ac:dyDescent="0.3"/>
    <row r="3500" spans="9:9" ht="15.75" customHeight="1" x14ac:dyDescent="0.3"/>
    <row r="3501" spans="9:9" ht="15.75" customHeight="1" x14ac:dyDescent="0.3"/>
    <row r="3502" spans="9:9" ht="12" customHeight="1" x14ac:dyDescent="0.3">
      <c r="I3502" s="335" t="s">
        <v>225</v>
      </c>
    </row>
    <row r="3503" spans="9:9" ht="12" customHeight="1" x14ac:dyDescent="0.3">
      <c r="I3503" s="335"/>
    </row>
    <row r="3504" spans="9:9" ht="12" customHeight="1" x14ac:dyDescent="0.3">
      <c r="I3504" s="335"/>
    </row>
    <row r="3505" spans="9:9" ht="12" customHeight="1" x14ac:dyDescent="0.3">
      <c r="I3505" s="335"/>
    </row>
    <row r="3506" spans="9:9" ht="12" customHeight="1" x14ac:dyDescent="0.3">
      <c r="I3506" s="335"/>
    </row>
    <row r="3507" spans="9:9" ht="12" customHeight="1" x14ac:dyDescent="0.3">
      <c r="I3507" s="335"/>
    </row>
    <row r="3508" spans="9:9" ht="12" customHeight="1" x14ac:dyDescent="0.3">
      <c r="I3508" s="335"/>
    </row>
    <row r="3509" spans="9:9" ht="12" customHeight="1" x14ac:dyDescent="0.3">
      <c r="I3509" s="335"/>
    </row>
    <row r="3510" spans="9:9" ht="12" customHeight="1" x14ac:dyDescent="0.3">
      <c r="I3510" s="335"/>
    </row>
    <row r="3511" spans="9:9" ht="12" customHeight="1" x14ac:dyDescent="0.3">
      <c r="I3511" s="335" t="s">
        <v>226</v>
      </c>
    </row>
    <row r="3512" spans="9:9" ht="15.75" customHeight="1" x14ac:dyDescent="0.3"/>
    <row r="3513" spans="9:9" ht="15.75" customHeight="1" x14ac:dyDescent="0.3"/>
    <row r="3514" spans="9:9" ht="12" customHeight="1" x14ac:dyDescent="0.3">
      <c r="I3514" s="335" t="s">
        <v>226</v>
      </c>
    </row>
    <row r="3515" spans="9:9" ht="12" customHeight="1" x14ac:dyDescent="0.3">
      <c r="I3515" s="335"/>
    </row>
    <row r="3516" spans="9:9" ht="12" customHeight="1" x14ac:dyDescent="0.3">
      <c r="I3516" s="335"/>
    </row>
    <row r="3517" spans="9:9" ht="12" customHeight="1" x14ac:dyDescent="0.3">
      <c r="I3517" s="335"/>
    </row>
    <row r="3518" spans="9:9" ht="12" customHeight="1" x14ac:dyDescent="0.3">
      <c r="I3518" s="335"/>
    </row>
    <row r="3519" spans="9:9" ht="12" customHeight="1" x14ac:dyDescent="0.3">
      <c r="I3519" s="335"/>
    </row>
    <row r="3520" spans="9:9" ht="12" customHeight="1" x14ac:dyDescent="0.3">
      <c r="I3520" s="335" t="s">
        <v>226</v>
      </c>
    </row>
    <row r="3521" spans="9:9" ht="12" customHeight="1" x14ac:dyDescent="0.3">
      <c r="I3521" s="335" t="s">
        <v>226</v>
      </c>
    </row>
    <row r="3522" spans="9:9" ht="12" customHeight="1" x14ac:dyDescent="0.3">
      <c r="I3522" s="335"/>
    </row>
    <row r="3523" spans="9:9" ht="12" customHeight="1" x14ac:dyDescent="0.3">
      <c r="I3523" s="335"/>
    </row>
    <row r="3524" spans="9:9" ht="12" customHeight="1" x14ac:dyDescent="0.3">
      <c r="I3524" s="335"/>
    </row>
    <row r="3525" spans="9:9" ht="12" customHeight="1" x14ac:dyDescent="0.3">
      <c r="I3525" s="335" t="s">
        <v>226</v>
      </c>
    </row>
    <row r="3526" spans="9:9" ht="12" customHeight="1" x14ac:dyDescent="0.3">
      <c r="I3526" s="335" t="s">
        <v>225</v>
      </c>
    </row>
    <row r="3527" spans="9:9" ht="12" customHeight="1" x14ac:dyDescent="0.3">
      <c r="I3527" s="335" t="s">
        <v>225</v>
      </c>
    </row>
    <row r="3528" spans="9:9" ht="15.75" customHeight="1" x14ac:dyDescent="0.3"/>
    <row r="3529" spans="9:9" ht="15.75" customHeight="1" x14ac:dyDescent="0.3"/>
    <row r="3530" spans="9:9" ht="12" customHeight="1" x14ac:dyDescent="0.3">
      <c r="I3530" s="335" t="s">
        <v>225</v>
      </c>
    </row>
    <row r="3531" spans="9:9" ht="12" customHeight="1" x14ac:dyDescent="0.3">
      <c r="I3531" s="335"/>
    </row>
    <row r="3532" spans="9:9" ht="12" customHeight="1" x14ac:dyDescent="0.3">
      <c r="I3532" s="335" t="s">
        <v>226</v>
      </c>
    </row>
    <row r="3533" spans="9:9" ht="12" customHeight="1" x14ac:dyDescent="0.3">
      <c r="I3533" s="335"/>
    </row>
    <row r="3534" spans="9:9" ht="12" customHeight="1" x14ac:dyDescent="0.3">
      <c r="I3534" s="335"/>
    </row>
    <row r="3535" spans="9:9" ht="12" customHeight="1" x14ac:dyDescent="0.3">
      <c r="I3535" s="335" t="s">
        <v>226</v>
      </c>
    </row>
    <row r="3536" spans="9:9" ht="12" customHeight="1" x14ac:dyDescent="0.3">
      <c r="I3536" s="335"/>
    </row>
    <row r="3537" spans="9:9" ht="12" customHeight="1" x14ac:dyDescent="0.3">
      <c r="I3537" s="335" t="s">
        <v>226</v>
      </c>
    </row>
    <row r="3538" spans="9:9" ht="15.75" customHeight="1" x14ac:dyDescent="0.3"/>
    <row r="3539" spans="9:9" ht="15.75" customHeight="1" x14ac:dyDescent="0.3"/>
    <row r="3540" spans="9:9" ht="15.75" customHeight="1" x14ac:dyDescent="0.3"/>
    <row r="3541" spans="9:9" ht="15.75" customHeight="1" x14ac:dyDescent="0.3"/>
    <row r="3542" spans="9:9" ht="15.75" customHeight="1" x14ac:dyDescent="0.3"/>
    <row r="3543" spans="9:9" ht="15.75" customHeight="1" x14ac:dyDescent="0.3"/>
    <row r="3544" spans="9:9" ht="15.75" customHeight="1" x14ac:dyDescent="0.3"/>
    <row r="3545" spans="9:9" ht="15.75" customHeight="1" x14ac:dyDescent="0.3"/>
    <row r="3546" spans="9:9" ht="12" customHeight="1" x14ac:dyDescent="0.3">
      <c r="I3546" s="335" t="s">
        <v>226</v>
      </c>
    </row>
    <row r="3547" spans="9:9" ht="12" customHeight="1" x14ac:dyDescent="0.3">
      <c r="I3547" s="335"/>
    </row>
    <row r="3548" spans="9:9" ht="12" customHeight="1" x14ac:dyDescent="0.3">
      <c r="I3548" s="335" t="s">
        <v>225</v>
      </c>
    </row>
    <row r="3549" spans="9:9" ht="12" customHeight="1" x14ac:dyDescent="0.3">
      <c r="I3549" s="335"/>
    </row>
    <row r="3550" spans="9:9" ht="12" customHeight="1" x14ac:dyDescent="0.3">
      <c r="I3550" s="335" t="s">
        <v>226</v>
      </c>
    </row>
    <row r="3551" spans="9:9" ht="12" customHeight="1" x14ac:dyDescent="0.3">
      <c r="I3551" s="335" t="s">
        <v>225</v>
      </c>
    </row>
    <row r="3552" spans="9:9" ht="15.75" customHeight="1" x14ac:dyDescent="0.3"/>
    <row r="3553" ht="15.75" customHeight="1" x14ac:dyDescent="0.3"/>
    <row r="3554" ht="15.75" customHeight="1" x14ac:dyDescent="0.3"/>
    <row r="3555" ht="15.75" customHeight="1" x14ac:dyDescent="0.3"/>
    <row r="3556" ht="15.75" customHeight="1" x14ac:dyDescent="0.3"/>
    <row r="3557" ht="15.75" customHeight="1" x14ac:dyDescent="0.3"/>
    <row r="3558" ht="15.75" customHeight="1" x14ac:dyDescent="0.3"/>
    <row r="3559" ht="15.75" customHeight="1" x14ac:dyDescent="0.3"/>
    <row r="3560" ht="15.75" customHeight="1" x14ac:dyDescent="0.3"/>
    <row r="3561" ht="15.75" customHeight="1" x14ac:dyDescent="0.3"/>
    <row r="3562" ht="15.75" customHeight="1" x14ac:dyDescent="0.3"/>
    <row r="3563" ht="15.75" customHeight="1" x14ac:dyDescent="0.3"/>
    <row r="3564" ht="15.75" customHeight="1" x14ac:dyDescent="0.3"/>
    <row r="3565" ht="15.75" customHeight="1" x14ac:dyDescent="0.3"/>
    <row r="3566" ht="15.75" customHeight="1" x14ac:dyDescent="0.3"/>
    <row r="3567" ht="15.75" customHeight="1" x14ac:dyDescent="0.3"/>
    <row r="3568" ht="15.75" customHeight="1" x14ac:dyDescent="0.3"/>
    <row r="3569" spans="9:9" ht="15.75" customHeight="1" x14ac:dyDescent="0.3"/>
    <row r="3570" spans="9:9" ht="12" customHeight="1" x14ac:dyDescent="0.3">
      <c r="I3570" s="335" t="s">
        <v>226</v>
      </c>
    </row>
  </sheetData>
  <autoFilter ref="A1:G1772" xr:uid="{00000000-0009-0000-0000-000006000000}"/>
  <mergeCells count="5">
    <mergeCell ref="A1:B1"/>
    <mergeCell ref="E1:F1"/>
    <mergeCell ref="Q1:R1"/>
    <mergeCell ref="E2:F2"/>
    <mergeCell ref="E3:F3"/>
  </mergeCells>
  <conditionalFormatting sqref="I1 I4:I357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80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488</v>
      </c>
      <c r="B1" s="339"/>
      <c r="C1" s="340"/>
      <c r="D1" s="564" t="s">
        <v>489</v>
      </c>
      <c r="E1" s="548"/>
      <c r="F1" s="565" t="s">
        <v>490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7608.2500000000027</v>
      </c>
      <c r="B2" s="339"/>
      <c r="C2" s="340"/>
      <c r="D2" s="342" t="s">
        <v>491</v>
      </c>
      <c r="E2" s="343">
        <f>E3-E138</f>
        <v>25438.139999999996</v>
      </c>
      <c r="F2" s="344" t="s">
        <v>491</v>
      </c>
      <c r="G2" s="345">
        <f>G3-G138</f>
        <v>1340.8500000000001</v>
      </c>
      <c r="H2" s="343" t="s">
        <v>491</v>
      </c>
      <c r="I2" s="343">
        <f>I3-I138</f>
        <v>1533.3599999999997</v>
      </c>
      <c r="J2" s="344" t="s">
        <v>491</v>
      </c>
      <c r="K2" s="345">
        <f>K3-K138</f>
        <v>721</v>
      </c>
      <c r="L2" s="343" t="s">
        <v>491</v>
      </c>
      <c r="M2" s="343">
        <f>M3-M138</f>
        <v>31.47</v>
      </c>
      <c r="N2" s="345" t="s">
        <v>491</v>
      </c>
      <c r="O2" s="345">
        <f>O3-O138</f>
        <v>31.47</v>
      </c>
      <c r="P2" s="343" t="s">
        <v>491</v>
      </c>
      <c r="Q2" s="343">
        <f>Q3-Q138</f>
        <v>30.720000000000027</v>
      </c>
      <c r="R2" s="345" t="s">
        <v>491</v>
      </c>
      <c r="S2" s="345">
        <f>S3-S138</f>
        <v>-3041.09</v>
      </c>
      <c r="T2" s="346" t="s">
        <v>491</v>
      </c>
      <c r="U2" s="343">
        <f>U3-U138</f>
        <v>-19295.109999999993</v>
      </c>
      <c r="V2" s="345" t="s">
        <v>491</v>
      </c>
      <c r="W2" s="345">
        <f>W3-W138</f>
        <v>900</v>
      </c>
      <c r="X2" s="343" t="s">
        <v>491</v>
      </c>
      <c r="Y2" s="343">
        <f>Y3-Y138</f>
        <v>264.5</v>
      </c>
      <c r="Z2" s="345" t="s">
        <v>491</v>
      </c>
      <c r="AA2" s="345">
        <f>AA3-AA138</f>
        <v>-377.7800000000002</v>
      </c>
      <c r="AB2" s="343" t="s">
        <v>491</v>
      </c>
      <c r="AC2" s="343">
        <f>AC3-AC138</f>
        <v>30.720000000000027</v>
      </c>
    </row>
    <row r="3" spans="1:29" ht="14.25" customHeight="1" x14ac:dyDescent="0.3">
      <c r="A3" s="341">
        <f t="shared" si="0"/>
        <v>19848.740000000005</v>
      </c>
      <c r="B3" s="347"/>
      <c r="C3" s="340"/>
      <c r="D3" s="342" t="s">
        <v>492</v>
      </c>
      <c r="E3" s="343">
        <f>SUM(E6:E138)-SUM(D6:D138)</f>
        <v>27148.629999999997</v>
      </c>
      <c r="F3" s="345" t="s">
        <v>492</v>
      </c>
      <c r="G3" s="345">
        <f>SUM(G6:G138)-SUM(F6:F138)</f>
        <v>1840.8500000000001</v>
      </c>
      <c r="H3" s="343" t="s">
        <v>492</v>
      </c>
      <c r="I3" s="343">
        <f>SUM(I6:I138)-SUM(H6:H138)</f>
        <v>3533.3599999999997</v>
      </c>
      <c r="J3" s="345" t="s">
        <v>492</v>
      </c>
      <c r="K3" s="345">
        <f>SUM(K6:K138)-SUM(J6:J138)</f>
        <v>1721</v>
      </c>
      <c r="L3" s="343" t="s">
        <v>492</v>
      </c>
      <c r="M3" s="343">
        <f>SUM(M6:M138)-SUM(L6:L138)</f>
        <v>96.47</v>
      </c>
      <c r="N3" s="345" t="s">
        <v>492</v>
      </c>
      <c r="O3" s="345">
        <f>SUM(O6:O138)-SUM(N6:N138)</f>
        <v>96.47</v>
      </c>
      <c r="P3" s="343" t="s">
        <v>492</v>
      </c>
      <c r="Q3" s="343">
        <f>SUM(Q6:Q138)-SUM(P6:P138)</f>
        <v>130.72000000000003</v>
      </c>
      <c r="R3" s="345" t="s">
        <v>492</v>
      </c>
      <c r="S3" s="345">
        <f>SUM(S6:S138)-SUM(R6:R138)</f>
        <v>-1041.0900000000001</v>
      </c>
      <c r="T3" s="343" t="s">
        <v>492</v>
      </c>
      <c r="U3" s="343">
        <f>SUM(U6:U138)-SUM(T6:T138)</f>
        <v>-16795.109999999993</v>
      </c>
      <c r="V3" s="345" t="s">
        <v>492</v>
      </c>
      <c r="W3" s="345">
        <f>SUM(W6:W138)-SUM(V6:V138)</f>
        <v>1400</v>
      </c>
      <c r="X3" s="343" t="s">
        <v>492</v>
      </c>
      <c r="Y3" s="343">
        <f>SUM(Y6:Y138)-SUM(X6:X138)</f>
        <v>464.5</v>
      </c>
      <c r="Z3" s="345" t="s">
        <v>492</v>
      </c>
      <c r="AA3" s="345">
        <f>SUM(AA6:AA138)-SUM(Z6:Z138)</f>
        <v>1122.2199999999998</v>
      </c>
      <c r="AB3" s="343" t="s">
        <v>492</v>
      </c>
      <c r="AC3" s="343">
        <f>SUM(AC6:AC138)-SUM(AB6:AB138)</f>
        <v>130.72000000000003</v>
      </c>
    </row>
    <row r="4" spans="1:29" ht="14.25" customHeight="1" x14ac:dyDescent="0.3">
      <c r="A4" s="338" t="s">
        <v>493</v>
      </c>
      <c r="B4" s="347"/>
      <c r="C4" s="340"/>
      <c r="D4" s="564" t="s">
        <v>494</v>
      </c>
      <c r="E4" s="548"/>
      <c r="F4" s="565" t="s">
        <v>494</v>
      </c>
      <c r="G4" s="548"/>
      <c r="H4" s="564" t="s">
        <v>494</v>
      </c>
      <c r="I4" s="548"/>
      <c r="J4" s="565" t="s">
        <v>494</v>
      </c>
      <c r="K4" s="548"/>
      <c r="L4" s="564" t="s">
        <v>494</v>
      </c>
      <c r="M4" s="548"/>
      <c r="N4" s="565" t="s">
        <v>494</v>
      </c>
      <c r="O4" s="548"/>
      <c r="P4" s="564" t="s">
        <v>494</v>
      </c>
      <c r="Q4" s="548"/>
      <c r="R4" s="565" t="s">
        <v>495</v>
      </c>
      <c r="S4" s="548"/>
      <c r="T4" s="564" t="s">
        <v>496</v>
      </c>
      <c r="U4" s="548"/>
      <c r="V4" s="565" t="s">
        <v>494</v>
      </c>
      <c r="W4" s="548"/>
      <c r="X4" s="564" t="s">
        <v>494</v>
      </c>
      <c r="Y4" s="548"/>
      <c r="Z4" s="565" t="s">
        <v>494</v>
      </c>
      <c r="AA4" s="548"/>
      <c r="AB4" s="564" t="s">
        <v>494</v>
      </c>
      <c r="AC4" s="548"/>
    </row>
    <row r="5" spans="1:29" ht="14.25" customHeight="1" x14ac:dyDescent="0.3">
      <c r="A5" s="338" t="s">
        <v>497</v>
      </c>
      <c r="B5" s="347"/>
      <c r="C5" s="340"/>
      <c r="D5" s="342">
        <f t="shared" ref="D5:AC5" si="1">SUM(D6:D137)</f>
        <v>21300.18</v>
      </c>
      <c r="E5" s="343">
        <f t="shared" si="1"/>
        <v>46738.32</v>
      </c>
      <c r="F5" s="345">
        <f t="shared" si="1"/>
        <v>0</v>
      </c>
      <c r="G5" s="345">
        <f t="shared" si="1"/>
        <v>1340.8500000000001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46311</v>
      </c>
      <c r="B7" s="347">
        <f t="shared" ref="B7:B66" si="2">SUM(E7,U7,K7,G7,I7,S7,O7,M7,Q7,W7,Y7,AA7,AC7)-SUM(D7,F7,T7,H7,R7,N7,J7,L7,P7,V7,X7,Z7,AB7)</f>
        <v>54.24</v>
      </c>
      <c r="C7" s="348" t="s">
        <v>502</v>
      </c>
      <c r="D7" s="342"/>
      <c r="E7" s="343"/>
      <c r="F7" s="345"/>
      <c r="G7" s="345">
        <v>54.24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46304</v>
      </c>
      <c r="B8" s="347">
        <f t="shared" si="2"/>
        <v>-959.8</v>
      </c>
      <c r="C8" s="348" t="s">
        <v>899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959.8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46304</v>
      </c>
      <c r="B9" s="347">
        <f t="shared" si="2"/>
        <v>1000</v>
      </c>
      <c r="C9" s="348" t="s">
        <v>1092</v>
      </c>
      <c r="D9" s="342"/>
      <c r="E9" s="343">
        <v>1000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46304</v>
      </c>
      <c r="B10" s="347">
        <f t="shared" si="2"/>
        <v>-80.89</v>
      </c>
      <c r="C10" s="348" t="s">
        <v>856</v>
      </c>
      <c r="D10" s="342">
        <v>80.89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46303</v>
      </c>
      <c r="B11" s="347">
        <f t="shared" si="2"/>
        <v>-960</v>
      </c>
      <c r="C11" s="348" t="s">
        <v>899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960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46300</v>
      </c>
      <c r="B12" s="347">
        <f t="shared" si="2"/>
        <v>-1508</v>
      </c>
      <c r="C12" s="348" t="s">
        <v>1087</v>
      </c>
      <c r="D12" s="342">
        <v>1508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46297</v>
      </c>
      <c r="B13" s="347">
        <f t="shared" si="2"/>
        <v>-112.25</v>
      </c>
      <c r="C13" s="348" t="s">
        <v>1085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>
        <v>112.25</v>
      </c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46295</v>
      </c>
      <c r="B14" s="347">
        <f t="shared" si="2"/>
        <v>2768.7</v>
      </c>
      <c r="C14" s="348" t="s">
        <v>1080</v>
      </c>
      <c r="D14" s="342"/>
      <c r="E14" s="343">
        <v>2768.7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46295</v>
      </c>
      <c r="B15" s="347">
        <f t="shared" si="2"/>
        <v>2000</v>
      </c>
      <c r="C15" s="348" t="s">
        <v>1074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46295</v>
      </c>
      <c r="B16" s="347">
        <f t="shared" si="2"/>
        <v>0.6</v>
      </c>
      <c r="C16" s="348" t="s">
        <v>503</v>
      </c>
      <c r="D16" s="342"/>
      <c r="E16" s="343"/>
      <c r="F16" s="345"/>
      <c r="G16" s="345">
        <v>0.6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46295</v>
      </c>
      <c r="B17" s="347">
        <f t="shared" si="2"/>
        <v>60.95</v>
      </c>
      <c r="C17" s="348" t="s">
        <v>507</v>
      </c>
      <c r="D17" s="342"/>
      <c r="E17" s="343"/>
      <c r="F17" s="345"/>
      <c r="G17" s="345">
        <v>60.95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46279</v>
      </c>
      <c r="B18" s="347">
        <f t="shared" si="2"/>
        <v>-1360</v>
      </c>
      <c r="C18" s="348" t="s">
        <v>1055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1360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46273</v>
      </c>
      <c r="B19" s="347">
        <f t="shared" si="2"/>
        <v>-960</v>
      </c>
      <c r="C19" s="348" t="s">
        <v>899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46272</v>
      </c>
      <c r="B20" s="347">
        <f t="shared" si="2"/>
        <v>-600</v>
      </c>
      <c r="C20" s="348" t="s">
        <v>527</v>
      </c>
      <c r="D20" s="342">
        <v>600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46265</v>
      </c>
      <c r="B21" s="347">
        <f t="shared" si="2"/>
        <v>6794.38</v>
      </c>
      <c r="C21" s="348" t="s">
        <v>1035</v>
      </c>
      <c r="D21" s="342"/>
      <c r="E21" s="343">
        <v>6794.38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46265</v>
      </c>
      <c r="B22" s="347">
        <f t="shared" si="2"/>
        <v>2000</v>
      </c>
      <c r="C22" s="348" t="s">
        <v>1031</v>
      </c>
      <c r="D22" s="342"/>
      <c r="E22" s="343"/>
      <c r="F22" s="345"/>
      <c r="G22" s="345"/>
      <c r="H22" s="343"/>
      <c r="I22" s="343">
        <v>350</v>
      </c>
      <c r="J22" s="345"/>
      <c r="K22" s="345">
        <v>320</v>
      </c>
      <c r="L22" s="343"/>
      <c r="M22" s="343">
        <v>25</v>
      </c>
      <c r="N22" s="345"/>
      <c r="O22" s="345">
        <v>25</v>
      </c>
      <c r="P22" s="343"/>
      <c r="Q22" s="343">
        <v>45</v>
      </c>
      <c r="R22" s="345"/>
      <c r="S22" s="345">
        <v>400</v>
      </c>
      <c r="T22" s="343"/>
      <c r="U22" s="343">
        <v>375</v>
      </c>
      <c r="V22" s="345"/>
      <c r="W22" s="345">
        <v>100</v>
      </c>
      <c r="X22" s="343"/>
      <c r="Y22" s="343">
        <v>85</v>
      </c>
      <c r="Z22" s="345"/>
      <c r="AA22" s="345">
        <v>230</v>
      </c>
      <c r="AB22" s="343"/>
      <c r="AC22" s="343">
        <v>45</v>
      </c>
    </row>
    <row r="23" spans="1:29" ht="14.25" customHeight="1" x14ac:dyDescent="0.3">
      <c r="A23" s="338">
        <v>46265</v>
      </c>
      <c r="B23" s="347">
        <f t="shared" si="2"/>
        <v>53.41</v>
      </c>
      <c r="C23" s="348" t="s">
        <v>502</v>
      </c>
      <c r="D23" s="342"/>
      <c r="E23" s="343"/>
      <c r="F23" s="345"/>
      <c r="G23" s="345">
        <v>53.41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46265</v>
      </c>
      <c r="B24" s="347">
        <f t="shared" si="2"/>
        <v>0.41</v>
      </c>
      <c r="C24" s="348" t="s">
        <v>503</v>
      </c>
      <c r="D24" s="342"/>
      <c r="E24" s="343"/>
      <c r="F24" s="345"/>
      <c r="G24" s="345">
        <v>0.41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46265</v>
      </c>
      <c r="B25" s="347">
        <f t="shared" si="2"/>
        <v>-191.64</v>
      </c>
      <c r="C25" s="348" t="s">
        <v>422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95.82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95.82</v>
      </c>
      <c r="AC25" s="343"/>
    </row>
    <row r="26" spans="1:29" ht="14.25" customHeight="1" x14ac:dyDescent="0.3">
      <c r="A26" s="338">
        <v>46261</v>
      </c>
      <c r="B26" s="347">
        <f t="shared" si="2"/>
        <v>99.61</v>
      </c>
      <c r="C26" s="348" t="s">
        <v>507</v>
      </c>
      <c r="D26" s="342"/>
      <c r="E26" s="343"/>
      <c r="F26" s="345"/>
      <c r="G26" s="345">
        <v>99.61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46253</v>
      </c>
      <c r="B27" s="347">
        <f t="shared" si="2"/>
        <v>-219.38</v>
      </c>
      <c r="C27" s="348" t="s">
        <v>1032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219.38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46244</v>
      </c>
      <c r="B28" s="347">
        <f t="shared" si="2"/>
        <v>-960</v>
      </c>
      <c r="C28" s="348" t="s">
        <v>899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46243</v>
      </c>
      <c r="B29" s="347">
        <f t="shared" si="2"/>
        <v>-116.04</v>
      </c>
      <c r="C29" s="348" t="s">
        <v>856</v>
      </c>
      <c r="D29" s="342">
        <v>116.04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46240</v>
      </c>
      <c r="B30" s="347">
        <f t="shared" si="2"/>
        <v>52.8</v>
      </c>
      <c r="C30" s="348" t="s">
        <v>507</v>
      </c>
      <c r="D30" s="342"/>
      <c r="E30" s="343"/>
      <c r="F30" s="345"/>
      <c r="G30" s="345">
        <v>52.8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46238</v>
      </c>
      <c r="B31" s="347">
        <f t="shared" si="2"/>
        <v>-500</v>
      </c>
      <c r="C31" s="348" t="s">
        <v>894</v>
      </c>
      <c r="D31" s="342">
        <v>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46238</v>
      </c>
      <c r="B32" s="347">
        <f t="shared" si="2"/>
        <v>-500</v>
      </c>
      <c r="C32" s="348" t="s">
        <v>895</v>
      </c>
      <c r="D32" s="342">
        <v>500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46238</v>
      </c>
      <c r="B33" s="347">
        <f t="shared" si="2"/>
        <v>-121.4</v>
      </c>
      <c r="C33" s="348" t="s">
        <v>531</v>
      </c>
      <c r="D33" s="342"/>
      <c r="E33" s="343"/>
      <c r="F33" s="345"/>
      <c r="G33" s="345"/>
      <c r="H33" s="343">
        <v>121.4</v>
      </c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46234</v>
      </c>
      <c r="B34" s="347">
        <f t="shared" si="2"/>
        <v>8746.27</v>
      </c>
      <c r="C34" s="348" t="s">
        <v>1002</v>
      </c>
      <c r="D34" s="342"/>
      <c r="E34" s="343">
        <v>8746.27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46234</v>
      </c>
      <c r="B35" s="347">
        <f t="shared" si="2"/>
        <v>2000</v>
      </c>
      <c r="C35" s="348" t="s">
        <v>1003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3">
      <c r="A36" s="338">
        <v>46234</v>
      </c>
      <c r="B36" s="347">
        <f t="shared" si="2"/>
        <v>0.22</v>
      </c>
      <c r="C36" s="348" t="s">
        <v>503</v>
      </c>
      <c r="D36" s="342"/>
      <c r="E36" s="343"/>
      <c r="F36" s="345"/>
      <c r="G36" s="345">
        <v>0.22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46232</v>
      </c>
      <c r="B37" s="347">
        <f t="shared" si="2"/>
        <v>52.7</v>
      </c>
      <c r="C37" s="348" t="s">
        <v>502</v>
      </c>
      <c r="D37" s="342"/>
      <c r="E37" s="343"/>
      <c r="F37" s="345"/>
      <c r="G37" s="345">
        <v>52.7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46231</v>
      </c>
      <c r="B38" s="347">
        <f t="shared" si="2"/>
        <v>-1171.3800000000001</v>
      </c>
      <c r="C38" s="348" t="s">
        <v>523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>
        <v>1171.3800000000001</v>
      </c>
      <c r="AA38" s="345"/>
      <c r="AB38" s="343"/>
      <c r="AC38" s="343"/>
    </row>
    <row r="39" spans="1:29" ht="14.25" customHeight="1" x14ac:dyDescent="0.3">
      <c r="A39" s="338">
        <v>46226</v>
      </c>
      <c r="B39" s="347">
        <f t="shared" si="2"/>
        <v>-133.13999999999999</v>
      </c>
      <c r="C39" s="348" t="s">
        <v>315</v>
      </c>
      <c r="D39" s="342"/>
      <c r="E39" s="343"/>
      <c r="F39" s="345"/>
      <c r="G39" s="345"/>
      <c r="H39" s="343"/>
      <c r="I39" s="343"/>
      <c r="J39" s="345"/>
      <c r="K39" s="345"/>
      <c r="L39" s="343">
        <v>66.569999999999993</v>
      </c>
      <c r="M39" s="343"/>
      <c r="N39" s="345">
        <v>66.569999999999993</v>
      </c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46214</v>
      </c>
      <c r="B40" s="347">
        <f t="shared" si="2"/>
        <v>53.11</v>
      </c>
      <c r="C40" s="348" t="s">
        <v>507</v>
      </c>
      <c r="D40" s="342"/>
      <c r="E40" s="343"/>
      <c r="F40" s="345"/>
      <c r="G40" s="345">
        <v>53.11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46212</v>
      </c>
      <c r="B41" s="347">
        <f t="shared" si="2"/>
        <v>300</v>
      </c>
      <c r="C41" s="348" t="s">
        <v>971</v>
      </c>
      <c r="D41" s="342"/>
      <c r="E41" s="343">
        <v>300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46211</v>
      </c>
      <c r="B42" s="347">
        <f t="shared" si="2"/>
        <v>-960</v>
      </c>
      <c r="C42" s="348" t="s">
        <v>899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960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46209</v>
      </c>
      <c r="B43" s="347">
        <f t="shared" si="2"/>
        <v>-1182.68</v>
      </c>
      <c r="C43" s="348" t="s">
        <v>1000</v>
      </c>
      <c r="D43" s="342">
        <v>1182.68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46209</v>
      </c>
      <c r="B44" s="347">
        <f t="shared" si="2"/>
        <v>350</v>
      </c>
      <c r="C44" s="348" t="s">
        <v>969</v>
      </c>
      <c r="D44" s="342"/>
      <c r="E44" s="343">
        <v>350</v>
      </c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46209</v>
      </c>
      <c r="B45" s="347">
        <f t="shared" si="2"/>
        <v>-8500</v>
      </c>
      <c r="C45" s="348" t="s">
        <v>955</v>
      </c>
      <c r="D45" s="342">
        <v>8500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46209</v>
      </c>
      <c r="B46" s="347">
        <f t="shared" si="2"/>
        <v>-150</v>
      </c>
      <c r="C46" s="348" t="s">
        <v>970</v>
      </c>
      <c r="D46" s="342"/>
      <c r="E46" s="343"/>
      <c r="F46" s="345"/>
      <c r="G46" s="345"/>
      <c r="H46" s="343">
        <v>150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46205</v>
      </c>
      <c r="B47" s="347">
        <f t="shared" si="2"/>
        <v>-783</v>
      </c>
      <c r="C47" s="348" t="s">
        <v>999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>
        <v>783</v>
      </c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46203</v>
      </c>
      <c r="B48" s="347">
        <f t="shared" si="2"/>
        <v>6487.16</v>
      </c>
      <c r="C48" s="348" t="s">
        <v>968</v>
      </c>
      <c r="D48" s="342"/>
      <c r="E48" s="343">
        <v>6487.16</v>
      </c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46203</v>
      </c>
      <c r="B49" s="347">
        <f t="shared" si="2"/>
        <v>2000</v>
      </c>
      <c r="C49" s="348" t="s">
        <v>942</v>
      </c>
      <c r="D49" s="342"/>
      <c r="E49" s="343"/>
      <c r="F49" s="345"/>
      <c r="G49" s="345"/>
      <c r="H49" s="343"/>
      <c r="I49" s="343">
        <v>350</v>
      </c>
      <c r="J49" s="345"/>
      <c r="K49" s="345">
        <v>320</v>
      </c>
      <c r="L49" s="343"/>
      <c r="M49" s="343">
        <v>25</v>
      </c>
      <c r="N49" s="345"/>
      <c r="O49" s="345">
        <v>25</v>
      </c>
      <c r="P49" s="343"/>
      <c r="Q49" s="343">
        <v>45</v>
      </c>
      <c r="R49" s="345"/>
      <c r="S49" s="345">
        <v>400</v>
      </c>
      <c r="T49" s="343"/>
      <c r="U49" s="343">
        <v>375</v>
      </c>
      <c r="V49" s="345"/>
      <c r="W49" s="345">
        <v>100</v>
      </c>
      <c r="X49" s="343"/>
      <c r="Y49" s="343">
        <v>85</v>
      </c>
      <c r="Z49" s="345"/>
      <c r="AA49" s="345">
        <v>230</v>
      </c>
      <c r="AB49" s="343"/>
      <c r="AC49" s="343">
        <v>45</v>
      </c>
    </row>
    <row r="50" spans="1:29" ht="14.25" customHeight="1" x14ac:dyDescent="0.3">
      <c r="A50" s="338">
        <v>46203</v>
      </c>
      <c r="B50" s="347">
        <f t="shared" si="2"/>
        <v>0.35</v>
      </c>
      <c r="C50" s="348" t="s">
        <v>503</v>
      </c>
      <c r="D50" s="342"/>
      <c r="E50" s="343"/>
      <c r="F50" s="345"/>
      <c r="G50" s="345">
        <v>0.35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46203</v>
      </c>
      <c r="B51" s="347">
        <f t="shared" si="2"/>
        <v>-580</v>
      </c>
      <c r="C51" s="348" t="s">
        <v>947</v>
      </c>
      <c r="D51" s="342">
        <v>580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46203</v>
      </c>
      <c r="B52" s="347">
        <f t="shared" si="2"/>
        <v>-185.64</v>
      </c>
      <c r="C52" s="348" t="s">
        <v>422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>
        <v>92.82</v>
      </c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>
        <v>92.82</v>
      </c>
      <c r="AC52" s="343"/>
    </row>
    <row r="53" spans="1:29" ht="14.25" customHeight="1" x14ac:dyDescent="0.3">
      <c r="A53" s="338">
        <v>46203</v>
      </c>
      <c r="B53" s="347">
        <f t="shared" si="2"/>
        <v>51.56</v>
      </c>
      <c r="C53" s="348" t="s">
        <v>507</v>
      </c>
      <c r="D53" s="342"/>
      <c r="E53" s="343"/>
      <c r="F53" s="345"/>
      <c r="G53" s="345">
        <v>51.56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46203</v>
      </c>
      <c r="B54" s="347">
        <f t="shared" si="2"/>
        <v>53.44</v>
      </c>
      <c r="C54" s="348" t="s">
        <v>502</v>
      </c>
      <c r="D54" s="342"/>
      <c r="E54" s="343"/>
      <c r="F54" s="345"/>
      <c r="G54" s="345">
        <v>53.44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46203</v>
      </c>
      <c r="B55" s="347">
        <f t="shared" si="2"/>
        <v>-207.96</v>
      </c>
      <c r="C55" s="348" t="s">
        <v>944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207.96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46203</v>
      </c>
      <c r="B56" s="347">
        <f t="shared" si="2"/>
        <v>-1713.1</v>
      </c>
      <c r="C56" s="348" t="s">
        <v>529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>
        <v>1713.1</v>
      </c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46189</v>
      </c>
      <c r="B57" s="347">
        <f t="shared" si="2"/>
        <v>53.17</v>
      </c>
      <c r="C57" s="348" t="s">
        <v>507</v>
      </c>
      <c r="D57" s="342"/>
      <c r="E57" s="343"/>
      <c r="F57" s="345"/>
      <c r="G57" s="345">
        <v>53.17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46186</v>
      </c>
      <c r="B58" s="347">
        <f t="shared" si="2"/>
        <v>57.38</v>
      </c>
      <c r="C58" s="348" t="s">
        <v>507</v>
      </c>
      <c r="D58" s="342"/>
      <c r="E58" s="343"/>
      <c r="F58" s="345"/>
      <c r="G58" s="345">
        <v>57.38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46184</v>
      </c>
      <c r="B59" s="347">
        <f t="shared" si="2"/>
        <v>-2159</v>
      </c>
      <c r="C59" s="348" t="s">
        <v>909</v>
      </c>
      <c r="D59" s="342"/>
      <c r="E59" s="343"/>
      <c r="F59" s="345"/>
      <c r="G59" s="345"/>
      <c r="H59" s="343"/>
      <c r="I59" s="343"/>
      <c r="J59" s="345">
        <v>2159</v>
      </c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46183</v>
      </c>
      <c r="B60" s="347">
        <f t="shared" si="2"/>
        <v>-816.19</v>
      </c>
      <c r="C60" s="348" t="s">
        <v>910</v>
      </c>
      <c r="D60" s="342"/>
      <c r="E60" s="343"/>
      <c r="F60" s="345"/>
      <c r="G60" s="345"/>
      <c r="H60" s="343">
        <v>816.19</v>
      </c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46180</v>
      </c>
      <c r="B61" s="347">
        <f t="shared" si="2"/>
        <v>-313.77999999999997</v>
      </c>
      <c r="C61" s="348" t="s">
        <v>888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313.77999999999997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46176</v>
      </c>
      <c r="B62" s="347">
        <f t="shared" si="2"/>
        <v>-1000</v>
      </c>
      <c r="C62" s="348" t="s">
        <v>899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1000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46174</v>
      </c>
      <c r="B63" s="347">
        <f t="shared" si="2"/>
        <v>-320</v>
      </c>
      <c r="C63" s="348" t="s">
        <v>911</v>
      </c>
      <c r="D63" s="342">
        <v>320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46173</v>
      </c>
      <c r="B64" s="347">
        <f t="shared" si="2"/>
        <v>-3000</v>
      </c>
      <c r="C64" s="348" t="s">
        <v>895</v>
      </c>
      <c r="D64" s="342">
        <v>3000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46173</v>
      </c>
      <c r="B65" s="347">
        <f t="shared" si="2"/>
        <v>-1000</v>
      </c>
      <c r="C65" s="348" t="s">
        <v>894</v>
      </c>
      <c r="D65" s="342">
        <v>1000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46173</v>
      </c>
      <c r="B66" s="347">
        <f t="shared" si="2"/>
        <v>1160.3599999999999</v>
      </c>
      <c r="C66" s="348" t="s">
        <v>893</v>
      </c>
      <c r="D66" s="342"/>
      <c r="E66" s="343">
        <v>1160.3599999999999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46173</v>
      </c>
      <c r="B67" s="347">
        <f t="shared" ref="B67:B138" si="3">SUM(E67,U67,K67,G67,I67,S67,O67,M67,Q67,W67,Y67,AA67,AC67)-SUM(D67,F67,T67,H67,R67,N67,J67,L67,P67,V67,X67,Z67,AB67)</f>
        <v>2000</v>
      </c>
      <c r="C67" s="348" t="s">
        <v>884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3">
      <c r="A68" s="338">
        <v>46173</v>
      </c>
      <c r="B68" s="347">
        <f t="shared" si="3"/>
        <v>0.63</v>
      </c>
      <c r="C68" s="348" t="s">
        <v>503</v>
      </c>
      <c r="D68" s="342"/>
      <c r="E68" s="343"/>
      <c r="F68" s="345"/>
      <c r="G68" s="345">
        <v>0.63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46172</v>
      </c>
      <c r="B69" s="347">
        <f t="shared" si="3"/>
        <v>-530.36</v>
      </c>
      <c r="C69" s="348" t="s">
        <v>888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530.36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46168</v>
      </c>
      <c r="B70" s="347">
        <f t="shared" si="3"/>
        <v>0</v>
      </c>
      <c r="C70" s="348" t="s">
        <v>885</v>
      </c>
      <c r="D70" s="342">
        <v>400</v>
      </c>
      <c r="E70" s="343">
        <v>400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46170</v>
      </c>
      <c r="B71" s="347">
        <f t="shared" si="3"/>
        <v>87.5</v>
      </c>
      <c r="C71" s="348" t="s">
        <v>507</v>
      </c>
      <c r="D71" s="342"/>
      <c r="E71" s="343"/>
      <c r="F71" s="345"/>
      <c r="G71" s="345">
        <v>87.5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46170</v>
      </c>
      <c r="B72" s="347">
        <f t="shared" si="3"/>
        <v>56.18</v>
      </c>
      <c r="C72" s="348" t="s">
        <v>502</v>
      </c>
      <c r="D72" s="342"/>
      <c r="E72" s="343"/>
      <c r="F72" s="345"/>
      <c r="G72" s="345">
        <v>56.18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46170</v>
      </c>
      <c r="B73" s="347">
        <f t="shared" si="3"/>
        <v>-4500</v>
      </c>
      <c r="C73" s="348" t="s">
        <v>510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4500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46166</v>
      </c>
      <c r="B74" s="347">
        <f t="shared" si="3"/>
        <v>-69.2</v>
      </c>
      <c r="C74" s="348" t="s">
        <v>856</v>
      </c>
      <c r="D74" s="342">
        <v>69.2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46165</v>
      </c>
      <c r="B75" s="347">
        <f t="shared" si="3"/>
        <v>-138.44</v>
      </c>
      <c r="C75" s="348" t="s">
        <v>874</v>
      </c>
      <c r="D75" s="342">
        <v>138.44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46158</v>
      </c>
      <c r="B76" s="347">
        <f t="shared" si="3"/>
        <v>-87.13</v>
      </c>
      <c r="C76" s="348" t="s">
        <v>845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87.13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46158</v>
      </c>
      <c r="B77" s="347">
        <f t="shared" si="3"/>
        <v>-95.85</v>
      </c>
      <c r="C77" s="348" t="s">
        <v>847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95.85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46157</v>
      </c>
      <c r="B78" s="347">
        <f t="shared" si="3"/>
        <v>-146.15</v>
      </c>
      <c r="C78" s="348" t="s">
        <v>504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>
        <v>146.15</v>
      </c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46155</v>
      </c>
      <c r="B79" s="347">
        <f t="shared" si="3"/>
        <v>-221.4</v>
      </c>
      <c r="C79" s="348" t="s">
        <v>854</v>
      </c>
      <c r="D79" s="342"/>
      <c r="E79" s="343"/>
      <c r="F79" s="345"/>
      <c r="G79" s="345"/>
      <c r="H79" s="343">
        <v>221.4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46155</v>
      </c>
      <c r="B80" s="347">
        <f t="shared" si="3"/>
        <v>444.44</v>
      </c>
      <c r="C80" s="348" t="s">
        <v>517</v>
      </c>
      <c r="D80" s="342"/>
      <c r="E80" s="343">
        <v>444.44</v>
      </c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46155</v>
      </c>
      <c r="B81" s="347">
        <f t="shared" si="3"/>
        <v>351.69</v>
      </c>
      <c r="C81" s="348" t="s">
        <v>857</v>
      </c>
      <c r="D81" s="342"/>
      <c r="E81" s="343">
        <v>351.69</v>
      </c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46153</v>
      </c>
      <c r="B82" s="347">
        <f t="shared" si="3"/>
        <v>-1045.8699999999999</v>
      </c>
      <c r="C82" s="348" t="s">
        <v>841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1045.8699999999999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46151</v>
      </c>
      <c r="B83" s="347">
        <f t="shared" si="3"/>
        <v>-903.88</v>
      </c>
      <c r="C83" s="348" t="s">
        <v>855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>
        <v>903.88</v>
      </c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46149</v>
      </c>
      <c r="B84" s="347">
        <f t="shared" si="3"/>
        <v>69.400000000000006</v>
      </c>
      <c r="C84" s="348" t="s">
        <v>507</v>
      </c>
      <c r="D84" s="342"/>
      <c r="E84" s="343"/>
      <c r="F84" s="345"/>
      <c r="G84" s="345">
        <v>69.400000000000006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46148</v>
      </c>
      <c r="B85" s="347">
        <f t="shared" si="3"/>
        <v>-500.5</v>
      </c>
      <c r="C85" s="348" t="s">
        <v>212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>
        <v>500.5</v>
      </c>
      <c r="Y85" s="343"/>
      <c r="Z85" s="345"/>
      <c r="AA85" s="345"/>
      <c r="AB85" s="343"/>
      <c r="AC85" s="343"/>
    </row>
    <row r="86" spans="1:29" ht="14.25" customHeight="1" x14ac:dyDescent="0.3">
      <c r="A86" s="338">
        <v>46148</v>
      </c>
      <c r="B86" s="347">
        <f t="shared" si="3"/>
        <v>-457.94</v>
      </c>
      <c r="C86" s="348" t="s">
        <v>856</v>
      </c>
      <c r="D86" s="342">
        <v>457.94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46142</v>
      </c>
      <c r="B87" s="347">
        <f t="shared" si="3"/>
        <v>5616.82</v>
      </c>
      <c r="C87" s="348" t="s">
        <v>285</v>
      </c>
      <c r="D87" s="342"/>
      <c r="E87" s="343">
        <v>5616.82</v>
      </c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46142</v>
      </c>
      <c r="B88" s="347">
        <f t="shared" si="3"/>
        <v>2000</v>
      </c>
      <c r="C88" s="348" t="s">
        <v>501</v>
      </c>
      <c r="D88" s="342"/>
      <c r="E88" s="343"/>
      <c r="F88" s="345"/>
      <c r="G88" s="345"/>
      <c r="H88" s="343"/>
      <c r="I88" s="343">
        <v>350</v>
      </c>
      <c r="J88" s="345"/>
      <c r="K88" s="345">
        <v>320</v>
      </c>
      <c r="L88" s="343"/>
      <c r="M88" s="343">
        <v>25</v>
      </c>
      <c r="N88" s="345"/>
      <c r="O88" s="345">
        <v>25</v>
      </c>
      <c r="P88" s="343"/>
      <c r="Q88" s="343">
        <v>45</v>
      </c>
      <c r="R88" s="345"/>
      <c r="S88" s="345">
        <v>400</v>
      </c>
      <c r="T88" s="343"/>
      <c r="U88" s="343">
        <v>375</v>
      </c>
      <c r="V88" s="345"/>
      <c r="W88" s="345">
        <v>100</v>
      </c>
      <c r="X88" s="343"/>
      <c r="Y88" s="343">
        <v>85</v>
      </c>
      <c r="Z88" s="345"/>
      <c r="AA88" s="345">
        <v>230</v>
      </c>
      <c r="AB88" s="343"/>
      <c r="AC88" s="343">
        <v>45</v>
      </c>
    </row>
    <row r="89" spans="1:29" ht="14.25" customHeight="1" x14ac:dyDescent="0.3">
      <c r="A89" s="338">
        <v>46142</v>
      </c>
      <c r="B89" s="347">
        <f t="shared" si="3"/>
        <v>62.26</v>
      </c>
      <c r="C89" s="348" t="s">
        <v>502</v>
      </c>
      <c r="D89" s="342"/>
      <c r="E89" s="343"/>
      <c r="F89" s="345"/>
      <c r="G89" s="345">
        <v>62.26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46142</v>
      </c>
      <c r="B90" s="347">
        <f t="shared" si="3"/>
        <v>-185.64</v>
      </c>
      <c r="C90" s="348" t="s">
        <v>422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>
        <v>92.82</v>
      </c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>
        <v>92.82</v>
      </c>
      <c r="AC90" s="343"/>
    </row>
    <row r="91" spans="1:29" ht="14.25" customHeight="1" x14ac:dyDescent="0.3">
      <c r="A91" s="338">
        <v>46142</v>
      </c>
      <c r="B91" s="347">
        <f t="shared" si="3"/>
        <v>-127.68</v>
      </c>
      <c r="C91" s="348" t="s">
        <v>315</v>
      </c>
      <c r="D91" s="342"/>
      <c r="E91" s="343"/>
      <c r="F91" s="345"/>
      <c r="G91" s="345"/>
      <c r="H91" s="343"/>
      <c r="I91" s="343"/>
      <c r="J91" s="345"/>
      <c r="K91" s="345"/>
      <c r="L91" s="343">
        <v>63.84</v>
      </c>
      <c r="M91" s="343"/>
      <c r="N91" s="345">
        <v>63.84</v>
      </c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46142</v>
      </c>
      <c r="B92" s="347">
        <f t="shared" si="3"/>
        <v>0.52</v>
      </c>
      <c r="C92" s="348" t="s">
        <v>503</v>
      </c>
      <c r="D92" s="342"/>
      <c r="E92" s="343"/>
      <c r="F92" s="345"/>
      <c r="G92" s="345">
        <v>0.52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46130</v>
      </c>
      <c r="B93" s="347">
        <f t="shared" si="3"/>
        <v>-578.57000000000005</v>
      </c>
      <c r="C93" s="348" t="s">
        <v>504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578.57000000000005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46130</v>
      </c>
      <c r="B94" s="347">
        <f t="shared" si="3"/>
        <v>-93.71</v>
      </c>
      <c r="C94" s="348" t="s">
        <v>505</v>
      </c>
      <c r="D94" s="342"/>
      <c r="E94" s="343"/>
      <c r="F94" s="345"/>
      <c r="G94" s="345"/>
      <c r="H94" s="343">
        <v>93.71</v>
      </c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46130</v>
      </c>
      <c r="B95" s="347">
        <f t="shared" si="3"/>
        <v>-318.36</v>
      </c>
      <c r="C95" s="348" t="s">
        <v>506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318.36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46129</v>
      </c>
      <c r="B96" s="347">
        <f t="shared" si="3"/>
        <v>62.19</v>
      </c>
      <c r="C96" s="348" t="s">
        <v>507</v>
      </c>
      <c r="D96" s="342"/>
      <c r="E96" s="343"/>
      <c r="F96" s="345"/>
      <c r="G96" s="345">
        <v>62.19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46112</v>
      </c>
      <c r="B97" s="347">
        <f t="shared" si="3"/>
        <v>4309.58</v>
      </c>
      <c r="C97" s="348" t="s">
        <v>508</v>
      </c>
      <c r="D97" s="342"/>
      <c r="E97" s="343">
        <v>4309.58</v>
      </c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46112</v>
      </c>
      <c r="B98" s="347">
        <f t="shared" si="3"/>
        <v>2000</v>
      </c>
      <c r="C98" s="348" t="s">
        <v>509</v>
      </c>
      <c r="D98" s="342"/>
      <c r="E98" s="343"/>
      <c r="F98" s="345"/>
      <c r="G98" s="345"/>
      <c r="H98" s="343"/>
      <c r="I98" s="343">
        <v>350</v>
      </c>
      <c r="J98" s="345"/>
      <c r="K98" s="345">
        <v>320</v>
      </c>
      <c r="L98" s="343"/>
      <c r="M98" s="343">
        <v>25</v>
      </c>
      <c r="N98" s="345"/>
      <c r="O98" s="345">
        <v>25</v>
      </c>
      <c r="P98" s="343"/>
      <c r="Q98" s="343">
        <v>45</v>
      </c>
      <c r="R98" s="345"/>
      <c r="S98" s="345">
        <v>400</v>
      </c>
      <c r="T98" s="343"/>
      <c r="U98" s="343">
        <v>375</v>
      </c>
      <c r="V98" s="345"/>
      <c r="W98" s="345">
        <v>100</v>
      </c>
      <c r="X98" s="343"/>
      <c r="Y98" s="343">
        <v>85</v>
      </c>
      <c r="Z98" s="345"/>
      <c r="AA98" s="345">
        <v>230</v>
      </c>
      <c r="AB98" s="343"/>
      <c r="AC98" s="343">
        <v>45</v>
      </c>
    </row>
    <row r="99" spans="1:29" ht="14.25" customHeight="1" x14ac:dyDescent="0.3">
      <c r="A99" s="338">
        <v>46112</v>
      </c>
      <c r="B99" s="347">
        <f t="shared" si="3"/>
        <v>0.34</v>
      </c>
      <c r="C99" s="348" t="s">
        <v>503</v>
      </c>
      <c r="D99" s="342"/>
      <c r="E99" s="343"/>
      <c r="F99" s="345"/>
      <c r="G99" s="345">
        <v>0.34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46112</v>
      </c>
      <c r="B100" s="347">
        <f t="shared" si="3"/>
        <v>-1200</v>
      </c>
      <c r="C100" s="348" t="s">
        <v>510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>
        <v>1200</v>
      </c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46108</v>
      </c>
      <c r="B101" s="347">
        <f t="shared" si="3"/>
        <v>68.72</v>
      </c>
      <c r="C101" s="348" t="s">
        <v>502</v>
      </c>
      <c r="D101" s="342"/>
      <c r="E101" s="343"/>
      <c r="F101" s="345"/>
      <c r="G101" s="345">
        <v>68.72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46104</v>
      </c>
      <c r="B102" s="347">
        <f t="shared" si="3"/>
        <v>-6</v>
      </c>
      <c r="C102" s="348" t="s">
        <v>511</v>
      </c>
      <c r="D102" s="342">
        <v>6</v>
      </c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46103</v>
      </c>
      <c r="B103" s="347">
        <f t="shared" si="3"/>
        <v>-100</v>
      </c>
      <c r="C103" s="348" t="s">
        <v>512</v>
      </c>
      <c r="D103" s="342">
        <v>100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46103</v>
      </c>
      <c r="B104" s="347">
        <f t="shared" si="3"/>
        <v>-100</v>
      </c>
      <c r="C104" s="348" t="s">
        <v>513</v>
      </c>
      <c r="D104" s="342">
        <v>100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46103</v>
      </c>
      <c r="B105" s="347">
        <f t="shared" si="3"/>
        <v>-50</v>
      </c>
      <c r="C105" s="348" t="s">
        <v>514</v>
      </c>
      <c r="D105" s="342">
        <v>50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46103</v>
      </c>
      <c r="B106" s="347">
        <f t="shared" si="3"/>
        <v>-100</v>
      </c>
      <c r="C106" s="348" t="s">
        <v>515</v>
      </c>
      <c r="D106" s="342">
        <v>100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46103</v>
      </c>
      <c r="B107" s="347">
        <f t="shared" si="3"/>
        <v>-100</v>
      </c>
      <c r="C107" s="348" t="s">
        <v>516</v>
      </c>
      <c r="D107" s="342">
        <v>100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46102</v>
      </c>
      <c r="B108" s="347">
        <f t="shared" si="3"/>
        <v>-300</v>
      </c>
      <c r="C108" s="348" t="s">
        <v>517</v>
      </c>
      <c r="D108" s="342">
        <v>300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46102</v>
      </c>
      <c r="B109" s="347">
        <f t="shared" si="3"/>
        <v>1384.5</v>
      </c>
      <c r="C109" s="348" t="s">
        <v>518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-1384.5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46094</v>
      </c>
      <c r="B110" s="347">
        <f t="shared" si="3"/>
        <v>55.66</v>
      </c>
      <c r="C110" s="348" t="s">
        <v>507</v>
      </c>
      <c r="D110" s="342"/>
      <c r="E110" s="343"/>
      <c r="F110" s="345"/>
      <c r="G110" s="345">
        <v>55.66</v>
      </c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46090</v>
      </c>
      <c r="B111" s="347">
        <f t="shared" si="3"/>
        <v>-380</v>
      </c>
      <c r="C111" s="348" t="s">
        <v>519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>
        <v>380</v>
      </c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46083</v>
      </c>
      <c r="B112" s="347">
        <f t="shared" si="3"/>
        <v>-185.64</v>
      </c>
      <c r="C112" s="348" t="s">
        <v>422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>
        <v>92.82</v>
      </c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>
        <v>92.82</v>
      </c>
      <c r="AC112" s="343"/>
    </row>
    <row r="113" spans="1:29" ht="14.25" customHeight="1" x14ac:dyDescent="0.3">
      <c r="A113" s="338">
        <v>46081</v>
      </c>
      <c r="B113" s="347">
        <f t="shared" si="3"/>
        <v>3764.91</v>
      </c>
      <c r="C113" s="348" t="s">
        <v>424</v>
      </c>
      <c r="D113" s="342"/>
      <c r="E113" s="343">
        <v>3764.91</v>
      </c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46081</v>
      </c>
      <c r="B114" s="347">
        <f t="shared" si="3"/>
        <v>2000</v>
      </c>
      <c r="C114" s="348" t="s">
        <v>520</v>
      </c>
      <c r="D114" s="342"/>
      <c r="E114" s="343"/>
      <c r="F114" s="345"/>
      <c r="G114" s="345"/>
      <c r="H114" s="343"/>
      <c r="I114" s="343">
        <v>350</v>
      </c>
      <c r="J114" s="345"/>
      <c r="K114" s="345">
        <v>320</v>
      </c>
      <c r="L114" s="343"/>
      <c r="M114" s="343">
        <v>25</v>
      </c>
      <c r="N114" s="345"/>
      <c r="O114" s="345">
        <v>25</v>
      </c>
      <c r="P114" s="343"/>
      <c r="Q114" s="343">
        <v>45</v>
      </c>
      <c r="R114" s="345"/>
      <c r="S114" s="345">
        <v>400</v>
      </c>
      <c r="T114" s="343"/>
      <c r="U114" s="343">
        <v>375</v>
      </c>
      <c r="V114" s="345"/>
      <c r="W114" s="345">
        <v>100</v>
      </c>
      <c r="X114" s="343"/>
      <c r="Y114" s="343">
        <v>85</v>
      </c>
      <c r="Z114" s="345"/>
      <c r="AA114" s="345">
        <v>230</v>
      </c>
      <c r="AB114" s="343"/>
      <c r="AC114" s="343">
        <v>45</v>
      </c>
    </row>
    <row r="115" spans="1:29" ht="14.25" customHeight="1" x14ac:dyDescent="0.3">
      <c r="A115" s="338">
        <v>46081</v>
      </c>
      <c r="B115" s="347">
        <f t="shared" si="3"/>
        <v>0.23</v>
      </c>
      <c r="C115" s="348" t="s">
        <v>503</v>
      </c>
      <c r="D115" s="342"/>
      <c r="E115" s="343"/>
      <c r="F115" s="345"/>
      <c r="G115" s="345">
        <v>0.23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46070</v>
      </c>
      <c r="B116" s="347">
        <f t="shared" si="3"/>
        <v>-1920</v>
      </c>
      <c r="C116" s="348" t="s">
        <v>521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1920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46069</v>
      </c>
      <c r="B117" s="347">
        <f t="shared" si="3"/>
        <v>-243.8</v>
      </c>
      <c r="C117" s="348" t="s">
        <v>521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>
        <v>243.8</v>
      </c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46068</v>
      </c>
      <c r="B118" s="347">
        <f t="shared" si="3"/>
        <v>63.46</v>
      </c>
      <c r="C118" s="348" t="s">
        <v>507</v>
      </c>
      <c r="D118" s="342"/>
      <c r="E118" s="343"/>
      <c r="F118" s="345"/>
      <c r="G118" s="345">
        <v>63.46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46067</v>
      </c>
      <c r="B119" s="347">
        <f t="shared" si="3"/>
        <v>-1007.99</v>
      </c>
      <c r="C119" s="348" t="s">
        <v>522</v>
      </c>
      <c r="D119" s="342">
        <v>1007.99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46063</v>
      </c>
      <c r="B120" s="347">
        <f t="shared" si="3"/>
        <v>-1276.4000000000001</v>
      </c>
      <c r="C120" s="348" t="s">
        <v>523</v>
      </c>
      <c r="D120" s="342"/>
      <c r="E120" s="343"/>
      <c r="F120" s="345"/>
      <c r="G120" s="345"/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>
        <v>1276.4000000000001</v>
      </c>
      <c r="AA120" s="345"/>
      <c r="AB120" s="343"/>
      <c r="AC120" s="343"/>
    </row>
    <row r="121" spans="1:29" ht="14.25" customHeight="1" x14ac:dyDescent="0.3">
      <c r="A121" s="338">
        <v>46063</v>
      </c>
      <c r="B121" s="347">
        <f t="shared" si="3"/>
        <v>-955</v>
      </c>
      <c r="C121" s="348" t="s">
        <v>524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>
        <v>955</v>
      </c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46063</v>
      </c>
      <c r="B122" s="347">
        <f t="shared" si="3"/>
        <v>59.19</v>
      </c>
      <c r="C122" s="348" t="s">
        <v>502</v>
      </c>
      <c r="D122" s="342"/>
      <c r="E122" s="343"/>
      <c r="F122" s="345"/>
      <c r="G122" s="345">
        <v>59.19</v>
      </c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46061</v>
      </c>
      <c r="B123" s="347">
        <f t="shared" si="3"/>
        <v>-2203.44</v>
      </c>
      <c r="C123" s="348" t="s">
        <v>521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2203.44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46061</v>
      </c>
      <c r="B124" s="347">
        <f t="shared" si="3"/>
        <v>-831.92</v>
      </c>
      <c r="C124" s="348" t="s">
        <v>525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>
        <v>831.92</v>
      </c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46055</v>
      </c>
      <c r="B125" s="347">
        <f t="shared" si="3"/>
        <v>-900</v>
      </c>
      <c r="C125" s="348" t="s">
        <v>510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900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46053</v>
      </c>
      <c r="B126" s="347">
        <f t="shared" si="3"/>
        <v>3194.64</v>
      </c>
      <c r="C126" s="348" t="s">
        <v>457</v>
      </c>
      <c r="D126" s="342"/>
      <c r="E126" s="343">
        <v>3194.64</v>
      </c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46053</v>
      </c>
      <c r="B127" s="347">
        <f t="shared" si="3"/>
        <v>2000</v>
      </c>
      <c r="C127" s="348" t="s">
        <v>526</v>
      </c>
      <c r="D127" s="342"/>
      <c r="E127" s="343"/>
      <c r="F127" s="345"/>
      <c r="G127" s="345"/>
      <c r="H127" s="343"/>
      <c r="I127" s="343">
        <v>350</v>
      </c>
      <c r="J127" s="345"/>
      <c r="K127" s="345">
        <v>320</v>
      </c>
      <c r="L127" s="343"/>
      <c r="M127" s="343">
        <v>25</v>
      </c>
      <c r="N127" s="345"/>
      <c r="O127" s="345">
        <v>25</v>
      </c>
      <c r="P127" s="343"/>
      <c r="Q127" s="343">
        <v>45</v>
      </c>
      <c r="R127" s="345"/>
      <c r="S127" s="345">
        <v>400</v>
      </c>
      <c r="T127" s="343"/>
      <c r="U127" s="343">
        <v>375</v>
      </c>
      <c r="V127" s="345"/>
      <c r="W127" s="345">
        <v>100</v>
      </c>
      <c r="X127" s="343"/>
      <c r="Y127" s="343">
        <v>85</v>
      </c>
      <c r="Z127" s="345"/>
      <c r="AA127" s="345">
        <v>230</v>
      </c>
      <c r="AB127" s="343"/>
      <c r="AC127" s="343">
        <v>45</v>
      </c>
    </row>
    <row r="128" spans="1:29" ht="14.25" customHeight="1" x14ac:dyDescent="0.3">
      <c r="A128" s="338">
        <v>46053</v>
      </c>
      <c r="B128" s="347">
        <f t="shared" si="3"/>
        <v>0.38</v>
      </c>
      <c r="C128" s="348" t="s">
        <v>503</v>
      </c>
      <c r="D128" s="342"/>
      <c r="E128" s="343"/>
      <c r="F128" s="345"/>
      <c r="G128" s="345">
        <v>0.38</v>
      </c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46053</v>
      </c>
      <c r="B129" s="347">
        <f t="shared" si="3"/>
        <v>54.55</v>
      </c>
      <c r="C129" s="348" t="s">
        <v>507</v>
      </c>
      <c r="D129" s="342"/>
      <c r="E129" s="343"/>
      <c r="F129" s="345"/>
      <c r="G129" s="345">
        <v>54.55</v>
      </c>
      <c r="H129" s="343"/>
      <c r="I129" s="343"/>
      <c r="J129" s="345"/>
      <c r="K129" s="345"/>
      <c r="L129" s="343"/>
      <c r="M129" s="343"/>
      <c r="N129" s="345"/>
      <c r="O129" s="345"/>
      <c r="P129" s="343"/>
      <c r="Q129" s="343"/>
      <c r="R129" s="345"/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3">
      <c r="A130" s="338">
        <v>46048</v>
      </c>
      <c r="B130" s="347">
        <f t="shared" si="3"/>
        <v>-583</v>
      </c>
      <c r="C130" s="348" t="s">
        <v>527</v>
      </c>
      <c r="D130" s="342">
        <v>583</v>
      </c>
      <c r="E130" s="343"/>
      <c r="F130" s="345"/>
      <c r="G130" s="345"/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3">
      <c r="A131" s="338">
        <v>46044</v>
      </c>
      <c r="B131" s="347">
        <f t="shared" si="3"/>
        <v>-126.24</v>
      </c>
      <c r="C131" s="348" t="s">
        <v>315</v>
      </c>
      <c r="D131" s="342"/>
      <c r="E131" s="343"/>
      <c r="F131" s="345"/>
      <c r="G131" s="345"/>
      <c r="H131" s="343"/>
      <c r="I131" s="343"/>
      <c r="J131" s="345"/>
      <c r="K131" s="345"/>
      <c r="L131" s="343">
        <v>63.12</v>
      </c>
      <c r="M131" s="343"/>
      <c r="N131" s="345">
        <v>63.12</v>
      </c>
      <c r="O131" s="345"/>
      <c r="P131" s="343"/>
      <c r="Q131" s="343"/>
      <c r="R131" s="345"/>
      <c r="S131" s="345"/>
      <c r="T131" s="343"/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3">
      <c r="A132" s="338">
        <v>46043</v>
      </c>
      <c r="B132" s="347">
        <f t="shared" si="3"/>
        <v>-100</v>
      </c>
      <c r="C132" s="348" t="s">
        <v>528</v>
      </c>
      <c r="D132" s="342"/>
      <c r="E132" s="343"/>
      <c r="F132" s="345"/>
      <c r="G132" s="345"/>
      <c r="H132" s="343">
        <v>100</v>
      </c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3">
      <c r="A133" s="338">
        <v>46043</v>
      </c>
      <c r="B133" s="347">
        <f t="shared" si="3"/>
        <v>-2724</v>
      </c>
      <c r="C133" s="348" t="s">
        <v>529</v>
      </c>
      <c r="D133" s="342"/>
      <c r="E133" s="343"/>
      <c r="F133" s="345"/>
      <c r="G133" s="345"/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>
        <v>2724</v>
      </c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3">
      <c r="A134" s="338">
        <v>46038</v>
      </c>
      <c r="B134" s="347">
        <f t="shared" si="3"/>
        <v>55.69</v>
      </c>
      <c r="C134" s="348" t="s">
        <v>507</v>
      </c>
      <c r="D134" s="342"/>
      <c r="E134" s="343"/>
      <c r="F134" s="345"/>
      <c r="G134" s="345">
        <v>55.69</v>
      </c>
      <c r="H134" s="343"/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3">
      <c r="A135" s="338">
        <v>46030</v>
      </c>
      <c r="B135" s="347">
        <f t="shared" si="3"/>
        <v>1049.3699999999999</v>
      </c>
      <c r="C135" s="340" t="s">
        <v>530</v>
      </c>
      <c r="D135" s="342"/>
      <c r="E135" s="343">
        <v>1049.3699999999999</v>
      </c>
      <c r="F135" s="345"/>
      <c r="G135" s="345"/>
      <c r="H135" s="343"/>
      <c r="I135" s="343"/>
      <c r="J135" s="345"/>
      <c r="K135" s="345"/>
      <c r="L135" s="343"/>
      <c r="M135" s="343"/>
      <c r="N135" s="345"/>
      <c r="O135" s="345"/>
      <c r="P135" s="343"/>
      <c r="Q135" s="343"/>
      <c r="R135" s="345"/>
      <c r="S135" s="345"/>
      <c r="T135" s="343"/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3">
      <c r="A136" s="338">
        <v>46027</v>
      </c>
      <c r="B136" s="347">
        <f t="shared" si="3"/>
        <v>-113.94</v>
      </c>
      <c r="C136" s="348" t="s">
        <v>531</v>
      </c>
      <c r="D136" s="342"/>
      <c r="E136" s="343"/>
      <c r="F136" s="345"/>
      <c r="G136" s="345"/>
      <c r="H136" s="343">
        <v>113.94</v>
      </c>
      <c r="I136" s="343"/>
      <c r="J136" s="345"/>
      <c r="K136" s="345"/>
      <c r="L136" s="343"/>
      <c r="M136" s="343"/>
      <c r="N136" s="345"/>
      <c r="O136" s="345"/>
      <c r="P136" s="343"/>
      <c r="Q136" s="343"/>
      <c r="R136" s="345"/>
      <c r="S136" s="345"/>
      <c r="T136" s="343"/>
      <c r="U136" s="343"/>
      <c r="V136" s="345"/>
      <c r="W136" s="345"/>
      <c r="X136" s="343"/>
      <c r="Y136" s="343"/>
      <c r="Z136" s="345"/>
      <c r="AA136" s="345"/>
      <c r="AB136" s="343"/>
      <c r="AC136" s="343"/>
    </row>
    <row r="137" spans="1:29" ht="14.25" customHeight="1" x14ac:dyDescent="0.3">
      <c r="A137" s="338">
        <v>46027</v>
      </c>
      <c r="B137" s="347">
        <f t="shared" si="3"/>
        <v>-622.1</v>
      </c>
      <c r="C137" s="348" t="s">
        <v>521</v>
      </c>
      <c r="D137" s="342"/>
      <c r="E137" s="343"/>
      <c r="F137" s="345"/>
      <c r="G137" s="345"/>
      <c r="H137" s="343"/>
      <c r="I137" s="343"/>
      <c r="J137" s="345"/>
      <c r="K137" s="345"/>
      <c r="L137" s="343"/>
      <c r="M137" s="343"/>
      <c r="N137" s="345"/>
      <c r="O137" s="345"/>
      <c r="P137" s="343"/>
      <c r="Q137" s="343"/>
      <c r="R137" s="345"/>
      <c r="S137" s="345"/>
      <c r="T137" s="343">
        <v>622.1</v>
      </c>
      <c r="U137" s="343"/>
      <c r="V137" s="345"/>
      <c r="W137" s="345"/>
      <c r="X137" s="343"/>
      <c r="Y137" s="343"/>
      <c r="Z137" s="345"/>
      <c r="AA137" s="345"/>
      <c r="AB137" s="343"/>
      <c r="AC137" s="343"/>
    </row>
    <row r="138" spans="1:29" ht="14.25" customHeight="1" x14ac:dyDescent="0.3">
      <c r="A138" s="338">
        <v>44562</v>
      </c>
      <c r="B138" s="347">
        <f t="shared" si="3"/>
        <v>12240.49</v>
      </c>
      <c r="C138" s="348" t="s">
        <v>532</v>
      </c>
      <c r="D138" s="342"/>
      <c r="E138" s="343">
        <v>1710.49</v>
      </c>
      <c r="F138" s="345"/>
      <c r="G138" s="345">
        <v>500</v>
      </c>
      <c r="H138" s="343"/>
      <c r="I138" s="343">
        <v>2000</v>
      </c>
      <c r="J138" s="345"/>
      <c r="K138" s="345">
        <v>1000</v>
      </c>
      <c r="L138" s="343"/>
      <c r="M138" s="343">
        <v>65</v>
      </c>
      <c r="N138" s="345"/>
      <c r="O138" s="345">
        <v>65</v>
      </c>
      <c r="P138" s="343"/>
      <c r="Q138" s="343">
        <v>100</v>
      </c>
      <c r="R138" s="345"/>
      <c r="S138" s="345">
        <v>2000</v>
      </c>
      <c r="T138" s="343"/>
      <c r="U138" s="343">
        <v>2500</v>
      </c>
      <c r="V138" s="345"/>
      <c r="W138" s="345">
        <v>500</v>
      </c>
      <c r="X138" s="343"/>
      <c r="Y138" s="343">
        <v>200</v>
      </c>
      <c r="Z138" s="345"/>
      <c r="AA138" s="345">
        <v>1500</v>
      </c>
      <c r="AB138" s="343"/>
      <c r="AC138" s="343">
        <v>100</v>
      </c>
    </row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3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53"/>
      <c r="Q1" s="25"/>
      <c r="R1" s="25"/>
      <c r="S1" s="25"/>
    </row>
    <row r="2" spans="1:19" ht="14.4" x14ac:dyDescent="0.3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38.833333333333336</v>
      </c>
      <c r="F6" s="384">
        <f ca="1">'Isaac 401k'!D4</f>
        <v>65440</v>
      </c>
      <c r="G6" s="385">
        <f ca="1">(F6-B9)/365.25</f>
        <v>97.286789869952088</v>
      </c>
      <c r="H6" s="23"/>
      <c r="I6" s="23"/>
      <c r="J6" s="566" t="s">
        <v>574</v>
      </c>
      <c r="K6" s="553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40.916666666666664</v>
      </c>
      <c r="F7" s="392">
        <f ca="1">'Lorri 401b'!D4</f>
        <v>66202</v>
      </c>
      <c r="G7" s="393">
        <f ca="1">(F7-C9)/365.25</f>
        <v>94.762491444216295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3166968.4371996317</v>
      </c>
      <c r="R11" s="25">
        <f t="array" aca="1" ref="R11" ca="1">INDEX('Lorri 401b'!L:L,MATCH('Retirement Calculator'!A11,'Lorri 401b'!N:N,0),0)</f>
        <v>3322074.6811852921</v>
      </c>
      <c r="S11" s="25">
        <f t="shared" ref="S11:S265" ca="1" si="7">SUM(Q11:R11)</f>
        <v>6489043.1183849238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3146778.6768883797</v>
      </c>
      <c r="R12" s="25">
        <f t="array" aca="1" ref="R12" ca="1">INDEX('Lorri 401b'!L:L,MATCH('Retirement Calculator'!A12,'Lorri 401b'!N:N,0),0)</f>
        <v>3335916.6590235643</v>
      </c>
      <c r="S12" s="25">
        <f t="shared" ca="1" si="7"/>
        <v>6482695.3359119445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3126504.7925758311</v>
      </c>
      <c r="R13" s="25">
        <f t="array" aca="1" ref="R13" ca="1">INDEX('Lorri 401b'!L:L,MATCH('Retirement Calculator'!A13,'Lorri 401b'!N:N,0),0)</f>
        <v>3349816.3117694957</v>
      </c>
      <c r="S13" s="25">
        <f t="shared" ca="1" si="7"/>
        <v>6476321.1043453272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3106146.4337453134</v>
      </c>
      <c r="R14" s="25">
        <f t="array" aca="1" ref="R14" ca="1">INDEX('Lorri 401b'!L:L,MATCH('Retirement Calculator'!A14,'Lorri 401b'!N:N,0),0)</f>
        <v>3363773.8797352021</v>
      </c>
      <c r="S14" s="25">
        <f t="shared" ca="1" si="7"/>
        <v>6469920.313480515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3085703.2484196685</v>
      </c>
      <c r="R15" s="25">
        <f t="array" aca="1" ref="R15" ca="1">INDEX('Lorri 401b'!L:L,MATCH('Retirement Calculator'!A15,'Lorri 401b'!N:N,0),0)</f>
        <v>3377789.6042340989</v>
      </c>
      <c r="S15" s="25">
        <f t="shared" ca="1" si="7"/>
        <v>6463492.8526537679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3065174.8831551666</v>
      </c>
      <c r="R16" s="25">
        <f t="array" aca="1" ref="R16" ca="1">INDEX('Lorri 401b'!L:L,MATCH('Retirement Calculator'!A16,'Lorri 401b'!N:N,0),0)</f>
        <v>3391863.7275850745</v>
      </c>
      <c r="S16" s="25">
        <f t="shared" ca="1" si="7"/>
        <v>6457038.6107402407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3044560.9830353959</v>
      </c>
      <c r="R17" s="25">
        <f t="array" aca="1" ref="R17" ca="1">INDEX('Lorri 401b'!L:L,MATCH('Retirement Calculator'!A17,'Lorri 401b'!N:N,0),0)</f>
        <v>3405996.4931166791</v>
      </c>
      <c r="S17" s="25">
        <f t="shared" ca="1" si="7"/>
        <v>6450557.4761520755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3023861.191665126</v>
      </c>
      <c r="R18" s="25">
        <f t="array" aca="1" ref="R18" ca="1">INDEX('Lorri 401b'!L:L,MATCH('Retirement Calculator'!A18,'Lorri 401b'!N:N,0),0)</f>
        <v>3420188.1451713322</v>
      </c>
      <c r="S18" s="25">
        <f t="shared" ca="1" si="7"/>
        <v>6444049.3368364582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3003075.1511641471</v>
      </c>
      <c r="R19" s="25">
        <f t="array" aca="1" ref="R19" ca="1">INDEX('Lorri 401b'!L:L,MATCH('Retirement Calculator'!A19,'Lorri 401b'!N:N,0),0)</f>
        <v>3434438.9291095459</v>
      </c>
      <c r="S19" s="25">
        <f t="shared" ca="1" si="7"/>
        <v>6437514.0802736934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2982202.5021610805</v>
      </c>
      <c r="R20" s="25">
        <f t="array" aca="1" ref="R20" ca="1">INDEX('Lorri 401b'!L:L,MATCH('Retirement Calculator'!A20,'Lorri 401b'!N:N,0),0)</f>
        <v>3448749.0913141691</v>
      </c>
      <c r="S20" s="25">
        <f t="shared" ca="1" si="7"/>
        <v>6430951.5934752496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2961242.8837871677</v>
      </c>
      <c r="R21" s="25">
        <f t="array" aca="1" ref="R21" ca="1">INDEX('Lorri 401b'!L:L,MATCH('Retirement Calculator'!A21,'Lorri 401b'!N:N,0),0)</f>
        <v>3463118.8791946447</v>
      </c>
      <c r="S21" s="25">
        <f t="shared" ca="1" si="7"/>
        <v>6424361.7629818125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2940195.9336700304</v>
      </c>
      <c r="R22" s="25">
        <f t="array" aca="1" ref="R22" ca="1">INDEX('Lorri 401b'!L:L,MATCH('Retirement Calculator'!A22,'Lorri 401b'!N:N,0),0)</f>
        <v>3477548.5411912892</v>
      </c>
      <c r="S22" s="25">
        <f t="shared" ca="1" si="7"/>
        <v>6417744.4748613201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2919061.287927405</v>
      </c>
      <c r="R23" s="25">
        <f t="array" aca="1" ref="R23" ca="1">INDEX('Lorri 401b'!L:L,MATCH('Retirement Calculator'!A23,'Lorri 401b'!N:N,0),0)</f>
        <v>3492038.3267795863</v>
      </c>
      <c r="S23" s="25">
        <f t="shared" ca="1" si="7"/>
        <v>6411099.6147069912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2897838.5811608522</v>
      </c>
      <c r="R24" s="25">
        <f t="array" aca="1" ref="R24" ca="1">INDEX('Lorri 401b'!L:L,MATCH('Retirement Calculator'!A24,'Lorri 401b'!N:N,0),0)</f>
        <v>3506588.4864745014</v>
      </c>
      <c r="S24" s="25">
        <f t="shared" ca="1" si="7"/>
        <v>6404427.0676353537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2876527.4464494386</v>
      </c>
      <c r="R25" s="25">
        <f t="array" aca="1" ref="R25" ca="1">INDEX('Lorri 401b'!L:L,MATCH('Retirement Calculator'!A25,'Lorri 401b'!N:N,0),0)</f>
        <v>3521199.2718348117</v>
      </c>
      <c r="S25" s="25">
        <f t="shared" ca="1" si="7"/>
        <v>6397726.7182842502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2855127.5153433941</v>
      </c>
      <c r="R26" s="25">
        <f t="array" aca="1" ref="R26" ca="1">INDEX('Lorri 401b'!L:L,MATCH('Retirement Calculator'!A26,'Lorri 401b'!N:N,0),0)</f>
        <v>3535870.9354674569</v>
      </c>
      <c r="S26" s="25">
        <f t="shared" ca="1" si="7"/>
        <v>6390998.4508108515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2833638.417857741</v>
      </c>
      <c r="R27" s="25">
        <f t="array" aca="1" ref="R27" ca="1">INDEX('Lorri 401b'!L:L,MATCH('Retirement Calculator'!A27,'Lorri 401b'!N:N,0),0)</f>
        <v>3550603.7310319045</v>
      </c>
      <c r="S27" s="25">
        <f t="shared" ca="1" si="7"/>
        <v>6384242.1488896459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2812059.782465898</v>
      </c>
      <c r="R28" s="25">
        <f t="array" aca="1" ref="R28" ca="1">INDEX('Lorri 401b'!L:L,MATCH('Retirement Calculator'!A28,'Lorri 401b'!N:N,0),0)</f>
        <v>3565397.9132445375</v>
      </c>
      <c r="S28" s="25">
        <f t="shared" ca="1" si="7"/>
        <v>6377457.6957104355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2790391.2360932552</v>
      </c>
      <c r="R29" s="25">
        <f t="array" aca="1" ref="R29" ca="1">INDEX('Lorri 401b'!L:L,MATCH('Retirement Calculator'!A29,'Lorri 401b'!N:N,0),0)</f>
        <v>3580253.7378830565</v>
      </c>
      <c r="S29" s="25">
        <f t="shared" ca="1" si="7"/>
        <v>6370644.9739763122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2768632.4041107264</v>
      </c>
      <c r="R30" s="25">
        <f t="array" aca="1" ref="R30" ca="1">INDEX('Lorri 401b'!L:L,MATCH('Retirement Calculator'!A30,'Lorri 401b'!N:N,0),0)</f>
        <v>3595171.4617909025</v>
      </c>
      <c r="S30" s="25">
        <f t="shared" ca="1" si="7"/>
        <v>6363803.8659016285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2746782.9103282709</v>
      </c>
      <c r="R31" s="25">
        <f t="array" aca="1" ref="R31" ca="1">INDEX('Lorri 401b'!L:L,MATCH('Retirement Calculator'!A31,'Lorri 401b'!N:N,0),0)</f>
        <v>3610151.3428816982</v>
      </c>
      <c r="S31" s="25">
        <f t="shared" ca="1" si="7"/>
        <v>6356934.253209969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2724842.3769883881</v>
      </c>
      <c r="R32" s="25">
        <f t="array" aca="1" ref="R32" ca="1">INDEX('Lorri 401b'!L:L,MATCH('Retirement Calculator'!A32,'Lorri 401b'!N:N,0),0)</f>
        <v>3625193.6401437051</v>
      </c>
      <c r="S32" s="25">
        <f t="shared" ca="1" si="7"/>
        <v>6350036.0171320932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2702810.4247595891</v>
      </c>
      <c r="R33" s="25">
        <f t="array" aca="1" ref="R33" ca="1">INDEX('Lorri 401b'!L:L,MATCH('Retirement Calculator'!A33,'Lorri 401b'!N:N,0),0)</f>
        <v>3640298.6136443038</v>
      </c>
      <c r="S33" s="25">
        <f t="shared" ca="1" si="7"/>
        <v>6343109.0384038929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2680686.6727298368</v>
      </c>
      <c r="R34" s="25">
        <f t="array" aca="1" ref="R34" ca="1">INDEX('Lorri 401b'!L:L,MATCH('Retirement Calculator'!A34,'Lorri 401b'!N:N,0),0)</f>
        <v>3655466.5245344886</v>
      </c>
      <c r="S34" s="25">
        <f t="shared" ca="1" si="7"/>
        <v>6336153.1972643249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2658470.7383999606</v>
      </c>
      <c r="R35" s="25">
        <f t="array" aca="1" ref="R35" ca="1">INDEX('Lorri 401b'!L:L,MATCH('Retirement Calculator'!A35,'Lorri 401b'!N:N,0),0)</f>
        <v>3670697.6350533823</v>
      </c>
      <c r="S35" s="25">
        <f t="shared" ca="1" si="7"/>
        <v>6329168.3734533433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2636162.2376770433</v>
      </c>
      <c r="R36" s="25">
        <f t="array" aca="1" ref="R36" ca="1">INDEX('Lorri 401b'!L:L,MATCH('Retirement Calculator'!A36,'Lorri 401b'!N:N,0),0)</f>
        <v>3685992.2085327716</v>
      </c>
      <c r="S36" s="25">
        <f t="shared" ca="1" si="7"/>
        <v>6322154.4462098144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2613760.7848677807</v>
      </c>
      <c r="R37" s="25">
        <f t="array" aca="1" ref="R37" ca="1">INDEX('Lorri 401b'!L:L,MATCH('Retirement Calculator'!A37,'Lorri 401b'!N:N,0),0)</f>
        <v>3701350.5094016581</v>
      </c>
      <c r="S37" s="25">
        <f t="shared" ca="1" si="7"/>
        <v>6315111.2942694388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2591265.9926718129</v>
      </c>
      <c r="R38" s="25">
        <f t="array" aca="1" ref="R38" ca="1">INDEX('Lorri 401b'!L:L,MATCH('Retirement Calculator'!A38,'Lorri 401b'!N:N,0),0)</f>
        <v>3716772.8031908316</v>
      </c>
      <c r="S38" s="25">
        <f t="shared" ca="1" si="7"/>
        <v>6308038.7958626449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2568677.4721750282</v>
      </c>
      <c r="R39" s="25">
        <f t="array" aca="1" ref="R39" ca="1">INDEX('Lorri 401b'!L:L,MATCH('Retirement Calculator'!A39,'Lorri 401b'!N:N,0),0)</f>
        <v>3732259.3565374599</v>
      </c>
      <c r="S39" s="25">
        <f t="shared" ca="1" si="7"/>
        <v>6300936.8287124876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2545994.8328428403</v>
      </c>
      <c r="R40" s="25">
        <f t="array" aca="1" ref="R40" ca="1">INDEX('Lorri 401b'!L:L,MATCH('Retirement Calculator'!A40,'Lorri 401b'!N:N,0),0)</f>
        <v>3747810.4371896992</v>
      </c>
      <c r="S40" s="25">
        <f t="shared" ca="1" si="7"/>
        <v>6293805.27003254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2523217.6825134349</v>
      </c>
      <c r="R41" s="25">
        <f t="array" aca="1" ref="R41" ca="1">INDEX('Lorri 401b'!L:L,MATCH('Retirement Calculator'!A41,'Lorri 401b'!N:N,0),0)</f>
        <v>3763426.3140113228</v>
      </c>
      <c r="S41" s="25">
        <f t="shared" ca="1" si="7"/>
        <v>6286643.9965247577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2500345.6273909905</v>
      </c>
      <c r="R42" s="25">
        <f t="array" aca="1" ref="R42" ca="1">INDEX('Lorri 401b'!L:L,MATCH('Retirement Calculator'!A42,'Lorri 401b'!N:N,0),0)</f>
        <v>3779107.2569863698</v>
      </c>
      <c r="S42" s="25">
        <f t="shared" ca="1" si="7"/>
        <v>6279452.8843773603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2477378.2720388691</v>
      </c>
      <c r="R43" s="25">
        <f t="array" aca="1" ref="R43" ca="1">INDEX('Lorri 401b'!L:L,MATCH('Retirement Calculator'!A43,'Lorri 401b'!N:N,0),0)</f>
        <v>3794853.5372238131</v>
      </c>
      <c r="S43" s="25">
        <f t="shared" ca="1" si="7"/>
        <v>6272231.8092626818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2454315.2193727805</v>
      </c>
      <c r="R44" s="25">
        <f t="array" aca="1" ref="R44" ca="1">INDEX('Lorri 401b'!L:L,MATCH('Retirement Calculator'!A44,'Lorri 401b'!N:N,0),0)</f>
        <v>3810665.4269622457</v>
      </c>
      <c r="S44" s="25">
        <f t="shared" ca="1" si="7"/>
        <v>6264980.6463350262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2431156.0706539168</v>
      </c>
      <c r="R45" s="25">
        <f t="array" aca="1" ref="R45" ca="1">INDEX('Lorri 401b'!L:L,MATCH('Retirement Calculator'!A45,'Lorri 401b'!N:N,0),0)</f>
        <v>3826543.1995745883</v>
      </c>
      <c r="S45" s="25">
        <f t="shared" ca="1" si="7"/>
        <v>6257699.2702285051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2407900.4254820575</v>
      </c>
      <c r="R46" s="25">
        <f t="array" aca="1" ref="R46" ca="1">INDEX('Lorri 401b'!L:L,MATCH('Retirement Calculator'!A46,'Lorri 401b'!N:N,0),0)</f>
        <v>3842487.1295728157</v>
      </c>
      <c r="S46" s="25">
        <f t="shared" ca="1" si="7"/>
        <v>6250387.5550548732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2384547.8817886491</v>
      </c>
      <c r="R47" s="25">
        <f t="array" aca="1" ref="R47" ca="1">INDEX('Lorri 401b'!L:L,MATCH('Retirement Calculator'!A47,'Lorri 401b'!N:N,0),0)</f>
        <v>3858497.4926127023</v>
      </c>
      <c r="S47" s="25">
        <f t="shared" ca="1" si="7"/>
        <v>6243045.3744013514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2361098.0358298514</v>
      </c>
      <c r="R48" s="25">
        <f t="array" aca="1" ref="R48" ca="1">INDEX('Lorri 401b'!L:L,MATCH('Retirement Calculator'!A48,'Lorri 401b'!N:N,0),0)</f>
        <v>3874574.5654985886</v>
      </c>
      <c r="S48" s="25">
        <f t="shared" ca="1" si="7"/>
        <v>6235672.60132844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2337550.4821795588</v>
      </c>
      <c r="R49" s="25">
        <f t="array" aca="1" ref="R49" ca="1">INDEX('Lorri 401b'!L:L,MATCH('Retirement Calculator'!A49,'Lorri 401b'!N:N,0),0)</f>
        <v>3890718.626188166</v>
      </c>
      <c r="S49" s="25">
        <f t="shared" ca="1" si="7"/>
        <v>6228269.1083677243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2313904.8137223898</v>
      </c>
      <c r="R50" s="25">
        <f t="array" aca="1" ref="R50" ca="1">INDEX('Lorri 401b'!L:L,MATCH('Retirement Calculator'!A50,'Lorri 401b'!N:N,0),0)</f>
        <v>3906929.9537972831</v>
      </c>
      <c r="S50" s="25">
        <f t="shared" ca="1" si="7"/>
        <v>6220834.7675196733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2290160.6216466492</v>
      </c>
      <c r="R51" s="25">
        <f t="array" aca="1" ref="R51" ca="1">INDEX('Lorri 401b'!L:L,MATCH('Retirement Calculator'!A51,'Lorri 401b'!N:N,0),0)</f>
        <v>3923208.8286047718</v>
      </c>
      <c r="S51" s="25">
        <f t="shared" ca="1" si="7"/>
        <v>6213369.450251421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2266317.4954372598</v>
      </c>
      <c r="R52" s="25">
        <f t="array" aca="1" ref="R52" ca="1">INDEX('Lorri 401b'!L:L,MATCH('Retirement Calculator'!A52,'Lorri 401b'!N:N,0),0)</f>
        <v>3939555.5320572918</v>
      </c>
      <c r="S52" s="25">
        <f t="shared" ca="1" si="7"/>
        <v>6205873.0274945516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2243154.2562019979</v>
      </c>
      <c r="R53" s="25">
        <f t="array" aca="1" ref="R53" ca="1">INDEX('Lorri 401b'!L:L,MATCH('Retirement Calculator'!A53,'Lorri 401b'!N:N,0),0)</f>
        <v>3955970.3467741972</v>
      </c>
      <c r="S53" s="25">
        <f t="shared" ca="1" si="7"/>
        <v>6199124.6029761955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2219894.5034699226</v>
      </c>
      <c r="R54" s="25">
        <f t="array" aca="1" ref="R54" ca="1">INDEX('Lorri 401b'!L:L,MATCH('Retirement Calculator'!A54,'Lorri 401b'!N:N,0),0)</f>
        <v>3972453.5565524232</v>
      </c>
      <c r="S54" s="25">
        <f t="shared" ca="1" si="7"/>
        <v>6192348.0600223457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2196537.8351014634</v>
      </c>
      <c r="R55" s="25">
        <f t="array" aca="1" ref="R55" ca="1">INDEX('Lorri 401b'!L:L,MATCH('Retirement Calculator'!A55,'Lorri 401b'!N:N,0),0)</f>
        <v>3989005.4463713914</v>
      </c>
      <c r="S55" s="25">
        <f t="shared" ca="1" si="7"/>
        <v>6185543.2814728543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2173083.847281469</v>
      </c>
      <c r="R56" s="25">
        <f t="array" aca="1" ref="R56" ca="1">INDEX('Lorri 401b'!L:L,MATCH('Retirement Calculator'!A56,'Lorri 401b'!N:N,0),0)</f>
        <v>4005626.3023979389</v>
      </c>
      <c r="S56" s="25">
        <f t="shared" ca="1" si="7"/>
        <v>6178710.1496794075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2149532.1345122247</v>
      </c>
      <c r="R57" s="25">
        <f t="array" aca="1" ref="R57" ca="1">INDEX('Lorri 401b'!L:L,MATCH('Retirement Calculator'!A57,'Lorri 401b'!N:N,0),0)</f>
        <v>4022316.4119912637</v>
      </c>
      <c r="S57" s="25">
        <f t="shared" ca="1" si="7"/>
        <v>6171848.546503488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2125882.2896064417</v>
      </c>
      <c r="R58" s="25">
        <f t="array" aca="1" ref="R58" ca="1">INDEX('Lorri 401b'!L:L,MATCH('Retirement Calculator'!A58,'Lorri 401b'!N:N,0),0)</f>
        <v>4039076.0637078942</v>
      </c>
      <c r="S58" s="25">
        <f t="shared" ca="1" si="7"/>
        <v>6164958.3533143364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2102133.9036802179</v>
      </c>
      <c r="R59" s="25">
        <f t="array" aca="1" ref="R59" ca="1">INDEX('Lorri 401b'!L:L,MATCH('Retirement Calculator'!A59,'Lorri 401b'!N:N,0),0)</f>
        <v>4055905.5473066769</v>
      </c>
      <c r="S59" s="25">
        <f t="shared" ca="1" si="7"/>
        <v>6158039.4509868948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2078286.5661459682</v>
      </c>
      <c r="R60" s="25">
        <f t="array" aca="1" ref="R60" ca="1">INDEX('Lorri 401b'!L:L,MATCH('Retirement Calculator'!A60,'Lorri 401b'!N:N,0),0)</f>
        <v>4072805.1537537882</v>
      </c>
      <c r="S60" s="25">
        <f t="shared" ca="1" si="7"/>
        <v>6151091.7198997568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2054339.8647053256</v>
      </c>
      <c r="R61" s="25">
        <f t="array" aca="1" ref="R61" ca="1">INDEX('Lorri 401b'!L:L,MATCH('Retirement Calculator'!A61,'Lorri 401b'!N:N,0),0)</f>
        <v>4089775.1752277622</v>
      </c>
      <c r="S61" s="25">
        <f t="shared" ca="1" si="7"/>
        <v>6144115.0399330873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2030293.3853420138</v>
      </c>
      <c r="R62" s="25">
        <f t="array" aca="1" ref="R62" ca="1">INDEX('Lorri 401b'!L:L,MATCH('Retirement Calculator'!A62,'Lorri 401b'!N:N,0),0)</f>
        <v>4106815.9051245446</v>
      </c>
      <c r="S62" s="25">
        <f t="shared" ca="1" si="7"/>
        <v>6137109.2904665582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2006146.7123146881</v>
      </c>
      <c r="R63" s="25">
        <f t="array" aca="1" ref="R63" ca="1">INDEX('Lorri 401b'!L:L,MATCH('Retirement Calculator'!A63,'Lorri 401b'!N:N,0),0)</f>
        <v>4123927.6380625637</v>
      </c>
      <c r="S63" s="25">
        <f t="shared" ca="1" si="7"/>
        <v>6130074.3503772523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1981899.4281497486</v>
      </c>
      <c r="R64" s="25">
        <f t="array" aca="1" ref="R64" ca="1">INDEX('Lorri 401b'!L:L,MATCH('Retirement Calculator'!A64,'Lorri 401b'!N:N,0),0)</f>
        <v>4141110.6698878244</v>
      </c>
      <c r="S64" s="25">
        <f t="shared" ca="1" si="7"/>
        <v>6123010.0980375726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1957551.1136341218</v>
      </c>
      <c r="R65" s="25">
        <f t="array" aca="1" ref="R65" ca="1">INDEX('Lorri 401b'!L:L,MATCH('Retirement Calculator'!A65,'Lorri 401b'!N:N,0),0)</f>
        <v>4158365.2976790238</v>
      </c>
      <c r="S65" s="25">
        <f t="shared" ca="1" si="7"/>
        <v>6115916.4113131454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1933101.3478080134</v>
      </c>
      <c r="R66" s="25">
        <f t="array" aca="1" ref="R66" ca="1">INDEX('Lorri 401b'!L:L,MATCH('Retirement Calculator'!A66,'Lorri 401b'!N:N,0),0)</f>
        <v>4175691.8197526862</v>
      </c>
      <c r="S66" s="25">
        <f t="shared" ca="1" si="7"/>
        <v>6108793.1675606994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1908549.7079576296</v>
      </c>
      <c r="R67" s="25">
        <f t="array" aca="1" ref="R67" ca="1">INDEX('Lorri 401b'!L:L,MATCH('Retirement Calculator'!A67,'Lorri 401b'!N:N,0),0)</f>
        <v>4193090.5356683224</v>
      </c>
      <c r="S67" s="25">
        <f t="shared" ca="1" si="7"/>
        <v>6101640.2436259519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1883895.769607869</v>
      </c>
      <c r="R68" s="25">
        <f t="array" aca="1" ref="R68" ca="1">INDEX('Lorri 401b'!L:L,MATCH('Retirement Calculator'!A68,'Lorri 401b'!N:N,0),0)</f>
        <v>4210561.7462336067</v>
      </c>
      <c r="S68" s="25">
        <f t="shared" ca="1" si="7"/>
        <v>6094457.5158414757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1859139.1065149845</v>
      </c>
      <c r="R69" s="25">
        <f t="array" aca="1" ref="R69" ca="1">INDEX('Lorri 401b'!L:L,MATCH('Retirement Calculator'!A69,'Lorri 401b'!N:N,0),0)</f>
        <v>4228105.7535095802</v>
      </c>
      <c r="S69" s="25">
        <f t="shared" ca="1" si="7"/>
        <v>6087244.8600245649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1834279.290659213</v>
      </c>
      <c r="R70" s="25">
        <f t="array" aca="1" ref="R70" ca="1">INDEX('Lorri 401b'!L:L,MATCH('Retirement Calculator'!A70,'Lorri 401b'!N:N,0),0)</f>
        <v>4245722.8608158696</v>
      </c>
      <c r="S70" s="25">
        <f t="shared" ca="1" si="7"/>
        <v>6080002.1514750831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1809315.8922373757</v>
      </c>
      <c r="R71" s="25">
        <f t="array" aca="1" ref="R71" ca="1">INDEX('Lorri 401b'!L:L,MATCH('Retirement Calculator'!A71,'Lorri 401b'!N:N,0),0)</f>
        <v>4263413.3727359362</v>
      </c>
      <c r="S71" s="25">
        <f t="shared" ca="1" si="7"/>
        <v>6072729.2649733117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1784248.4796554474</v>
      </c>
      <c r="R72" s="25">
        <f t="array" aca="1" ref="R72" ca="1">INDEX('Lorri 401b'!L:L,MATCH('Retirement Calculator'!A72,'Lorri 401b'!N:N,0),0)</f>
        <v>4281177.5951223355</v>
      </c>
      <c r="S72" s="25">
        <f t="shared" ca="1" si="7"/>
        <v>6065426.0747777829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1759076.6195210945</v>
      </c>
      <c r="R73" s="25">
        <f t="array" aca="1" ref="R73" ca="1">INDEX('Lorri 401b'!L:L,MATCH('Retirement Calculator'!A73,'Lorri 401b'!N:N,0),0)</f>
        <v>4299015.8351020114</v>
      </c>
      <c r="S73" s="25">
        <f t="shared" ca="1" si="7"/>
        <v>6058092.4546231059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1733799.8766361817</v>
      </c>
      <c r="R74" s="25">
        <f t="array" aca="1" ref="R74" ca="1">INDEX('Lorri 401b'!L:L,MATCH('Retirement Calculator'!A74,'Lorri 401b'!N:N,0),0)</f>
        <v>4316928.401081603</v>
      </c>
      <c r="S74" s="25">
        <f t="shared" ca="1" si="7"/>
        <v>6050728.277717785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1708417.8139892484</v>
      </c>
      <c r="R75" s="25">
        <f t="array" aca="1" ref="R75" ca="1">INDEX('Lorri 401b'!L:L,MATCH('Retirement Calculator'!A75,'Lorri 401b'!N:N,0),0)</f>
        <v>4334915.6027527768</v>
      </c>
      <c r="S75" s="25">
        <f t="shared" ca="1" si="7"/>
        <v>6043333.4167420249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1682929.9927479529</v>
      </c>
      <c r="R76" s="25">
        <f t="array" aca="1" ref="R76" ca="1">INDEX('Lorri 401b'!L:L,MATCH('Retirement Calculator'!A76,'Lorri 401b'!N:N,0),0)</f>
        <v>4352977.7510975804</v>
      </c>
      <c r="S76" s="25">
        <f t="shared" ca="1" si="7"/>
        <v>6035907.7438455336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1657335.9722514853</v>
      </c>
      <c r="R77" s="25">
        <f t="array" aca="1" ref="R77" ca="1">INDEX('Lorri 401b'!L:L,MATCH('Retirement Calculator'!A77,'Lorri 401b'!N:N,0),0)</f>
        <v>4371115.1583938207</v>
      </c>
      <c r="S77" s="25">
        <f t="shared" ca="1" si="7"/>
        <v>6028451.1306453058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1655132.0106005054</v>
      </c>
      <c r="R78" s="25">
        <f t="array" aca="1" ref="R78" ca="1">INDEX('Lorri 401b'!L:L,MATCH('Retirement Calculator'!A78,'Lorri 401b'!N:N,0),0)</f>
        <v>4365831.4376229057</v>
      </c>
      <c r="S78" s="25">
        <f t="shared" ca="1" si="7"/>
        <v>6020963.4482234111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1652918.8657759796</v>
      </c>
      <c r="R79" s="25">
        <f t="array" aca="1" ref="R79" ca="1">INDEX('Lorri 401b'!L:L,MATCH('Retirement Calculator'!A79,'Lorri 401b'!N:N,0),0)</f>
        <v>4360525.7013487779</v>
      </c>
      <c r="S79" s="25">
        <f t="shared" ca="1" si="7"/>
        <v>6013444.5671247579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1650696.499514685</v>
      </c>
      <c r="R80" s="25">
        <f t="array" aca="1" ref="R80" ca="1">INDEX('Lorri 401b'!L:L,MATCH('Retirement Calculator'!A80,'Lorri 401b'!N:N,0),0)</f>
        <v>4355197.8578401748</v>
      </c>
      <c r="S80" s="25">
        <f t="shared" ca="1" si="7"/>
        <v>6005894.3573548598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1648464.8733939684</v>
      </c>
      <c r="R81" s="25">
        <f t="array" aca="1" ref="R81" ca="1">INDEX('Lorri 401b'!L:L,MATCH('Retirement Calculator'!A81,'Lorri 401b'!N:N,0),0)</f>
        <v>4349847.8149836194</v>
      </c>
      <c r="S81" s="25">
        <f t="shared" ca="1" si="7"/>
        <v>5998312.6883775881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1646223.9488310821</v>
      </c>
      <c r="R82" s="25">
        <f t="array" aca="1" ref="R82" ca="1">INDEX('Lorri 401b'!L:L,MATCH('Retirement Calculator'!A82,'Lorri 401b'!N:N,0),0)</f>
        <v>4344475.480281828</v>
      </c>
      <c r="S82" s="25">
        <f t="shared" ca="1" si="7"/>
        <v>5990699.4291129103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1643973.6870825172</v>
      </c>
      <c r="R83" s="25">
        <f t="array" aca="1" ref="R83" ca="1">INDEX('Lorri 401b'!L:L,MATCH('Retirement Calculator'!A83,'Lorri 401b'!N:N,0),0)</f>
        <v>4339080.7608521124</v>
      </c>
      <c r="S83" s="25">
        <f t="shared" ca="1" si="7"/>
        <v>5983054.4479346294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1641714.0492433333</v>
      </c>
      <c r="R84" s="25">
        <f t="array" aca="1" ref="R84" ca="1">INDEX('Lorri 401b'!L:L,MATCH('Retirement Calculator'!A84,'Lorri 401b'!N:N,0),0)</f>
        <v>4333663.5634247735</v>
      </c>
      <c r="S84" s="25">
        <f t="shared" ca="1" si="7"/>
        <v>5975377.6126681063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1639444.996246486</v>
      </c>
      <c r="R85" s="25">
        <f t="array" aca="1" ref="R85" ca="1">INDEX('Lorri 401b'!L:L,MATCH('Retirement Calculator'!A85,'Lorri 401b'!N:N,0),0)</f>
        <v>4328223.7943414869</v>
      </c>
      <c r="S85" s="25">
        <f t="shared" ca="1" si="7"/>
        <v>5967668.7905879728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1637166.4888621517</v>
      </c>
      <c r="R86" s="25">
        <f t="array" aca="1" ref="R86" ca="1">INDEX('Lorri 401b'!L:L,MATCH('Retirement Calculator'!A86,'Lorri 401b'!N:N,0),0)</f>
        <v>4322761.3595536863</v>
      </c>
      <c r="S86" s="25">
        <f t="shared" ca="1" si="7"/>
        <v>5959927.8484158386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1634878.4876970495</v>
      </c>
      <c r="R87" s="25">
        <f t="array" aca="1" ref="R87" ca="1">INDEX('Lorri 401b'!L:L,MATCH('Retirement Calculator'!A87,'Lorri 401b'!N:N,0),0)</f>
        <v>4317276.1646209368</v>
      </c>
      <c r="S87" s="25">
        <f t="shared" ca="1" si="7"/>
        <v>5952154.6523179859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1632580.9531937593</v>
      </c>
      <c r="R88" s="25">
        <f t="array" aca="1" ref="R88" ca="1">INDEX('Lorri 401b'!L:L,MATCH('Retirement Calculator'!A88,'Lorri 401b'!N:N,0),0)</f>
        <v>4311768.1147093009</v>
      </c>
      <c r="S88" s="25">
        <f t="shared" ca="1" si="7"/>
        <v>5944349.0679030605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1630273.8456300388</v>
      </c>
      <c r="R89" s="25">
        <f t="array" aca="1" ref="R89" ca="1">INDEX('Lorri 401b'!L:L,MATCH('Retirement Calculator'!A89,'Lorri 401b'!N:N,0),0)</f>
        <v>4306237.1145896995</v>
      </c>
      <c r="S89" s="25">
        <f t="shared" ca="1" si="7"/>
        <v>5936510.9602197381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1627957.1251181362</v>
      </c>
      <c r="R90" s="25">
        <f t="array" aca="1" ref="R90" ca="1">INDEX('Lorri 401b'!L:L,MATCH('Retirement Calculator'!A90,'Lorri 401b'!N:N,0),0)</f>
        <v>4300683.0686362665</v>
      </c>
      <c r="S90" s="25">
        <f t="shared" ca="1" si="7"/>
        <v>5928640.1937544029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1625630.7516041005</v>
      </c>
      <c r="R91" s="25">
        <f t="array" aca="1" ref="R91" ca="1">INDEX('Lorri 401b'!L:L,MATCH('Retirement Calculator'!A91,'Lorri 401b'!N:N,0),0)</f>
        <v>4295105.8808246944</v>
      </c>
      <c r="S91" s="25">
        <f t="shared" ca="1" si="7"/>
        <v>5920736.6324287951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1623294.6848670896</v>
      </c>
      <c r="R92" s="25">
        <f t="array" aca="1" ref="R92" ca="1">INDEX('Lorri 401b'!L:L,MATCH('Retirement Calculator'!A92,'Lorri 401b'!N:N,0),0)</f>
        <v>4289505.454730574</v>
      </c>
      <c r="S92" s="25">
        <f t="shared" ca="1" si="7"/>
        <v>5912800.1395976637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1620948.8845186746</v>
      </c>
      <c r="R93" s="25">
        <f t="array" aca="1" ref="R93" ca="1">INDEX('Lorri 401b'!L:L,MATCH('Retirement Calculator'!A93,'Lorri 401b'!N:N,0),0)</f>
        <v>4283881.6935277283</v>
      </c>
      <c r="S93" s="25">
        <f t="shared" ca="1" si="7"/>
        <v>5904830.5780464029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1618593.3100021412</v>
      </c>
      <c r="R94" s="25">
        <f t="array" aca="1" ref="R94" ca="1">INDEX('Lorri 401b'!L:L,MATCH('Retirement Calculator'!A94,'Lorri 401b'!N:N,0),0)</f>
        <v>4278234.4999865377</v>
      </c>
      <c r="S94" s="25">
        <f t="shared" ca="1" si="7"/>
        <v>5896827.8099886794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1616227.9205917888</v>
      </c>
      <c r="R95" s="25">
        <f t="array" aca="1" ref="R95" ca="1">INDEX('Lorri 401b'!L:L,MATCH('Retirement Calculator'!A95,'Lorri 401b'!N:N,0),0)</f>
        <v>4272563.7764722584</v>
      </c>
      <c r="S95" s="25">
        <f t="shared" ca="1" si="7"/>
        <v>5888791.6970640477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1613852.6753922268</v>
      </c>
      <c r="R96" s="25">
        <f t="array" aca="1" ref="R96" ca="1">INDEX('Lorri 401b'!L:L,MATCH('Retirement Calculator'!A96,'Lorri 401b'!N:N,0),0)</f>
        <v>4266869.4249433363</v>
      </c>
      <c r="S96" s="25">
        <f t="shared" ca="1" si="7"/>
        <v>5880722.1003355626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1611467.5333376667</v>
      </c>
      <c r="R97" s="25">
        <f t="array" aca="1" ref="R97" ca="1">INDEX('Lorri 401b'!L:L,MATCH('Retirement Calculator'!A97,'Lorri 401b'!N:N,0),0)</f>
        <v>4261151.3469497105</v>
      </c>
      <c r="S97" s="25">
        <f t="shared" ca="1" si="7"/>
        <v>5872618.8802873772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1609072.4531912124</v>
      </c>
      <c r="R98" s="25">
        <f t="array" aca="1" ref="R98" ca="1">INDEX('Lorri 401b'!L:L,MATCH('Retirement Calculator'!A98,'Lorri 401b'!N:N,0),0)</f>
        <v>4255409.4436311116</v>
      </c>
      <c r="S98" s="25">
        <f t="shared" ca="1" si="7"/>
        <v>5864481.896822324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1606667.393544148</v>
      </c>
      <c r="R99" s="25">
        <f t="array" aca="1" ref="R99" ca="1">INDEX('Lorri 401b'!L:L,MATCH('Retirement Calculator'!A99,'Lorri 401b'!N:N,0),0)</f>
        <v>4249643.6157153519</v>
      </c>
      <c r="S99" s="25">
        <f t="shared" ca="1" si="7"/>
        <v>5856311.0092594996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1604252.3128152208</v>
      </c>
      <c r="R100" s="25">
        <f t="array" aca="1" ref="R100" ca="1">INDEX('Lorri 401b'!L:L,MATCH('Retirement Calculator'!A100,'Lorri 401b'!N:N,0),0)</f>
        <v>4243853.7635166096</v>
      </c>
      <c r="S100" s="25">
        <f t="shared" ca="1" si="7"/>
        <v>5848106.0763318306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1601827.169249923</v>
      </c>
      <c r="R101" s="25">
        <f t="array" aca="1" ref="R101" ca="1">INDEX('Lorri 401b'!L:L,MATCH('Retirement Calculator'!A101,'Lorri 401b'!N:N,0),0)</f>
        <v>4238039.7869337061</v>
      </c>
      <c r="S101" s="25">
        <f t="shared" ca="1" si="7"/>
        <v>5839866.9561836291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1599391.9209197699</v>
      </c>
      <c r="R102" s="25">
        <f t="array" aca="1" ref="R102" ca="1">INDEX('Lorri 401b'!L:L,MATCH('Retirement Calculator'!A102,'Lorri 401b'!N:N,0),0)</f>
        <v>4232201.5854483731</v>
      </c>
      <c r="S102" s="25">
        <f t="shared" ca="1" si="7"/>
        <v>5831593.5063681435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1596946.5257215744</v>
      </c>
      <c r="R103" s="25">
        <f t="array" aca="1" ref="R103" ca="1">INDEX('Lorri 401b'!L:L,MATCH('Retirement Calculator'!A103,'Lorri 401b'!N:N,0),0)</f>
        <v>4226339.0581235178</v>
      </c>
      <c r="S103" s="25">
        <f t="shared" ca="1" si="7"/>
        <v>5823285.583845092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1594490.9413767199</v>
      </c>
      <c r="R104" s="25">
        <f t="array" aca="1" ref="R104" ca="1">INDEX('Lorri 401b'!L:L,MATCH('Retirement Calculator'!A104,'Lorri 401b'!N:N,0),0)</f>
        <v>4220452.1036014762</v>
      </c>
      <c r="S104" s="25">
        <f t="shared" ca="1" si="7"/>
        <v>5814943.0449781958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1592025.1254304284</v>
      </c>
      <c r="R105" s="25">
        <f t="array" aca="1" ref="R105" ca="1">INDEX('Lorri 401b'!L:L,MATCH('Retirement Calculator'!A105,'Lorri 401b'!N:N,0),0)</f>
        <v>4214540.6201022593</v>
      </c>
      <c r="S105" s="25">
        <f t="shared" ca="1" si="7"/>
        <v>5806565.7455326878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1589549.0352510274</v>
      </c>
      <c r="R106" s="25">
        <f t="array" aca="1" ref="R106" ca="1">INDEX('Lorri 401b'!L:L,MATCH('Retirement Calculator'!A106,'Lorri 401b'!N:N,0),0)</f>
        <v>4208604.5054217959</v>
      </c>
      <c r="S106" s="25">
        <f t="shared" ca="1" si="7"/>
        <v>5798153.5406728238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1587062.6280292121</v>
      </c>
      <c r="R107" s="25">
        <f t="array" aca="1" ref="R107" ca="1">INDEX('Lorri 401b'!L:L,MATCH('Retirement Calculator'!A107,'Lorri 401b'!N:N,0),0)</f>
        <v>4202643.6569301635</v>
      </c>
      <c r="S107" s="25">
        <f t="shared" ca="1" si="7"/>
        <v>5789706.2849593759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1585244.7774589728</v>
      </c>
      <c r="R108" s="25">
        <f t="array" aca="1" ref="R108" ca="1">INDEX('Lorri 401b'!L:L,MATCH('Retirement Calculator'!A108,'Lorri 401b'!N:N,0),0)</f>
        <v>4198409.1382214827</v>
      </c>
      <c r="S108" s="25">
        <f t="shared" ca="1" si="7"/>
        <v>5783653.915680455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1583419.3525113573</v>
      </c>
      <c r="R109" s="25">
        <f t="array" aca="1" ref="R109" ca="1">INDEX('Lorri 401b'!L:L,MATCH('Retirement Calculator'!A109,'Lorri 401b'!N:N,0),0)</f>
        <v>4194156.9756848495</v>
      </c>
      <c r="S109" s="25">
        <f t="shared" ca="1" si="7"/>
        <v>5777576.3281962071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1581586.3216264602</v>
      </c>
      <c r="R110" s="25">
        <f t="array" aca="1" ref="R110" ca="1">INDEX('Lorri 401b'!L:L,MATCH('Retirement Calculator'!A110,'Lorri 401b'!N:N,0),0)</f>
        <v>4189887.0958043137</v>
      </c>
      <c r="S110" s="25">
        <f t="shared" ca="1" si="7"/>
        <v>5771473.4174307734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1579745.653112876</v>
      </c>
      <c r="R111" s="25">
        <f t="array" aca="1" ref="R111" ca="1">INDEX('Lorri 401b'!L:L,MATCH('Retirement Calculator'!A111,'Lorri 401b'!N:N,0),0)</f>
        <v>4185599.4247576087</v>
      </c>
      <c r="S111" s="25">
        <f t="shared" ca="1" si="7"/>
        <v>5765345.0778704844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1577897.3151471519</v>
      </c>
      <c r="R112" s="25">
        <f t="array" aca="1" ref="R112" ca="1">INDEX('Lorri 401b'!L:L,MATCH('Retirement Calculator'!A112,'Lorri 401b'!N:N,0),0)</f>
        <v>4181293.8884148756</v>
      </c>
      <c r="S112" s="25">
        <f t="shared" ca="1" si="7"/>
        <v>5759191.2035620278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1576041.2757732372</v>
      </c>
      <c r="R113" s="25">
        <f t="array" aca="1" ref="R113" ca="1">INDEX('Lorri 401b'!L:L,MATCH('Retirement Calculator'!A113,'Lorri 401b'!N:N,0),0)</f>
        <v>4176970.4123373814</v>
      </c>
      <c r="S113" s="25">
        <f t="shared" ca="1" si="7"/>
        <v>5753011.6881106189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1574177.5029019313</v>
      </c>
      <c r="R114" s="25">
        <f t="array" aca="1" ref="R114" ca="1">INDEX('Lorri 401b'!L:L,MATCH('Retirement Calculator'!A114,'Lorri 401b'!N:N,0),0)</f>
        <v>4172628.9217762309</v>
      </c>
      <c r="S114" s="25">
        <f t="shared" ca="1" si="7"/>
        <v>5746806.4246781617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1572305.9643103282</v>
      </c>
      <c r="R115" s="25">
        <f t="array" aca="1" ref="R115" ca="1">INDEX('Lorri 401b'!L:L,MATCH('Retirement Calculator'!A115,'Lorri 401b'!N:N,0),0)</f>
        <v>4168269.3416710757</v>
      </c>
      <c r="S115" s="25">
        <f t="shared" ca="1" si="7"/>
        <v>5740575.3059814041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1570426.6276412602</v>
      </c>
      <c r="R116" s="25">
        <f t="array" aca="1" ref="R116" ca="1">INDEX('Lorri 401b'!L:L,MATCH('Retirement Calculator'!A116,'Lorri 401b'!N:N,0),0)</f>
        <v>4163891.5966488156</v>
      </c>
      <c r="S116" s="25">
        <f t="shared" ca="1" si="7"/>
        <v>5734318.2242900757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1568539.4604027376</v>
      </c>
      <c r="R117" s="25">
        <f t="array" aca="1" ref="R117" ca="1">INDEX('Lorri 401b'!L:L,MATCH('Retirement Calculator'!A117,'Lorri 401b'!N:N,0),0)</f>
        <v>4159495.6110222959</v>
      </c>
      <c r="S117" s="25">
        <f t="shared" ca="1" si="7"/>
        <v>5728035.0714250337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1566644.4299673878</v>
      </c>
      <c r="R118" s="25">
        <f t="array" aca="1" ref="R118" ca="1">INDEX('Lorri 401b'!L:L,MATCH('Retirement Calculator'!A118,'Lorri 401b'!N:N,0),0)</f>
        <v>4155081.308788999</v>
      </c>
      <c r="S118" s="25">
        <f t="shared" ca="1" si="7"/>
        <v>5721725.7387563866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1564741.5035718908</v>
      </c>
      <c r="R119" s="25">
        <f t="array" aca="1" ref="R119" ca="1">INDEX('Lorri 401b'!L:L,MATCH('Retirement Calculator'!A119,'Lorri 401b'!N:N,0),0)</f>
        <v>4150648.6136297304</v>
      </c>
      <c r="S119" s="25">
        <f t="shared" ca="1" si="7"/>
        <v>5715390.1172016207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1562830.6483164125</v>
      </c>
      <c r="R120" s="25">
        <f t="array" aca="1" ref="R120" ca="1">INDEX('Lorri 401b'!L:L,MATCH('Retirement Calculator'!A120,'Lorri 401b'!N:N,0),0)</f>
        <v>4146197.448907298</v>
      </c>
      <c r="S120" s="25">
        <f t="shared" ca="1" si="7"/>
        <v>5709028.0972237103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1560911.8311640364</v>
      </c>
      <c r="R121" s="25">
        <f t="array" aca="1" ref="R121" ca="1">INDEX('Lorri 401b'!L:L,MATCH('Retirement Calculator'!A121,'Lorri 401b'!N:N,0),0)</f>
        <v>4141727.737665189</v>
      </c>
      <c r="S121" s="25">
        <f t="shared" ca="1" si="7"/>
        <v>5702639.5688292254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1558985.0189401922</v>
      </c>
      <c r="R122" s="25">
        <f t="array" aca="1" ref="R122" ca="1">INDEX('Lorri 401b'!L:L,MATCH('Retirement Calculator'!A122,'Lorri 401b'!N:N,0),0)</f>
        <v>4137239.4026262378</v>
      </c>
      <c r="S122" s="25">
        <f t="shared" ca="1" si="7"/>
        <v>5696224.4215664305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1557050.178332082</v>
      </c>
      <c r="R123" s="25">
        <f t="array" aca="1" ref="R123" ca="1">INDEX('Lorri 401b'!L:L,MATCH('Retirement Calculator'!A123,'Lorri 401b'!N:N,0),0)</f>
        <v>4132732.3661912908</v>
      </c>
      <c r="S123" s="25">
        <f t="shared" ca="1" si="7"/>
        <v>5689782.5445233732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1555107.2758881045</v>
      </c>
      <c r="R124" s="25">
        <f t="array" aca="1" ref="R124" ca="1">INDEX('Lorri 401b'!L:L,MATCH('Retirement Calculator'!A124,'Lorri 401b'!N:N,0),0)</f>
        <v>4128206.5504378648</v>
      </c>
      <c r="S124" s="25">
        <f t="shared" ca="1" si="7"/>
        <v>5683313.8263259698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1553156.2780172771</v>
      </c>
      <c r="R125" s="25">
        <f t="array" aca="1" ref="R125" ca="1">INDEX('Lorri 401b'!L:L,MATCH('Retirement Calculator'!A125,'Lorri 401b'!N:N,0),0)</f>
        <v>4123661.8771187998</v>
      </c>
      <c r="S125" s="25">
        <f t="shared" ca="1" si="7"/>
        <v>5676818.1551360767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1551197.1509886547</v>
      </c>
      <c r="R126" s="25">
        <f t="array" aca="1" ref="R126" ca="1">INDEX('Lorri 401b'!L:L,MATCH('Retirement Calculator'!A126,'Lorri 401b'!N:N,0),0)</f>
        <v>4119098.2676609051</v>
      </c>
      <c r="S126" s="25">
        <f t="shared" ca="1" si="7"/>
        <v>5670295.4186495598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1549229.8609307464</v>
      </c>
      <c r="R127" s="25">
        <f t="array" aca="1" ref="R127" ca="1">INDEX('Lorri 401b'!L:L,MATCH('Retirement Calculator'!A127,'Lorri 401b'!N:N,0),0)</f>
        <v>4114515.6431636028</v>
      </c>
      <c r="S127" s="25">
        <f t="shared" ca="1" si="7"/>
        <v>5663745.5040943492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1547254.3738309301</v>
      </c>
      <c r="R128" s="25">
        <f t="array" aca="1" ref="R128" ca="1">INDEX('Lorri 401b'!L:L,MATCH('Retirement Calculator'!A128,'Lorri 401b'!N:N,0),0)</f>
        <v>4109913.9243975617</v>
      </c>
      <c r="S128" s="25">
        <f t="shared" ca="1" si="7"/>
        <v>5657168.298228492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1545270.6555348646</v>
      </c>
      <c r="R129" s="25">
        <f t="array" aca="1" ref="R129" ca="1">INDEX('Lorri 401b'!L:L,MATCH('Retirement Calculator'!A129,'Lorri 401b'!N:N,0),0)</f>
        <v>4105293.0318033285</v>
      </c>
      <c r="S129" s="25">
        <f t="shared" ca="1" si="7"/>
        <v>5650563.6873381929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1543278.6717458989</v>
      </c>
      <c r="R130" s="25">
        <f t="array" aca="1" ref="R130" ca="1">INDEX('Lorri 401b'!L:L,MATCH('Retirement Calculator'!A130,'Lorri 401b'!N:N,0),0)</f>
        <v>4100652.8854899528</v>
      </c>
      <c r="S130" s="25">
        <f t="shared" ca="1" si="7"/>
        <v>5643931.5572358519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1541278.3880244792</v>
      </c>
      <c r="R131" s="25">
        <f t="array" aca="1" ref="R131" ca="1">INDEX('Lorri 401b'!L:L,MATCH('Retirement Calculator'!A131,'Lorri 401b'!N:N,0),0)</f>
        <v>4095993.4052336048</v>
      </c>
      <c r="S131" s="25">
        <f t="shared" ca="1" si="7"/>
        <v>5637271.793258084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1539269.7697875535</v>
      </c>
      <c r="R132" s="25">
        <f t="array" aca="1" ref="R132" ca="1">INDEX('Lorri 401b'!L:L,MATCH('Retirement Calculator'!A132,'Lorri 401b'!N:N,0),0)</f>
        <v>4091314.5104761887</v>
      </c>
      <c r="S132" s="25">
        <f t="shared" ca="1" si="7"/>
        <v>5630584.2802637424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1537252.7823079738</v>
      </c>
      <c r="R133" s="25">
        <f t="array" aca="1" ref="R133" ca="1">INDEX('Lorri 401b'!L:L,MATCH('Retirement Calculator'!A133,'Lorri 401b'!N:N,0),0)</f>
        <v>4086616.12032395</v>
      </c>
      <c r="S133" s="25">
        <f t="shared" ca="1" si="7"/>
        <v>5623868.9026319236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1535227.3907138959</v>
      </c>
      <c r="R134" s="25">
        <f t="array" aca="1" ref="R134" ca="1">INDEX('Lorri 401b'!L:L,MATCH('Retirement Calculator'!A134,'Lorri 401b'!N:N,0),0)</f>
        <v>4081898.1535460767</v>
      </c>
      <c r="S134" s="25">
        <f t="shared" ca="1" si="7"/>
        <v>5617125.5442599729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1533193.559988176</v>
      </c>
      <c r="R135" s="25">
        <f t="array" aca="1" ref="R135" ca="1">INDEX('Lorri 401b'!L:L,MATCH('Retirement Calculator'!A135,'Lorri 401b'!N:N,0),0)</f>
        <v>4077160.5285732956</v>
      </c>
      <c r="S135" s="25">
        <f t="shared" ca="1" si="7"/>
        <v>5610354.0885614716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1531151.2549677656</v>
      </c>
      <c r="R136" s="25">
        <f t="array" aca="1" ref="R136" ca="1">INDEX('Lorri 401b'!L:L,MATCH('Retirement Calculator'!A136,'Lorri 401b'!N:N,0),0)</f>
        <v>4072403.1634964612</v>
      </c>
      <c r="S136" s="25">
        <f t="shared" ca="1" si="7"/>
        <v>5603554.4184642266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1529100.4403431036</v>
      </c>
      <c r="R137" s="25">
        <f t="array" aca="1" ref="R137" ca="1">INDEX('Lorri 401b'!L:L,MATCH('Retirement Calculator'!A137,'Lorri 401b'!N:N,0),0)</f>
        <v>4067625.9760651402</v>
      </c>
      <c r="S137" s="25">
        <f t="shared" ca="1" si="7"/>
        <v>5596726.4164082436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1527041.0806575054</v>
      </c>
      <c r="R138" s="25">
        <f t="array" aca="1" ref="R138" ca="1">INDEX('Lorri 401b'!L:L,MATCH('Retirement Calculator'!A138,'Lorri 401b'!N:N,0),0)</f>
        <v>4062828.8836861886</v>
      </c>
      <c r="S138" s="25">
        <f t="shared" ca="1" si="7"/>
        <v>5589869.964343694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1524973.1403065505</v>
      </c>
      <c r="R139" s="25">
        <f t="array" aca="1" ref="R139" ca="1">INDEX('Lorri 401b'!L:L,MATCH('Retirement Calculator'!A139,'Lorri 401b'!N:N,0),0)</f>
        <v>4058011.8034223248</v>
      </c>
      <c r="S139" s="25">
        <f t="shared" ca="1" si="7"/>
        <v>5582984.9437288754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1522896.5835374668</v>
      </c>
      <c r="R140" s="25">
        <f t="array" aca="1" ref="R140" ca="1">INDEX('Lorri 401b'!L:L,MATCH('Retirement Calculator'!A140,'Lorri 401b'!N:N,0),0)</f>
        <v>4053174.6519906949</v>
      </c>
      <c r="S140" s="25">
        <f t="shared" ca="1" si="7"/>
        <v>5576071.2355281617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1520811.3744485117</v>
      </c>
      <c r="R141" s="25">
        <f t="array" aca="1" ref="R141" ca="1">INDEX('Lorri 401b'!L:L,MATCH('Retirement Calculator'!A141,'Lorri 401b'!N:N,0),0)</f>
        <v>4048317.3457614332</v>
      </c>
      <c r="S141" s="25">
        <f t="shared" ca="1" si="7"/>
        <v>5569128.720209945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1518717.4769883528</v>
      </c>
      <c r="R142" s="25">
        <f t="array" aca="1" ref="R142" ca="1">INDEX('Lorri 401b'!L:L,MATCH('Retirement Calculator'!A142,'Lorri 401b'!N:N,0),0)</f>
        <v>4043439.8007562165</v>
      </c>
      <c r="S142" s="25">
        <f t="shared" ca="1" si="7"/>
        <v>5562157.2777445689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1516614.8549554432</v>
      </c>
      <c r="R143" s="25">
        <f t="array" aca="1" ref="R143" ca="1">INDEX('Lorri 401b'!L:L,MATCH('Retirement Calculator'!A143,'Lorri 401b'!N:N,0),0)</f>
        <v>4038541.932646811</v>
      </c>
      <c r="S143" s="25">
        <f t="shared" ca="1" si="7"/>
        <v>5555156.7876022542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1514503.4719973963</v>
      </c>
      <c r="R144" s="25">
        <f t="array" aca="1" ref="R144" ca="1">INDEX('Lorri 401b'!L:L,MATCH('Retirement Calculator'!A144,'Lorri 401b'!N:N,0),0)</f>
        <v>4033623.6567536164</v>
      </c>
      <c r="S144" s="25">
        <f t="shared" ca="1" si="7"/>
        <v>5548127.1287510125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1512383.2916103578</v>
      </c>
      <c r="R145" s="25">
        <f t="array" aca="1" ref="R145" ca="1">INDEX('Lorri 401b'!L:L,MATCH('Retirement Calculator'!A145,'Lorri 401b'!N:N,0),0)</f>
        <v>4028684.8880442004</v>
      </c>
      <c r="S145" s="25">
        <f t="shared" ca="1" si="7"/>
        <v>5541068.1796545582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1510254.2771383731</v>
      </c>
      <c r="R146" s="25">
        <f t="array" aca="1" ref="R146" ca="1">INDEX('Lorri 401b'!L:L,MATCH('Retirement Calculator'!A146,'Lorri 401b'!N:N,0),0)</f>
        <v>4023725.5411318284</v>
      </c>
      <c r="S146" s="25">
        <f t="shared" ca="1" si="7"/>
        <v>5533979.8182702018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1508116.3917727552</v>
      </c>
      <c r="R147" s="25">
        <f t="array" aca="1" ref="R147" ca="1">INDEX('Lorri 401b'!L:L,MATCH('Retirement Calculator'!A147,'Lorri 401b'!N:N,0),0)</f>
        <v>4018745.5302739879</v>
      </c>
      <c r="S147" s="25">
        <f t="shared" ca="1" si="7"/>
        <v>5526861.9220467433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1505969.5985514473</v>
      </c>
      <c r="R148" s="25">
        <f t="array" aca="1" ref="R148" ca="1">INDEX('Lorri 401b'!L:L,MATCH('Retirement Calculator'!A148,'Lorri 401b'!N:N,0),0)</f>
        <v>4013744.7693709065</v>
      </c>
      <c r="S148" s="25">
        <f t="shared" ca="1" si="7"/>
        <v>5519714.3679223536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1503813.860358384</v>
      </c>
      <c r="R149" s="25">
        <f t="array" aca="1" ref="R149" ca="1">INDEX('Lorri 401b'!L:L,MATCH('Retirement Calculator'!A149,'Lorri 401b'!N:N,0),0)</f>
        <v>4008723.1719640624</v>
      </c>
      <c r="S149" s="25">
        <f t="shared" ca="1" si="7"/>
        <v>5512537.0323224459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1501649.1399228494</v>
      </c>
      <c r="R150" s="25">
        <f t="array" aca="1" ref="R150" ca="1">INDEX('Lorri 401b'!L:L,MATCH('Retirement Calculator'!A150,'Lorri 401b'!N:N,0),0)</f>
        <v>4003680.6512346896</v>
      </c>
      <c r="S150" s="25">
        <f t="shared" ca="1" si="7"/>
        <v>5505329.791157539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1499475.3998188335</v>
      </c>
      <c r="R151" s="25">
        <f t="array" aca="1" ref="R151" ca="1">INDEX('Lorri 401b'!L:L,MATCH('Retirement Calculator'!A151,'Lorri 401b'!N:N,0),0)</f>
        <v>3998617.1200022781</v>
      </c>
      <c r="S151" s="25">
        <f t="shared" ca="1" si="7"/>
        <v>5498092.5198211111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1497292.6024643842</v>
      </c>
      <c r="R152" s="25">
        <f t="array" aca="1" ref="R152" ca="1">INDEX('Lorri 401b'!L:L,MATCH('Retirement Calculator'!A152,'Lorri 401b'!N:N,0),0)</f>
        <v>3993532.4907230646</v>
      </c>
      <c r="S152" s="25">
        <f t="shared" ca="1" si="7"/>
        <v>5490825.0931874486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1495100.710120958</v>
      </c>
      <c r="R153" s="25">
        <f t="array" aca="1" ref="R153" ca="1">INDEX('Lorri 401b'!L:L,MATCH('Retirement Calculator'!A153,'Lorri 401b'!N:N,0),0)</f>
        <v>3988426.6754885213</v>
      </c>
      <c r="S153" s="25">
        <f t="shared" ca="1" si="7"/>
        <v>5483527.3856094796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1492899.6848927676</v>
      </c>
      <c r="R154" s="25">
        <f t="array" aca="1" ref="R154" ca="1">INDEX('Lorri 401b'!L:L,MATCH('Retirement Calculator'!A154,'Lorri 401b'!N:N,0),0)</f>
        <v>3983299.5860238341</v>
      </c>
      <c r="S154" s="25">
        <f t="shared" ca="1" si="7"/>
        <v>5476199.2709166016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1490689.4887261263</v>
      </c>
      <c r="R155" s="25">
        <f t="array" aca="1" ref="R155" ca="1">INDEX('Lorri 401b'!L:L,MATCH('Retirement Calculator'!A155,'Lorri 401b'!N:N,0),0)</f>
        <v>3978151.1336863772</v>
      </c>
      <c r="S155" s="25">
        <f t="shared" ca="1" si="7"/>
        <v>5468840.6224125037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1488470.0834087906</v>
      </c>
      <c r="R156" s="25">
        <f t="array" aca="1" ref="R156" ca="1">INDEX('Lorri 401b'!L:L,MATCH('Retirement Calculator'!A156,'Lorri 401b'!N:N,0),0)</f>
        <v>3972981.2294641808</v>
      </c>
      <c r="S156" s="25">
        <f t="shared" ca="1" si="7"/>
        <v>5461451.3128729714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1486241.4305692995</v>
      </c>
      <c r="R157" s="25">
        <f t="array" aca="1" ref="R157" ca="1">INDEX('Lorri 401b'!L:L,MATCH('Retirement Calculator'!A157,'Lorri 401b'!N:N,0),0)</f>
        <v>3967789.7839743919</v>
      </c>
      <c r="S157" s="25">
        <f t="shared" ca="1" si="7"/>
        <v>5454031.2145436909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1484003.4916763105</v>
      </c>
      <c r="R158" s="25">
        <f t="array" aca="1" ref="R158" ca="1">INDEX('Lorri 401b'!L:L,MATCH('Retirement Calculator'!A158,'Lorri 401b'!N:N,0),0)</f>
        <v>3962576.7074617287</v>
      </c>
      <c r="S158" s="25">
        <f t="shared" ca="1" si="7"/>
        <v>5446580.1991380397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1481756.2280379341</v>
      </c>
      <c r="R159" s="25">
        <f t="array" aca="1" ref="R159" ca="1">INDEX('Lorri 401b'!L:L,MATCH('Retirement Calculator'!A159,'Lorri 401b'!N:N,0),0)</f>
        <v>3957341.9097969295</v>
      </c>
      <c r="S159" s="25">
        <f t="shared" ca="1" si="7"/>
        <v>5439098.1378348637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1479499.6008010644</v>
      </c>
      <c r="R160" s="25">
        <f t="array" aca="1" ref="R160" ca="1">INDEX('Lorri 401b'!L:L,MATCH('Retirement Calculator'!A160,'Lorri 401b'!N:N,0),0)</f>
        <v>3952085.3004751937</v>
      </c>
      <c r="S160" s="25">
        <f t="shared" ca="1" si="7"/>
        <v>5431584.9012762578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1477233.5709507077</v>
      </c>
      <c r="R161" s="25">
        <f t="array" aca="1" ref="R161" ca="1">INDEX('Lorri 401b'!L:L,MATCH('Retirement Calculator'!A161,'Lorri 401b'!N:N,0),0)</f>
        <v>3946806.7886146172</v>
      </c>
      <c r="S161" s="25">
        <f t="shared" ca="1" si="7"/>
        <v>5424040.3595653251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1474958.0993093078</v>
      </c>
      <c r="R162" s="25">
        <f t="array" aca="1" ref="R162" ca="1">INDEX('Lorri 401b'!L:L,MATCH('Retirement Calculator'!A162,'Lorri 401b'!N:N,0),0)</f>
        <v>3941506.2829546221</v>
      </c>
      <c r="S162" s="25">
        <f t="shared" ca="1" si="7"/>
        <v>5416464.3822639296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1472673.1465360688</v>
      </c>
      <c r="R163" s="25">
        <f t="array" aca="1" ref="R163" ca="1">INDEX('Lorri 401b'!L:L,MATCH('Retirement Calculator'!A163,'Lorri 401b'!N:N,0),0)</f>
        <v>3936183.6918543768</v>
      </c>
      <c r="S163" s="25">
        <f t="shared" ca="1" si="7"/>
        <v>5408856.8383904453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1470378.6731262747</v>
      </c>
      <c r="R164" s="25">
        <f t="array" aca="1" ref="R164" ca="1">INDEX('Lorri 401b'!L:L,MATCH('Retirement Calculator'!A164,'Lorri 401b'!N:N,0),0)</f>
        <v>3930838.9232912138</v>
      </c>
      <c r="S164" s="25">
        <f t="shared" ca="1" si="7"/>
        <v>5401217.5964174885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1468074.6394106064</v>
      </c>
      <c r="R165" s="25">
        <f t="array" aca="1" ref="R165" ca="1">INDEX('Lorri 401b'!L:L,MATCH('Retirement Calculator'!A165,'Lorri 401b'!N:N,0),0)</f>
        <v>3925471.8848590376</v>
      </c>
      <c r="S165" s="25">
        <f t="shared" ca="1" si="7"/>
        <v>5393546.5242696442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1465761.005554456</v>
      </c>
      <c r="R166" s="25">
        <f t="array" aca="1" ref="R166" ca="1">INDEX('Lorri 401b'!L:L,MATCH('Retirement Calculator'!A166,'Lorri 401b'!N:N,0),0)</f>
        <v>3920082.4837667271</v>
      </c>
      <c r="S166" s="25">
        <f t="shared" ca="1" si="7"/>
        <v>5385843.4893211834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1463437.7315572384</v>
      </c>
      <c r="R167" s="25">
        <f t="array" aca="1" ref="R167" ca="1">INDEX('Lorri 401b'!L:L,MATCH('Retirement Calculator'!A167,'Lorri 401b'!N:N,0),0)</f>
        <v>3914670.6268365323</v>
      </c>
      <c r="S167" s="25">
        <f t="shared" ca="1" si="7"/>
        <v>5378108.3583937706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1461104.777251699</v>
      </c>
      <c r="R168" s="25">
        <f t="array" aca="1" ref="R168" ca="1">INDEX('Lorri 401b'!L:L,MATCH('Retirement Calculator'!A168,'Lorri 401b'!N:N,0),0)</f>
        <v>3909236.2205024618</v>
      </c>
      <c r="S168" s="25">
        <f t="shared" ca="1" si="7"/>
        <v>5370340.9977541603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1458762.10230322</v>
      </c>
      <c r="R169" s="25">
        <f t="array" aca="1" ref="R169" ca="1">INDEX('Lorri 401b'!L:L,MATCH('Retirement Calculator'!A169,'Lorri 401b'!N:N,0),0)</f>
        <v>3903779.1708086659</v>
      </c>
      <c r="S169" s="25">
        <f t="shared" ca="1" si="7"/>
        <v>5362541.2731118854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1456409.6662091222</v>
      </c>
      <c r="R170" s="25">
        <f t="array" aca="1" ref="R170" ca="1">INDEX('Lorri 401b'!L:L,MATCH('Retirement Calculator'!A170,'Lorri 401b'!N:N,0),0)</f>
        <v>3898299.3834078126</v>
      </c>
      <c r="S170" s="25">
        <f t="shared" ca="1" si="7"/>
        <v>5354709.0496169347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1454047.4282979658</v>
      </c>
      <c r="R171" s="25">
        <f t="array" aca="1" ref="R171" ca="1">INDEX('Lorri 401b'!L:L,MATCH('Retirement Calculator'!A171,'Lorri 401b'!N:N,0),0)</f>
        <v>3892796.7635594555</v>
      </c>
      <c r="S171" s="25">
        <f t="shared" ca="1" si="7"/>
        <v>5346844.1918574218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1451675.3477288461</v>
      </c>
      <c r="R172" s="25">
        <f t="array" aca="1" ref="R172" ca="1">INDEX('Lorri 401b'!L:L,MATCH('Retirement Calculator'!A172,'Lorri 401b'!N:N,0),0)</f>
        <v>3887271.2161283968</v>
      </c>
      <c r="S172" s="25">
        <f t="shared" ca="1" si="7"/>
        <v>5338946.5638572425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1449293.3834906886</v>
      </c>
      <c r="R173" s="25">
        <f t="array" aca="1" ref="R173" ca="1">INDEX('Lorri 401b'!L:L,MATCH('Retirement Calculator'!A173,'Lorri 401b'!N:N,0),0)</f>
        <v>3881722.6455830424</v>
      </c>
      <c r="S173" s="25">
        <f t="shared" ca="1" si="7"/>
        <v>5331016.029073731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1446901.4944015387</v>
      </c>
      <c r="R174" s="25">
        <f t="array" aca="1" ref="R174" ca="1">INDEX('Lorri 401b'!L:L,MATCH('Retirement Calculator'!A174,'Lorri 401b'!N:N,0),0)</f>
        <v>3876150.9559937487</v>
      </c>
      <c r="S174" s="25">
        <f t="shared" ca="1" si="7"/>
        <v>5323052.4503952879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1444499.6391078506</v>
      </c>
      <c r="R175" s="25">
        <f t="array" aca="1" ref="R175" ca="1">INDEX('Lorri 401b'!L:L,MATCH('Retirement Calculator'!A175,'Lorri 401b'!N:N,0),0)</f>
        <v>3870556.0510311662</v>
      </c>
      <c r="S175" s="25">
        <f t="shared" ca="1" si="7"/>
        <v>5315055.6901390171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1442087.7760837723</v>
      </c>
      <c r="R176" s="25">
        <f t="array" aca="1" ref="R176" ca="1">INDEX('Lorri 401b'!L:L,MATCH('Retirement Calculator'!A176,'Lorri 401b'!N:N,0),0)</f>
        <v>3864937.8339645732</v>
      </c>
      <c r="S176" s="25">
        <f t="shared" ca="1" si="7"/>
        <v>5307025.6100483453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1439665.8636304268</v>
      </c>
      <c r="R177" s="25">
        <f t="array" aca="1" ref="R177" ca="1">INDEX('Lorri 401b'!L:L,MATCH('Retirement Calculator'!A177,'Lorri 401b'!N:N,0),0)</f>
        <v>3859296.2076602029</v>
      </c>
      <c r="S177" s="25">
        <f t="shared" ca="1" si="7"/>
        <v>5298962.0712906299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1437233.8598751924</v>
      </c>
      <c r="R178" s="25">
        <f t="array" aca="1" ref="R178" ca="1">INDEX('Lorri 401b'!L:L,MATCH('Retirement Calculator'!A178,'Lorri 401b'!N:N,0),0)</f>
        <v>3853631.0745795639</v>
      </c>
      <c r="S178" s="25">
        <f t="shared" ca="1" si="7"/>
        <v>5290864.9344547559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1434791.722770978</v>
      </c>
      <c r="R179" s="25">
        <f t="array" aca="1" ref="R179" ca="1">INDEX('Lorri 401b'!L:L,MATCH('Retirement Calculator'!A179,'Lorri 401b'!N:N,0),0)</f>
        <v>3847942.336777756</v>
      </c>
      <c r="S179" s="25">
        <f t="shared" ca="1" si="7"/>
        <v>5282734.0595487338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1432339.4100954959</v>
      </c>
      <c r="R180" s="25">
        <f t="array" aca="1" ref="R180" ca="1">INDEX('Lorri 401b'!L:L,MATCH('Retirement Calculator'!A180,'Lorri 401b'!N:N,0),0)</f>
        <v>3842229.8959017736</v>
      </c>
      <c r="S180" s="25">
        <f t="shared" ca="1" si="7"/>
        <v>5274569.3059972692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1429876.8794505326</v>
      </c>
      <c r="R181" s="25">
        <f t="array" aca="1" ref="R181" ca="1">INDEX('Lorri 401b'!L:L,MATCH('Retirement Calculator'!A181,'Lorri 401b'!N:N,0),0)</f>
        <v>3836493.6531888079</v>
      </c>
      <c r="S181" s="25">
        <f t="shared" ca="1" si="7"/>
        <v>5266370.5326393405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1427404.0882612155</v>
      </c>
      <c r="R182" s="25">
        <f t="array" aca="1" ref="R182" ca="1">INDEX('Lorri 401b'!L:L,MATCH('Retirement Calculator'!A182,'Lorri 401b'!N:N,0),0)</f>
        <v>3830733.5094645382</v>
      </c>
      <c r="S182" s="25">
        <f t="shared" ca="1" si="7"/>
        <v>5258137.5977257537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1424920.993775276</v>
      </c>
      <c r="R183" s="25">
        <f t="array" aca="1" ref="R183" ca="1">INDEX('Lorri 401b'!L:L,MATCH('Retirement Calculator'!A183,'Lorri 401b'!N:N,0),0)</f>
        <v>3824949.3651414174</v>
      </c>
      <c r="S183" s="25">
        <f t="shared" ca="1" si="7"/>
        <v>5249870.3589166934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1422427.5530623118</v>
      </c>
      <c r="R184" s="25">
        <f t="array" aca="1" ref="R184" ca="1">INDEX('Lorri 401b'!L:L,MATCH('Retirement Calculator'!A184,'Lorri 401b'!N:N,0),0)</f>
        <v>3819141.1202169503</v>
      </c>
      <c r="S184" s="25">
        <f t="shared" ca="1" si="7"/>
        <v>5241568.6732792621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1419923.7230130436</v>
      </c>
      <c r="R185" s="25">
        <f t="array" aca="1" ref="R185" ca="1">INDEX('Lorri 401b'!L:L,MATCH('Retirement Calculator'!A185,'Lorri 401b'!N:N,0),0)</f>
        <v>3813308.6742719645</v>
      </c>
      <c r="S185" s="25">
        <f t="shared" ca="1" si="7"/>
        <v>5233232.3972850079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1417409.4603385702</v>
      </c>
      <c r="R186" s="25">
        <f t="array" aca="1" ref="R186" ca="1">INDEX('Lorri 401b'!L:L,MATCH('Retirement Calculator'!A186,'Lorri 401b'!N:N,0),0)</f>
        <v>3807451.9264688748</v>
      </c>
      <c r="S186" s="25">
        <f t="shared" ca="1" si="7"/>
        <v>5224861.3868074454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1414884.7215696198</v>
      </c>
      <c r="R187" s="25">
        <f t="array" aca="1" ref="R187" ca="1">INDEX('Lorri 401b'!L:L,MATCH('Retirement Calculator'!A187,'Lorri 401b'!N:N,0),0)</f>
        <v>3801570.7755499389</v>
      </c>
      <c r="S187" s="25">
        <f t="shared" ca="1" si="7"/>
        <v>5216455.497119559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1412349.4630557988</v>
      </c>
      <c r="R188" s="25">
        <f t="array" aca="1" ref="R188" ca="1">INDEX('Lorri 401b'!L:L,MATCH('Retirement Calculator'!A188,'Lorri 401b'!N:N,0),0)</f>
        <v>3795665.1198355076</v>
      </c>
      <c r="S188" s="25">
        <f t="shared" ca="1" si="7"/>
        <v>5208014.5828913059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1409803.6409648368</v>
      </c>
      <c r="R189" s="25">
        <f t="array" aca="1" ref="R189" ca="1">INDEX('Lorri 401b'!L:L,MATCH('Retirement Calculator'!A189,'Lorri 401b'!N:N,0),0)</f>
        <v>3789734.857222266</v>
      </c>
      <c r="S189" s="25">
        <f t="shared" ca="1" si="7"/>
        <v>5199538.4981871024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1407247.2112818293</v>
      </c>
      <c r="R190" s="25">
        <f t="array" aca="1" ref="R190" ca="1">INDEX('Lorri 401b'!L:L,MATCH('Retirement Calculator'!A190,'Lorri 401b'!N:N,0),0)</f>
        <v>3783779.8851814694</v>
      </c>
      <c r="S190" s="25">
        <f t="shared" ca="1" si="7"/>
        <v>5191027.0964632984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1404680.1298084757</v>
      </c>
      <c r="R191" s="25">
        <f t="array" aca="1" ref="R191" ca="1">INDEX('Lorri 401b'!L:L,MATCH('Retirement Calculator'!A191,'Lorri 401b'!N:N,0),0)</f>
        <v>3777800.1007571691</v>
      </c>
      <c r="S191" s="25">
        <f t="shared" ca="1" si="7"/>
        <v>5182480.2305656448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1402102.3521623167</v>
      </c>
      <c r="R192" s="25">
        <f t="array" aca="1" ref="R192" ca="1">INDEX('Lorri 401b'!L:L,MATCH('Retirement Calculator'!A192,'Lorri 401b'!N:N,0),0)</f>
        <v>3771795.4005644345</v>
      </c>
      <c r="S192" s="25">
        <f t="shared" ca="1" si="7"/>
        <v>5173897.7527267514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1399513.8337759653</v>
      </c>
      <c r="R193" s="25">
        <f t="array" aca="1" ref="R193" ca="1">INDEX('Lorri 401b'!L:L,MATCH('Retirement Calculator'!A193,'Lorri 401b'!N:N,0),0)</f>
        <v>3765765.6807875633</v>
      </c>
      <c r="S193" s="25">
        <f t="shared" ca="1" si="7"/>
        <v>5165279.5145635288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1396914.5298963373</v>
      </c>
      <c r="R194" s="25">
        <f t="array" aca="1" ref="R194" ca="1">INDEX('Lorri 401b'!L:L,MATCH('Retirement Calculator'!A194,'Lorri 401b'!N:N,0),0)</f>
        <v>3759710.8371782885</v>
      </c>
      <c r="S194" s="25">
        <f t="shared" ca="1" si="7"/>
        <v>5156625.3670746256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1394304.3955838776</v>
      </c>
      <c r="R195" s="25">
        <f t="array" aca="1" ref="R195" ca="1">INDEX('Lorri 401b'!L:L,MATCH('Retirement Calculator'!A195,'Lorri 401b'!N:N,0),0)</f>
        <v>3753630.7650539749</v>
      </c>
      <c r="S195" s="25">
        <f t="shared" ca="1" si="7"/>
        <v>5147935.1606378527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1391683.3857117826</v>
      </c>
      <c r="R196" s="25">
        <f t="array" aca="1" ref="R196" ca="1">INDEX('Lorri 401b'!L:L,MATCH('Retirement Calculator'!A196,'Lorri 401b'!N:N,0),0)</f>
        <v>3747525.3592958101</v>
      </c>
      <c r="S196" s="25">
        <f t="shared" ca="1" si="7"/>
        <v>5139208.7450075932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1389051.4549652205</v>
      </c>
      <c r="R197" s="25">
        <f t="array" aca="1" ref="R197" ca="1">INDEX('Lorri 401b'!L:L,MATCH('Retirement Calculator'!A197,'Lorri 401b'!N:N,0),0)</f>
        <v>3741394.5143469865</v>
      </c>
      <c r="S197" s="25">
        <f t="shared" ca="1" si="7"/>
        <v>5130445.9693122068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1386408.5578405478</v>
      </c>
      <c r="R198" s="25">
        <f t="array" aca="1" ref="R198" ca="1">INDEX('Lorri 401b'!L:L,MATCH('Retirement Calculator'!A198,'Lorri 401b'!N:N,0),0)</f>
        <v>3735238.1242108759</v>
      </c>
      <c r="S198" s="25">
        <f t="shared" ca="1" si="7"/>
        <v>5121646.6820514239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1383754.6486445223</v>
      </c>
      <c r="R199" s="25">
        <f t="array" aca="1" ref="R199" ca="1">INDEX('Lorri 401b'!L:L,MATCH('Retirement Calculator'!A199,'Lorri 401b'!N:N,0),0)</f>
        <v>3729056.0824491982</v>
      </c>
      <c r="S199" s="25">
        <f t="shared" ca="1" si="7"/>
        <v>5112810.7310937205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1381089.6814935133</v>
      </c>
      <c r="R200" s="25">
        <f t="array" aca="1" ref="R200" ca="1">INDEX('Lorri 401b'!L:L,MATCH('Retirement Calculator'!A200,'Lorri 401b'!N:N,0),0)</f>
        <v>3722848.2821801803</v>
      </c>
      <c r="S200" s="25">
        <f t="shared" ca="1" si="7"/>
        <v>5103937.9636736941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1378413.6103127084</v>
      </c>
      <c r="R201" s="25">
        <f t="array" aca="1" ref="R201" ca="1">INDEX('Lorri 401b'!L:L,MATCH('Retirement Calculator'!A201,'Lorri 401b'!N:N,0),0)</f>
        <v>3716614.6160767083</v>
      </c>
      <c r="S201" s="25">
        <f t="shared" ca="1" si="7"/>
        <v>5095028.2263894165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1375726.388835317</v>
      </c>
      <c r="R202" s="25">
        <f t="array" aca="1" ref="R202" ca="1">INDEX('Lorri 401b'!L:L,MATCH('Retirement Calculator'!A202,'Lorri 401b'!N:N,0),0)</f>
        <v>3710354.9763644715</v>
      </c>
      <c r="S202" s="25">
        <f t="shared" ca="1" si="7"/>
        <v>5086081.3651997885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1373027.9706017696</v>
      </c>
      <c r="R203" s="25">
        <f t="array" aca="1" ref="R203" ca="1">INDEX('Lorri 401b'!L:L,MATCH('Retirement Calculator'!A203,'Lorri 401b'!N:N,0),0)</f>
        <v>3704069.2548201005</v>
      </c>
      <c r="S203" s="25">
        <f t="shared" ca="1" si="7"/>
        <v>5077097.2254218701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1370318.308958916</v>
      </c>
      <c r="R204" s="25">
        <f t="array" aca="1" ref="R204" ca="1">INDEX('Lorri 401b'!L:L,MATCH('Retirement Calculator'!A204,'Lorri 401b'!N:N,0),0)</f>
        <v>3697757.3427692945</v>
      </c>
      <c r="S204" s="25">
        <f t="shared" ca="1" si="7"/>
        <v>5068075.651728211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1367597.3570592171</v>
      </c>
      <c r="R205" s="25">
        <f t="array" aca="1" ref="R205" ca="1">INDEX('Lorri 401b'!L:L,MATCH('Retirement Calculator'!A205,'Lorri 401b'!N:N,0),0)</f>
        <v>3691419.1310849437</v>
      </c>
      <c r="S205" s="25">
        <f t="shared" ca="1" si="7"/>
        <v>5059016.4881441612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1364865.067859936</v>
      </c>
      <c r="R206" s="25">
        <f t="array" aca="1" ref="R206" ca="1">INDEX('Lorri 401b'!L:L,MATCH('Retirement Calculator'!A206,'Lorri 401b'!N:N,0),0)</f>
        <v>3685054.5101852412</v>
      </c>
      <c r="S206" s="25">
        <f t="shared" ca="1" si="7"/>
        <v>5049919.5780451773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1362121.3941223247</v>
      </c>
      <c r="R207" s="25">
        <f t="array" aca="1" ref="R207" ca="1">INDEX('Lorri 401b'!L:L,MATCH('Retirement Calculator'!A207,'Lorri 401b'!N:N,0),0)</f>
        <v>3678663.3700317903</v>
      </c>
      <c r="S207" s="25">
        <f t="shared" ca="1" si="7"/>
        <v>5040784.7641541148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1359366.2884108066</v>
      </c>
      <c r="R208" s="25">
        <f t="array" aca="1" ref="R208" ca="1">INDEX('Lorri 401b'!L:L,MATCH('Retirement Calculator'!A208,'Lorri 401b'!N:N,0),0)</f>
        <v>3672245.6001276998</v>
      </c>
      <c r="S208" s="25">
        <f t="shared" ca="1" si="7"/>
        <v>5031611.8885385059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1356599.7030921571</v>
      </c>
      <c r="R209" s="25">
        <f t="array" aca="1" ref="R209" ca="1">INDEX('Lorri 401b'!L:L,MATCH('Retirement Calculator'!A209,'Lorri 401b'!N:N,0),0)</f>
        <v>3665801.0895156758</v>
      </c>
      <c r="S209" s="25">
        <f t="shared" ca="1" si="7"/>
        <v>5022400.7926078327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1353821.5903346799</v>
      </c>
      <c r="R210" s="25">
        <f t="array" aca="1" ref="R210" ca="1">INDEX('Lorri 401b'!L:L,MATCH('Retirement Calculator'!A210,'Lorri 401b'!N:N,0),0)</f>
        <v>3659329.7267761016</v>
      </c>
      <c r="S210" s="25">
        <f t="shared" ca="1" si="7"/>
        <v>5013151.3171107816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1351031.9021073801</v>
      </c>
      <c r="R211" s="25">
        <f t="array" aca="1" ref="R211" ca="1">INDEX('Lorri 401b'!L:L,MATCH('Retirement Calculator'!A211,'Lorri 401b'!N:N,0),0)</f>
        <v>3652831.4000251126</v>
      </c>
      <c r="S211" s="25">
        <f t="shared" ca="1" si="7"/>
        <v>5003863.3021324929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1348230.590179133</v>
      </c>
      <c r="R212" s="25">
        <f t="array" aca="1" ref="R212" ca="1">INDEX('Lorri 401b'!L:L,MATCH('Retirement Calculator'!A212,'Lorri 401b'!N:N,0),0)</f>
        <v>3646305.996912661</v>
      </c>
      <c r="S212" s="25">
        <f t="shared" ca="1" si="7"/>
        <v>4994536.5870917942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1345417.6061178516</v>
      </c>
      <c r="R213" s="25">
        <f t="array" aca="1" ref="R213" ca="1">INDEX('Lorri 401b'!L:L,MATCH('Retirement Calculator'!A213,'Lorri 401b'!N:N,0),0)</f>
        <v>3639753.4046205743</v>
      </c>
      <c r="S213" s="25">
        <f t="shared" ca="1" si="7"/>
        <v>4985171.0107384259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1342592.9012896481</v>
      </c>
      <c r="R214" s="25">
        <f t="array" aca="1" ref="R214" ca="1">INDEX('Lorri 401b'!L:L,MATCH('Retirement Calculator'!A214,'Lorri 401b'!N:N,0),0)</f>
        <v>3633173.5098606036</v>
      </c>
      <c r="S214" s="25">
        <f t="shared" ca="1" si="7"/>
        <v>4975766.4111502515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1339756.4268579939</v>
      </c>
      <c r="R215" s="25">
        <f t="array" aca="1" ref="R215" ca="1">INDEX('Lorri 401b'!L:L,MATCH('Retirement Calculator'!A215,'Lorri 401b'!N:N,0),0)</f>
        <v>3626566.1988724666</v>
      </c>
      <c r="S215" s="25">
        <f t="shared" ca="1" si="7"/>
        <v>4966322.6257304605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1336908.1337828746</v>
      </c>
      <c r="R216" s="25">
        <f t="array" aca="1" ref="R216" ca="1">INDEX('Lorri 401b'!L:L,MATCH('Retirement Calculator'!A216,'Lorri 401b'!N:N,0),0)</f>
        <v>3619931.3574218787</v>
      </c>
      <c r="S216" s="25">
        <f t="shared" ca="1" si="7"/>
        <v>4956839.4912047535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1334047.972819942</v>
      </c>
      <c r="R217" s="25">
        <f t="array" aca="1" ref="R217" ca="1">INDEX('Lorri 401b'!L:L,MATCH('Retirement Calculator'!A217,'Lorri 401b'!N:N,0),0)</f>
        <v>3613268.8707985803</v>
      </c>
      <c r="S217" s="25">
        <f t="shared" ca="1" si="7"/>
        <v>4947316.8436185224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1331175.8945196641</v>
      </c>
      <c r="R218" s="25">
        <f t="array" aca="1" ref="R218" ca="1">INDEX('Lorri 401b'!L:L,MATCH('Retirement Calculator'!A218,'Lorri 401b'!N:N,0),0)</f>
        <v>3606578.6238143514</v>
      </c>
      <c r="S218" s="25">
        <f t="shared" ca="1" si="7"/>
        <v>4937754.5183340153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1328291.8492264682</v>
      </c>
      <c r="R219" s="25">
        <f t="array" aca="1" ref="R219" ca="1">INDEX('Lorri 401b'!L:L,MATCH('Retirement Calculator'!A219,'Lorri 401b'!N:N,0),0)</f>
        <v>3599860.5008010217</v>
      </c>
      <c r="S219" s="25">
        <f t="shared" ca="1" si="7"/>
        <v>4928152.3500274904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1325395.7870778842</v>
      </c>
      <c r="R220" s="25">
        <f t="array" aca="1" ref="R220" ca="1">INDEX('Lorri 401b'!L:L,MATCH('Retirement Calculator'!A220,'Lorri 401b'!N:N,0),0)</f>
        <v>3593114.3856084696</v>
      </c>
      <c r="S220" s="25">
        <f t="shared" ca="1" si="7"/>
        <v>4918510.1726863533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1322487.6580036809</v>
      </c>
      <c r="R221" s="25">
        <f t="array" aca="1" ref="R221" ca="1">INDEX('Lorri 401b'!L:L,MATCH('Retirement Calculator'!A221,'Lorri 401b'!N:N,0),0)</f>
        <v>3586340.1616026154</v>
      </c>
      <c r="S221" s="25">
        <f t="shared" ca="1" si="7"/>
        <v>4908827.8196062967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1319567.4117250019</v>
      </c>
      <c r="R222" s="25">
        <f t="array" aca="1" ref="R222" ca="1">INDEX('Lorri 401b'!L:L,MATCH('Retirement Calculator'!A222,'Lorri 401b'!N:N,0),0)</f>
        <v>3579537.7116634035</v>
      </c>
      <c r="S222" s="25">
        <f t="shared" ca="1" si="7"/>
        <v>4899105.1233884059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1316634.9977534949</v>
      </c>
      <c r="R223" s="25">
        <f t="array" aca="1" ref="R223" ca="1">INDEX('Lorri 401b'!L:L,MATCH('Retirement Calculator'!A223,'Lorri 401b'!N:N,0),0)</f>
        <v>3572706.9181827782</v>
      </c>
      <c r="S223" s="25">
        <f t="shared" ca="1" si="7"/>
        <v>4889341.9159362726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1313690.36539044</v>
      </c>
      <c r="R224" s="25">
        <f t="array" aca="1" ref="R224" ca="1">INDEX('Lorri 401b'!L:L,MATCH('Retirement Calculator'!A224,'Lorri 401b'!N:N,0),0)</f>
        <v>3565847.6630626502</v>
      </c>
      <c r="S224" s="25">
        <f t="shared" ca="1" si="7"/>
        <v>4879538.0284530902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1310733.4637258723</v>
      </c>
      <c r="R225" s="25">
        <f t="array" aca="1" ref="R225" ca="1">INDEX('Lorri 401b'!L:L,MATCH('Retirement Calculator'!A225,'Lorri 401b'!N:N,0),0)</f>
        <v>3558959.8277128548</v>
      </c>
      <c r="S225" s="25">
        <f t="shared" ca="1" si="7"/>
        <v>4869693.2914387267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1307764.2416377023</v>
      </c>
      <c r="R226" s="25">
        <f t="array" aca="1" ref="R226" ca="1">INDEX('Lorri 401b'!L:L,MATCH('Retirement Calculator'!A226,'Lorri 401b'!N:N,0),0)</f>
        <v>3552043.2930491022</v>
      </c>
      <c r="S226" s="25">
        <f t="shared" ca="1" si="7"/>
        <v>4859807.5346868047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1304782.6477908317</v>
      </c>
      <c r="R227" s="25">
        <f t="array" aca="1" ref="R227" ca="1">INDEX('Lorri 401b'!L:L,MATCH('Retirement Calculator'!A227,'Lorri 401b'!N:N,0),0)</f>
        <v>3545097.9394909171</v>
      </c>
      <c r="S227" s="25">
        <f t="shared" ca="1" si="7"/>
        <v>4849880.5872817487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1301788.6306362657</v>
      </c>
      <c r="R228" s="25">
        <f t="array" aca="1" ref="R228" ca="1">INDEX('Lorri 401b'!L:L,MATCH('Retirement Calculator'!A228,'Lorri 401b'!N:N,0),0)</f>
        <v>3538123.646959573</v>
      </c>
      <c r="S228" s="25">
        <f t="shared" ca="1" si="7"/>
        <v>4839912.2775958385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1298782.1384102225</v>
      </c>
      <c r="R229" s="25">
        <f t="array" aca="1" ref="R229" ca="1">INDEX('Lorri 401b'!L:L,MATCH('Retirement Calculator'!A229,'Lorri 401b'!N:N,0),0)</f>
        <v>3531120.2948760148</v>
      </c>
      <c r="S229" s="25">
        <f t="shared" ca="1" si="7"/>
        <v>4829902.4332862375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1295763.1191332373</v>
      </c>
      <c r="R230" s="25">
        <f t="array" aca="1" ref="R230" ca="1">INDEX('Lorri 401b'!L:L,MATCH('Retirement Calculator'!A230,'Lorri 401b'!N:N,0),0)</f>
        <v>3524087.7621587752</v>
      </c>
      <c r="S230" s="25">
        <f t="shared" ca="1" si="7"/>
        <v>4819850.8812920125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1292731.5206092647</v>
      </c>
      <c r="R231" s="25">
        <f t="array" aca="1" ref="R231" ca="1">INDEX('Lorri 401b'!L:L,MATCH('Retirement Calculator'!A231,'Lorri 401b'!N:N,0),0)</f>
        <v>3517025.9272218808</v>
      </c>
      <c r="S231" s="25">
        <f t="shared" ca="1" si="7"/>
        <v>4809757.4478311455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1289687.2904247756</v>
      </c>
      <c r="R232" s="25">
        <f t="array" aca="1" ref="R232" ca="1">INDEX('Lorri 401b'!L:L,MATCH('Retirement Calculator'!A232,'Lorri 401b'!N:N,0),0)</f>
        <v>3509934.6679727491</v>
      </c>
      <c r="S232" s="25">
        <f t="shared" ca="1" si="7"/>
        <v>4799621.9583975244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1286630.375947851</v>
      </c>
      <c r="R233" s="25">
        <f t="array" aca="1" ref="R233" ca="1">INDEX('Lorri 401b'!L:L,MATCH('Retirement Calculator'!A233,'Lorri 401b'!N:N,0),0)</f>
        <v>3502813.8618100793</v>
      </c>
      <c r="S233" s="25">
        <f t="shared" ca="1" si="7"/>
        <v>4789444.2377579305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1283560.7243272725</v>
      </c>
      <c r="R234" s="25">
        <f t="array" aca="1" ref="R234" ca="1">INDEX('Lorri 401b'!L:L,MATCH('Retirement Calculator'!A234,'Lorri 401b'!N:N,0),0)</f>
        <v>3495663.3856217316</v>
      </c>
      <c r="S234" s="25">
        <f t="shared" ca="1" si="7"/>
        <v>4779224.1099490039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1280478.2824916083</v>
      </c>
      <c r="R235" s="25">
        <f t="array" aca="1" ref="R235" ca="1">INDEX('Lorri 401b'!L:L,MATCH('Retirement Calculator'!A235,'Lorri 401b'!N:N,0),0)</f>
        <v>3488483.1157825994</v>
      </c>
      <c r="S235" s="25">
        <f t="shared" ca="1" si="7"/>
        <v>4768961.3982742075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1277382.9971482956</v>
      </c>
      <c r="R236" s="25">
        <f t="array" aca="1" ref="R236" ca="1">INDEX('Lorri 401b'!L:L,MATCH('Retirement Calculator'!A236,'Lorri 401b'!N:N,0),0)</f>
        <v>3481272.9281524708</v>
      </c>
      <c r="S236" s="25">
        <f t="shared" ca="1" si="7"/>
        <v>4758655.9253007667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1274274.8147827191</v>
      </c>
      <c r="R237" s="25">
        <f t="array" aca="1" ref="R237" ca="1">INDEX('Lorri 401b'!L:L,MATCH('Retirement Calculator'!A237,'Lorri 401b'!N:N,0),0)</f>
        <v>3474032.6980738831</v>
      </c>
      <c r="S237" s="25">
        <f t="shared" ca="1" si="7"/>
        <v>4748307.5128566027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1271153.6816572861</v>
      </c>
      <c r="R238" s="25">
        <f t="array" aca="1" ref="R238" ca="1">INDEX('Lorri 401b'!L:L,MATCH('Retirement Calculator'!A238,'Lorri 401b'!N:N,0),0)</f>
        <v>3466762.3003699682</v>
      </c>
      <c r="S238" s="25">
        <f t="shared" ca="1" si="7"/>
        <v>4737915.9820272541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1268019.543810497</v>
      </c>
      <c r="R239" s="25">
        <f t="array" aca="1" ref="R239" ca="1">INDEX('Lorri 401b'!L:L,MATCH('Retirement Calculator'!A239,'Lorri 401b'!N:N,0),0)</f>
        <v>3459461.6093422868</v>
      </c>
      <c r="S239" s="25">
        <f t="shared" ca="1" si="7"/>
        <v>4727481.1531527843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1264872.3470560131</v>
      </c>
      <c r="R240" s="25">
        <f t="array" aca="1" ref="R240" ca="1">INDEX('Lorri 401b'!L:L,MATCH('Retirement Calculator'!A240,'Lorri 401b'!N:N,0),0)</f>
        <v>3452130.498768657</v>
      </c>
      <c r="S240" s="25">
        <f t="shared" ca="1" si="7"/>
        <v>4717002.84582467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1261712.0369817186</v>
      </c>
      <c r="R241" s="25">
        <f t="array" aca="1" ref="R241" ca="1">INDEX('Lorri 401b'!L:L,MATCH('Retirement Calculator'!A241,'Lorri 401b'!N:N,0),0)</f>
        <v>3444768.8419009703</v>
      </c>
      <c r="S241" s="25">
        <f t="shared" ca="1" si="7"/>
        <v>4706480.8788826894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1258538.5589487813</v>
      </c>
      <c r="R242" s="25">
        <f t="array" aca="1" ref="R242" ca="1">INDEX('Lorri 401b'!L:L,MATCH('Retirement Calculator'!A242,'Lorri 401b'!N:N,0),0)</f>
        <v>3437376.5114630014</v>
      </c>
      <c r="S242" s="25">
        <f t="shared" ca="1" si="7"/>
        <v>4695915.0704117827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1255351.8580907069</v>
      </c>
      <c r="R243" s="25">
        <f t="array" aca="1" ref="R243" ca="1">INDEX('Lorri 401b'!L:L,MATCH('Retirement Calculator'!A243,'Lorri 401b'!N:N,0),0)</f>
        <v>3429953.3796482077</v>
      </c>
      <c r="S243" s="25">
        <f t="shared" ca="1" si="7"/>
        <v>4685305.2377389148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1252151.8793123905</v>
      </c>
      <c r="R244" s="25">
        <f t="array" aca="1" ref="R244" ca="1">INDEX('Lorri 401b'!L:L,MATCH('Retirement Calculator'!A244,'Lorri 401b'!N:N,0),0)</f>
        <v>3422499.3181175189</v>
      </c>
      <c r="S244" s="25">
        <f t="shared" ca="1" si="7"/>
        <v>4674651.1974299094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1248938.5672891643</v>
      </c>
      <c r="R245" s="25">
        <f t="array" aca="1" ref="R245" ca="1">INDEX('Lorri 401b'!L:L,MATCH('Retirement Calculator'!A245,'Lorri 401b'!N:N,0),0)</f>
        <v>3415014.1979971188</v>
      </c>
      <c r="S245" s="25">
        <f t="shared" ca="1" si="7"/>
        <v>4663952.7652862836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1245711.8664658414</v>
      </c>
      <c r="R246" s="25">
        <f t="array" aca="1" ref="R246" ca="1">INDEX('Lorri 401b'!L:L,MATCH('Retirement Calculator'!A246,'Lorri 401b'!N:N,0),0)</f>
        <v>3407497.8898762171</v>
      </c>
      <c r="S246" s="25">
        <f t="shared" ca="1" si="7"/>
        <v>4653209.756342059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1242471.7210557547</v>
      </c>
      <c r="R247" s="25">
        <f t="array" aca="1" ref="R247" ca="1">INDEX('Lorri 401b'!L:L,MATCH('Retirement Calculator'!A247,'Lorri 401b'!N:N,0),0)</f>
        <v>3399950.263804812</v>
      </c>
      <c r="S247" s="25">
        <f t="shared" ca="1" si="7"/>
        <v>4642421.9848605664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1239218.0750397926</v>
      </c>
      <c r="R248" s="25">
        <f t="array" aca="1" ref="R248" ca="1">INDEX('Lorri 401b'!L:L,MATCH('Retirement Calculator'!A248,'Lorri 401b'!N:N,0),0)</f>
        <v>3392371.1892914423</v>
      </c>
      <c r="S248" s="25">
        <f t="shared" ca="1" si="7"/>
        <v>4631589.2643312346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1235950.8721654306</v>
      </c>
      <c r="R249" s="25">
        <f t="array" aca="1" ref="R249" ca="1">INDEX('Lorri 401b'!L:L,MATCH('Retirement Calculator'!A249,'Lorri 401b'!N:N,0),0)</f>
        <v>3384760.5353009338</v>
      </c>
      <c r="S249" s="25">
        <f t="shared" ca="1" si="7"/>
        <v>4620711.4074663641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1232670.0559457587</v>
      </c>
      <c r="R250" s="25">
        <f t="array" aca="1" ref="R250" ca="1">INDEX('Lorri 401b'!L:L,MATCH('Retirement Calculator'!A250,'Lorri 401b'!N:N,0),0)</f>
        <v>3377118.1702521313</v>
      </c>
      <c r="S250" s="25">
        <f t="shared" ca="1" si="7"/>
        <v>4609788.22619789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1229375.569658505</v>
      </c>
      <c r="R251" s="25">
        <f t="array" aca="1" ref="R251" ca="1">INDEX('Lorri 401b'!L:L,MATCH('Retirement Calculator'!A251,'Lorri 401b'!N:N,0),0)</f>
        <v>3369443.9620156256</v>
      </c>
      <c r="S251" s="25">
        <f t="shared" ca="1" si="7"/>
        <v>4598819.5316741308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1226067.3563450545</v>
      </c>
      <c r="R252" s="25">
        <f t="array" aca="1" ref="R252" ca="1">INDEX('Lorri 401b'!L:L,MATCH('Retirement Calculator'!A252,'Lorri 401b'!N:N,0),0)</f>
        <v>3361737.7779114679</v>
      </c>
      <c r="S252" s="25">
        <f t="shared" ca="1" si="7"/>
        <v>4587805.1342565222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1222745.3588094644</v>
      </c>
      <c r="R253" s="25">
        <f t="array" aca="1" ref="R253" ca="1">INDEX('Lorri 401b'!L:L,MATCH('Retirement Calculator'!A253,'Lorri 401b'!N:N,0),0)</f>
        <v>3353999.4847068763</v>
      </c>
      <c r="S253" s="25">
        <f t="shared" ca="1" si="7"/>
        <v>4576744.8435163405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1219409.519617476</v>
      </c>
      <c r="R254" s="25">
        <f t="array" aca="1" ref="R254" ca="1">INDEX('Lorri 401b'!L:L,MATCH('Retirement Calculator'!A254,'Lorri 401b'!N:N,0),0)</f>
        <v>3346228.9486139319</v>
      </c>
      <c r="S254" s="25">
        <f t="shared" ca="1" si="7"/>
        <v>4565638.4682314079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1216059.7810955211</v>
      </c>
      <c r="R255" s="25">
        <f t="array" aca="1" ref="R255" ca="1">INDEX('Lorri 401b'!L:L,MATCH('Retirement Calculator'!A255,'Lorri 401b'!N:N,0),0)</f>
        <v>3338426.0352872671</v>
      </c>
      <c r="S255" s="25">
        <f t="shared" ca="1" si="7"/>
        <v>4554485.8163827881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1212696.0853297247</v>
      </c>
      <c r="R256" s="25">
        <f t="array" aca="1" ref="R256" ca="1">INDEX('Lorri 401b'!L:L,MATCH('Retirement Calculator'!A256,'Lorri 401b'!N:N,0),0)</f>
        <v>3330590.609821741</v>
      </c>
      <c r="S256" s="25">
        <f t="shared" ca="1" si="7"/>
        <v>4543286.6951514659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1209318.3741649042</v>
      </c>
      <c r="R257" s="25">
        <f t="array" aca="1" ref="R257" ca="1">INDEX('Lorri 401b'!L:L,MATCH('Retirement Calculator'!A257,'Lorri 401b'!N:N,0),0)</f>
        <v>3322722.5367501085</v>
      </c>
      <c r="S257" s="25">
        <f t="shared" ca="1" si="7"/>
        <v>4532040.9109150125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1205926.5892035635</v>
      </c>
      <c r="R258" s="25">
        <f t="array" aca="1" ref="R258" ca="1">INDEX('Lorri 401b'!L:L,MATCH('Retirement Calculator'!A258,'Lorri 401b'!N:N,0),0)</f>
        <v>3314821.6800406775</v>
      </c>
      <c r="S258" s="25">
        <f t="shared" ca="1" si="7"/>
        <v>4520748.2692442406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1202520.671804884</v>
      </c>
      <c r="R259" s="25">
        <f t="array" aca="1" ref="R259" ca="1">INDEX('Lorri 401b'!L:L,MATCH('Retirement Calculator'!A259,'Lorri 401b'!N:N,0),0)</f>
        <v>3306887.9030949576</v>
      </c>
      <c r="S259" s="25">
        <f t="shared" ca="1" si="7"/>
        <v>4509408.5748998411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1199100.5630837099</v>
      </c>
      <c r="R260" s="25">
        <f t="array" aca="1" ref="R260" ca="1">INDEX('Lorri 401b'!L:L,MATCH('Retirement Calculator'!A260,'Lorri 401b'!N:N,0),0)</f>
        <v>3298921.0687452969</v>
      </c>
      <c r="S260" s="25">
        <f t="shared" ca="1" si="7"/>
        <v>4498021.6318290066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1195666.203909531</v>
      </c>
      <c r="R261" s="25">
        <f t="array" aca="1" ref="R261" ca="1">INDEX('Lorri 401b'!L:L,MATCH('Retirement Calculator'!A261,'Lorri 401b'!N:N,0),0)</f>
        <v>3290921.0392525126</v>
      </c>
      <c r="S261" s="25">
        <f t="shared" ca="1" si="7"/>
        <v>4486587.2431620434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1192217.5349054597</v>
      </c>
      <c r="R262" s="25">
        <f t="array" aca="1" ref="R262" ca="1">INDEX('Lorri 401b'!L:L,MATCH('Retirement Calculator'!A262,'Lorri 401b'!N:N,0),0)</f>
        <v>3282887.6763035087</v>
      </c>
      <c r="S262" s="25">
        <f t="shared" ca="1" si="7"/>
        <v>4475105.2112089684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1188754.4964472046</v>
      </c>
      <c r="R263" s="25">
        <f t="array" aca="1" ref="R263" ca="1">INDEX('Lorri 401b'!L:L,MATCH('Retirement Calculator'!A263,'Lorri 401b'!N:N,0),0)</f>
        <v>3274820.8410088839</v>
      </c>
      <c r="S263" s="25">
        <f t="shared" ca="1" si="7"/>
        <v>4463575.3374560885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1185277.0286620401</v>
      </c>
      <c r="R264" s="25">
        <f t="array" aca="1" ref="R264" ca="1">INDEX('Lorri 401b'!L:L,MATCH('Retirement Calculator'!A264,'Lorri 401b'!N:N,0),0)</f>
        <v>3266720.3939005313</v>
      </c>
      <c r="S264" s="25">
        <f t="shared" ca="1" si="7"/>
        <v>4451997.4225625712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1181785.0714277709</v>
      </c>
      <c r="R265" s="25">
        <f t="array" aca="1" ref="R265" ca="1">INDEX('Lorri 401b'!L:L,MATCH('Retirement Calculator'!A265,'Lorri 401b'!N:N,0),0)</f>
        <v>3258586.1949292272</v>
      </c>
      <c r="S265" s="25">
        <f t="shared" ca="1" si="7"/>
        <v>4440371.2663569981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1178278.5643716922</v>
      </c>
      <c r="R266" s="25">
        <f t="array" aca="1" ref="R266" ca="1">INDEX('Lorri 401b'!L:L,MATCH('Retirement Calculator'!A266,'Lorri 401b'!N:N,0),0)</f>
        <v>3250418.1034622095</v>
      </c>
      <c r="S266" s="25">
        <f t="shared" ref="S266:S520" ca="1" si="267">SUM(Q266:R266)</f>
        <v>4428696.6678339019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1174757.4468695465</v>
      </c>
      <c r="R267" s="25">
        <f t="array" aca="1" ref="R267" ca="1">INDEX('Lorri 401b'!L:L,MATCH('Retirement Calculator'!A267,'Lorri 401b'!N:N,0),0)</f>
        <v>3242215.9782807459</v>
      </c>
      <c r="S267" s="25">
        <f t="shared" ca="1" si="267"/>
        <v>4416973.425150292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1171221.6580444751</v>
      </c>
      <c r="R268" s="25">
        <f t="array" aca="1" ref="R268" ca="1">INDEX('Lorri 401b'!L:L,MATCH('Retirement Calculator'!A268,'Lorri 401b'!N:N,0),0)</f>
        <v>3233979.6775776925</v>
      </c>
      <c r="S268" s="25">
        <f t="shared" ca="1" si="267"/>
        <v>4405201.3356221672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1167671.136765966</v>
      </c>
      <c r="R269" s="25">
        <f t="array" aca="1" ref="R269" ca="1">INDEX('Lorri 401b'!L:L,MATCH('Retirement Calculator'!A269,'Lorri 401b'!N:N,0),0)</f>
        <v>3225709.0589550436</v>
      </c>
      <c r="S269" s="25">
        <f t="shared" ca="1" si="267"/>
        <v>4393380.1957210097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1164105.8216487963</v>
      </c>
      <c r="R270" s="25">
        <f t="array" aca="1" ref="R270" ca="1">INDEX('Lorri 401b'!L:L,MATCH('Retirement Calculator'!A270,'Lorri 401b'!N:N,0),0)</f>
        <v>3217403.9794214666</v>
      </c>
      <c r="S270" s="25">
        <f t="shared" ca="1" si="267"/>
        <v>4381509.8010702627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1160525.6510519718</v>
      </c>
      <c r="R271" s="25">
        <f t="array" aca="1" ref="R271" ca="1">INDEX('Lorri 401b'!L:L,MATCH('Retirement Calculator'!A271,'Lorri 401b'!N:N,0),0)</f>
        <v>3209064.2953898329</v>
      </c>
      <c r="S271" s="25">
        <f t="shared" ca="1" si="267"/>
        <v>4369589.946441805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1156930.5630776605</v>
      </c>
      <c r="R272" s="25">
        <f t="array" aca="1" ref="R272" ca="1">INDEX('Lorri 401b'!L:L,MATCH('Retirement Calculator'!A272,'Lorri 401b'!N:N,0),0)</f>
        <v>3200689.8626747341</v>
      </c>
      <c r="S272" s="25">
        <f t="shared" ca="1" si="267"/>
        <v>4357620.4257523948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1153320.495570123</v>
      </c>
      <c r="R273" s="25">
        <f t="array" aca="1" ref="R273" ca="1">INDEX('Lorri 401b'!L:L,MATCH('Retirement Calculator'!A273,'Lorri 401b'!N:N,0),0)</f>
        <v>3192280.5364899891</v>
      </c>
      <c r="S273" s="25">
        <f t="shared" ca="1" si="267"/>
        <v>4345601.0320601119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1149695.3861146374</v>
      </c>
      <c r="R274" s="25">
        <f t="array" aca="1" ref="R274" ca="1">INDEX('Lorri 401b'!L:L,MATCH('Retirement Calculator'!A274,'Lorri 401b'!N:N,0),0)</f>
        <v>3183836.1714461413</v>
      </c>
      <c r="S274" s="25">
        <f t="shared" ca="1" si="267"/>
        <v>4333531.5575607792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1146055.1720364206</v>
      </c>
      <c r="R275" s="25">
        <f t="array" aca="1" ref="R275" ca="1">INDEX('Lorri 401b'!L:L,MATCH('Retirement Calculator'!A275,'Lorri 401b'!N:N,0),0)</f>
        <v>3175356.6215479439</v>
      </c>
      <c r="S275" s="25">
        <f t="shared" ca="1" si="267"/>
        <v>4321411.7935843645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1142399.7903995446</v>
      </c>
      <c r="R276" s="25">
        <f t="array" aca="1" ref="R276" ca="1">INDEX('Lorri 401b'!L:L,MATCH('Retirement Calculator'!A276,'Lorri 401b'!N:N,0),0)</f>
        <v>3166841.7401918373</v>
      </c>
      <c r="S276" s="25">
        <f t="shared" ca="1" si="267"/>
        <v>4309241.5305913817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1138729.1780058483</v>
      </c>
      <c r="R277" s="25">
        <f t="array" aca="1" ref="R277" ca="1">INDEX('Lorri 401b'!L:L,MATCH('Retirement Calculator'!A277,'Lorri 401b'!N:N,0),0)</f>
        <v>3158291.3801634135</v>
      </c>
      <c r="S277" s="25">
        <f t="shared" ca="1" si="267"/>
        <v>4297020.5581692616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1135043.2713938449</v>
      </c>
      <c r="R278" s="25">
        <f t="array" aca="1" ref="R278" ca="1">INDEX('Lorri 401b'!L:L,MATCH('Retirement Calculator'!A278,'Lorri 401b'!N:N,0),0)</f>
        <v>3149705.3936348716</v>
      </c>
      <c r="S278" s="25">
        <f t="shared" ca="1" si="267"/>
        <v>4284748.6650287164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1131342.0068376248</v>
      </c>
      <c r="R279" s="25">
        <f t="array" aca="1" ref="R279" ca="1">INDEX('Lorri 401b'!L:L,MATCH('Retirement Calculator'!A279,'Lorri 401b'!N:N,0),0)</f>
        <v>3141083.6321624606</v>
      </c>
      <c r="S279" s="25">
        <f t="shared" ca="1" si="267"/>
        <v>4272425.6390000852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1127625.3203457538</v>
      </c>
      <c r="R280" s="25">
        <f t="array" aca="1" ref="R280" ca="1">INDEX('Lorri 401b'!L:L,MATCH('Retirement Calculator'!A280,'Lorri 401b'!N:N,0),0)</f>
        <v>3132425.9466839144</v>
      </c>
      <c r="S280" s="25">
        <f t="shared" ca="1" si="267"/>
        <v>4260051.2670296682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1123893.1476601667</v>
      </c>
      <c r="R281" s="25">
        <f t="array" aca="1" ref="R281" ca="1">INDEX('Lorri 401b'!L:L,MATCH('Retirement Calculator'!A281,'Lorri 401b'!N:N,0),0)</f>
        <v>3123732.1875158744</v>
      </c>
      <c r="S281" s="25">
        <f t="shared" ca="1" si="267"/>
        <v>4247625.3351760413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1120145.4242550563</v>
      </c>
      <c r="R282" s="25">
        <f t="array" aca="1" ref="R282" ca="1">INDEX('Lorri 401b'!L:L,MATCH('Retirement Calculator'!A282,'Lorri 401b'!N:N,0),0)</f>
        <v>3115002.2043513008</v>
      </c>
      <c r="S282" s="25">
        <f t="shared" ca="1" si="267"/>
        <v>4235147.6286063567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1116382.085335758</v>
      </c>
      <c r="R283" s="25">
        <f t="array" aca="1" ref="R283" ca="1">INDEX('Lorri 401b'!L:L,MATCH('Retirement Calculator'!A283,'Lorri 401b'!N:N,0),0)</f>
        <v>3106235.846256875</v>
      </c>
      <c r="S283" s="25">
        <f t="shared" ca="1" si="267"/>
        <v>4222617.931592633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1112603.0658376294</v>
      </c>
      <c r="R284" s="25">
        <f t="array" aca="1" ref="R284" ca="1">INDEX('Lorri 401b'!L:L,MATCH('Retirement Calculator'!A284,'Lorri 401b'!N:N,0),0)</f>
        <v>3097432.9616703889</v>
      </c>
      <c r="S284" s="25">
        <f t="shared" ca="1" si="267"/>
        <v>4210036.0275080185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1108808.3004249251</v>
      </c>
      <c r="R285" s="25">
        <f t="array" aca="1" ref="R285" ca="1">INDEX('Lorri 401b'!L:L,MATCH('Retirement Calculator'!A285,'Lorri 401b'!N:N,0),0)</f>
        <v>3088593.398398126</v>
      </c>
      <c r="S285" s="25">
        <f t="shared" ca="1" si="267"/>
        <v>4197401.6988230515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1104997.7234896678</v>
      </c>
      <c r="R286" s="25">
        <f t="array" aca="1" ref="R286" ca="1">INDEX('Lorri 401b'!L:L,MATCH('Retirement Calculator'!A286,'Lorri 401b'!N:N,0),0)</f>
        <v>3079717.0036122287</v>
      </c>
      <c r="S286" s="25">
        <f t="shared" ca="1" si="267"/>
        <v>4184714.7271018964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1101171.2691505137</v>
      </c>
      <c r="R287" s="25">
        <f t="array" aca="1" ref="R287" ca="1">INDEX('Lorri 401b'!L:L,MATCH('Retirement Calculator'!A287,'Lorri 401b'!N:N,0),0)</f>
        <v>3070803.6238480569</v>
      </c>
      <c r="S287" s="25">
        <f t="shared" ca="1" si="267"/>
        <v>4171974.8929985706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1097328.8712516131</v>
      </c>
      <c r="R288" s="25">
        <f t="array" aca="1" ref="R288" ca="1">INDEX('Lorri 401b'!L:L,MATCH('Retirement Calculator'!A288,'Lorri 401b'!N:N,0),0)</f>
        <v>3061853.1050015343</v>
      </c>
      <c r="S288" s="25">
        <f t="shared" ca="1" si="267"/>
        <v>4159181.9762531472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1093470.463361467</v>
      </c>
      <c r="R289" s="25">
        <f t="array" aca="1" ref="R289" ca="1">INDEX('Lorri 401b'!L:L,MATCH('Retirement Calculator'!A289,'Lorri 401b'!N:N,0),0)</f>
        <v>3052865.2923264843</v>
      </c>
      <c r="S289" s="25">
        <f t="shared" ca="1" si="267"/>
        <v>4146335.7556879511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1089595.9787717788</v>
      </c>
      <c r="R290" s="25">
        <f t="array" aca="1" ref="R290" ca="1">INDEX('Lorri 401b'!L:L,MATCH('Retirement Calculator'!A290,'Lorri 401b'!N:N,0),0)</f>
        <v>3043840.0304319551</v>
      </c>
      <c r="S290" s="25">
        <f t="shared" ca="1" si="267"/>
        <v>4133436.0092037339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1085705.3504963</v>
      </c>
      <c r="R291" s="25">
        <f t="array" aca="1" ref="R291" ca="1">INDEX('Lorri 401b'!L:L,MATCH('Retirement Calculator'!A291,'Lorri 401b'!N:N,0),0)</f>
        <v>3034777.163279532</v>
      </c>
      <c r="S291" s="25">
        <f t="shared" ca="1" si="267"/>
        <v>4120482.513775832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1081798.5112696735</v>
      </c>
      <c r="R292" s="25">
        <f t="array" aca="1" ref="R292" ca="1">INDEX('Lorri 401b'!L:L,MATCH('Retirement Calculator'!A292,'Lorri 401b'!N:N,0),0)</f>
        <v>3025676.5341806402</v>
      </c>
      <c r="S292" s="25">
        <f t="shared" ca="1" si="267"/>
        <v>4107475.0454503139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1077875.3935462693</v>
      </c>
      <c r="R293" s="25">
        <f t="array" aca="1" ref="R293" ca="1">INDEX('Lorri 401b'!L:L,MATCH('Retirement Calculator'!A293,'Lorri 401b'!N:N,0),0)</f>
        <v>3016537.9857938369</v>
      </c>
      <c r="S293" s="25">
        <f t="shared" ca="1" si="267"/>
        <v>4094413.3793401062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1073935.9294990175</v>
      </c>
      <c r="R294" s="25">
        <f t="array" aca="1" ref="R294" ca="1">INDEX('Lorri 401b'!L:L,MATCH('Retirement Calculator'!A294,'Lorri 401b'!N:N,0),0)</f>
        <v>3007361.3601220883</v>
      </c>
      <c r="S294" s="25">
        <f t="shared" ca="1" si="267"/>
        <v>4081297.2896211059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1069980.0510182357</v>
      </c>
      <c r="R295" s="25">
        <f t="array" aca="1" ref="R295" ca="1">INDEX('Lorri 401b'!L:L,MATCH('Retirement Calculator'!A295,'Lorri 401b'!N:N,0),0)</f>
        <v>2998146.4985100408</v>
      </c>
      <c r="S295" s="25">
        <f t="shared" ca="1" si="267"/>
        <v>4068126.5495282765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1066007.6897104506</v>
      </c>
      <c r="R296" s="25">
        <f t="array" aca="1" ref="R296" ca="1">INDEX('Lorri 401b'!L:L,MATCH('Retirement Calculator'!A296,'Lorri 401b'!N:N,0),0)</f>
        <v>2988893.2416412765</v>
      </c>
      <c r="S296" s="25">
        <f t="shared" ca="1" si="267"/>
        <v>4054900.9313517269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1062018.7768972164</v>
      </c>
      <c r="R297" s="25">
        <f t="array" aca="1" ref="R297" ca="1">INDEX('Lorri 401b'!L:L,MATCH('Retirement Calculator'!A297,'Lorri 401b'!N:N,0),0)</f>
        <v>2979601.4295355589</v>
      </c>
      <c r="S297" s="25">
        <f t="shared" ca="1" si="267"/>
        <v>4041620.2064327756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1058013.2436139272</v>
      </c>
      <c r="R298" s="25">
        <f t="array" aca="1" ref="R298" ca="1">INDEX('Lorri 401b'!L:L,MATCH('Retirement Calculator'!A298,'Lorri 401b'!N:N,0),0)</f>
        <v>2970270.9015460676</v>
      </c>
      <c r="S298" s="25">
        <f t="shared" ca="1" si="267"/>
        <v>4028284.1451599947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1053991.020608624</v>
      </c>
      <c r="R299" s="25">
        <f t="array" aca="1" ref="R299" ca="1">INDEX('Lorri 401b'!L:L,MATCH('Retirement Calculator'!A299,'Lorri 401b'!N:N,0),0)</f>
        <v>2960901.49635662</v>
      </c>
      <c r="S299" s="25">
        <f t="shared" ca="1" si="267"/>
        <v>4014892.516965244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1049952.0383407988</v>
      </c>
      <c r="R300" s="25">
        <f t="array" aca="1" ref="R300" ca="1">INDEX('Lorri 401b'!L:L,MATCH('Retirement Calculator'!A300,'Lorri 401b'!N:N,0),0)</f>
        <v>2951493.0519788829</v>
      </c>
      <c r="S300" s="25">
        <f t="shared" ca="1" si="267"/>
        <v>4001445.0903196819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1045896.2269801911</v>
      </c>
      <c r="R301" s="25">
        <f t="array" aca="1" ref="R301" ca="1">INDEX('Lorri 401b'!L:L,MATCH('Retirement Calculator'!A301,'Lorri 401b'!N:N,0),0)</f>
        <v>2942045.405749572</v>
      </c>
      <c r="S301" s="25">
        <f t="shared" ca="1" si="267"/>
        <v>3987941.6327297632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1041823.5164055808</v>
      </c>
      <c r="R302" s="25">
        <f t="array" aca="1" ref="R302" ca="1">INDEX('Lorri 401b'!L:L,MATCH('Retirement Calculator'!A302,'Lorri 401b'!N:N,0),0)</f>
        <v>2932558.3943276391</v>
      </c>
      <c r="S302" s="25">
        <f t="shared" ca="1" si="267"/>
        <v>3974381.9107332202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1037733.8362035763</v>
      </c>
      <c r="R303" s="25">
        <f t="array" aca="1" ref="R303" ca="1">INDEX('Lorri 401b'!L:L,MATCH('Retirement Calculator'!A303,'Lorri 401b'!N:N,0),0)</f>
        <v>2923031.853691448</v>
      </c>
      <c r="S303" s="25">
        <f t="shared" ca="1" si="267"/>
        <v>3960765.6898950245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1033627.1156673968</v>
      </c>
      <c r="R304" s="25">
        <f t="array" aca="1" ref="R304" ca="1">INDEX('Lorri 401b'!L:L,MATCH('Retirement Calculator'!A304,'Lorri 401b'!N:N,0),0)</f>
        <v>2913465.6191359395</v>
      </c>
      <c r="S304" s="25">
        <f t="shared" ca="1" si="267"/>
        <v>3947092.7348033362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1029503.2837956499</v>
      </c>
      <c r="R305" s="25">
        <f t="array" aca="1" ref="R305" ca="1">INDEX('Lorri 401b'!L:L,MATCH('Retirement Calculator'!A305,'Lorri 401b'!N:N,0),0)</f>
        <v>2903859.5252697831</v>
      </c>
      <c r="S305" s="25">
        <f t="shared" ca="1" si="267"/>
        <v>3933362.8090654332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1025362.2692911041</v>
      </c>
      <c r="R306" s="25">
        <f t="array" aca="1" ref="R306" ca="1">INDEX('Lorri 401b'!L:L,MATCH('Retirement Calculator'!A306,'Lorri 401b'!N:N,0),0)</f>
        <v>2894213.4060125174</v>
      </c>
      <c r="S306" s="25">
        <f t="shared" ca="1" si="267"/>
        <v>3919575.6753036212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1021204.0005594558</v>
      </c>
      <c r="R307" s="25">
        <f t="array" aca="1" ref="R307" ca="1">INDEX('Lorri 401b'!L:L,MATCH('Retirement Calculator'!A307,'Lorri 401b'!N:N,0),0)</f>
        <v>2884527.09459168</v>
      </c>
      <c r="S307" s="25">
        <f t="shared" ca="1" si="267"/>
        <v>3905731.0951511357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1017028.4057080925</v>
      </c>
      <c r="R308" s="25">
        <f t="array" aca="1" ref="R308" ca="1">INDEX('Lorri 401b'!L:L,MATCH('Retirement Calculator'!A308,'Lorri 401b'!N:N,0),0)</f>
        <v>2874800.4235399226</v>
      </c>
      <c r="S308" s="25">
        <f t="shared" ca="1" si="267"/>
        <v>3891828.8292480148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1012835.4125448484</v>
      </c>
      <c r="R309" s="25">
        <f t="array" aca="1" ref="R309" ca="1">INDEX('Lorri 401b'!L:L,MATCH('Retirement Calculator'!A309,'Lorri 401b'!N:N,0),0)</f>
        <v>2865033.224692116</v>
      </c>
      <c r="S309" s="25">
        <f t="shared" ca="1" si="267"/>
        <v>3877868.6372369644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1008624.9485767575</v>
      </c>
      <c r="R310" s="25">
        <f t="array" aca="1" ref="R310" ca="1">INDEX('Lorri 401b'!L:L,MATCH('Retirement Calculator'!A310,'Lorri 401b'!N:N,0),0)</f>
        <v>2855225.3291824437</v>
      </c>
      <c r="S310" s="25">
        <f t="shared" ca="1" si="267"/>
        <v>3863850.2777592009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1004396.9410087995</v>
      </c>
      <c r="R311" s="25">
        <f t="array" aca="1" ref="R311" ca="1">INDEX('Lorri 401b'!L:L,MATCH('Retirement Calculator'!A311,'Lorri 401b'!N:N,0),0)</f>
        <v>2845376.5674414812</v>
      </c>
      <c r="S311" s="25">
        <f t="shared" ca="1" si="267"/>
        <v>3849773.5084502809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1000151.3167426417</v>
      </c>
      <c r="R312" s="25">
        <f t="array" aca="1" ref="R312" ca="1">INDEX('Lorri 401b'!L:L,MATCH('Retirement Calculator'!A312,'Lorri 401b'!N:N,0),0)</f>
        <v>2835486.7691932642</v>
      </c>
      <c r="S312" s="25">
        <f t="shared" ca="1" si="267"/>
        <v>3835638.085935906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995888.00237537501</v>
      </c>
      <c r="R313" s="25">
        <f t="array" aca="1" ref="R313" ca="1">INDEX('Lorri 401b'!L:L,MATCH('Retirement Calculator'!A313,'Lorri 401b'!N:N,0),0)</f>
        <v>2825555.7634523464</v>
      </c>
      <c r="S313" s="25">
        <f t="shared" ca="1" si="267"/>
        <v>3821443.7658277215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991606.9241982447</v>
      </c>
      <c r="R314" s="25">
        <f t="array" aca="1" ref="R314" ca="1">INDEX('Lorri 401b'!L:L,MATCH('Retirement Calculator'!A314,'Lorri 401b'!N:N,0),0)</f>
        <v>2815583.3785208417</v>
      </c>
      <c r="S314" s="25">
        <f t="shared" ca="1" si="267"/>
        <v>3807190.3027190864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987308.00819537626</v>
      </c>
      <c r="R315" s="25">
        <f t="array" aca="1" ref="R315" ca="1">INDEX('Lorri 401b'!L:L,MATCH('Retirement Calculator'!A315,'Lorri 401b'!N:N,0),0)</f>
        <v>2805569.4419854558</v>
      </c>
      <c r="S315" s="25">
        <f t="shared" ca="1" si="267"/>
        <v>3792877.4501808323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982991.18004249583</v>
      </c>
      <c r="R316" s="25">
        <f t="array" aca="1" ref="R316" ca="1">INDEX('Lorri 401b'!L:L,MATCH('Retirement Calculator'!A316,'Lorri 401b'!N:N,0),0)</f>
        <v>2795513.7807145058</v>
      </c>
      <c r="S316" s="25">
        <f t="shared" ca="1" si="267"/>
        <v>3778504.9607570018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978656.36510564515</v>
      </c>
      <c r="R317" s="25">
        <f t="array" aca="1" ref="R317" ca="1">INDEX('Lorri 401b'!L:L,MATCH('Retirement Calculator'!A317,'Lorri 401b'!N:N,0),0)</f>
        <v>2785416.2208549269</v>
      </c>
      <c r="S317" s="25">
        <f t="shared" ca="1" si="267"/>
        <v>3764072.5859605721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974303.48843989091</v>
      </c>
      <c r="R318" s="25">
        <f t="array" aca="1" ref="R318" ca="1">INDEX('Lorri 401b'!L:L,MATCH('Retirement Calculator'!A318,'Lorri 401b'!N:N,0),0)</f>
        <v>2775276.5878292662</v>
      </c>
      <c r="S318" s="25">
        <f t="shared" ca="1" si="267"/>
        <v>3749580.0762691572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969932.47478802933</v>
      </c>
      <c r="R319" s="25">
        <f t="array" aca="1" ref="R319" ca="1">INDEX('Lorri 401b'!L:L,MATCH('Retirement Calculator'!A319,'Lorri 401b'!N:N,0),0)</f>
        <v>2765094.7063326654</v>
      </c>
      <c r="S319" s="25">
        <f t="shared" ca="1" si="267"/>
        <v>3735027.1811206946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965543.24857928499</v>
      </c>
      <c r="R320" s="25">
        <f t="array" aca="1" ref="R320" ca="1">INDEX('Lorri 401b'!L:L,MATCH('Retirement Calculator'!A320,'Lorri 401b'!N:N,0),0)</f>
        <v>2754870.4003298287</v>
      </c>
      <c r="S320" s="25">
        <f t="shared" ca="1" si="267"/>
        <v>3720413.6489091138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961135.73392800428</v>
      </c>
      <c r="R321" s="25">
        <f t="array" aca="1" ref="R321" ca="1">INDEX('Lorri 401b'!L:L,MATCH('Retirement Calculator'!A321,'Lorri 401b'!N:N,0),0)</f>
        <v>2744603.4930519802</v>
      </c>
      <c r="S321" s="25">
        <f t="shared" ca="1" si="267"/>
        <v>3705739.2269799844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956709.85463234317</v>
      </c>
      <c r="R322" s="25">
        <f t="array" aca="1" ref="R322" ca="1">INDEX('Lorri 401b'!L:L,MATCH('Retirement Calculator'!A322,'Lorri 401b'!N:N,0),0)</f>
        <v>2734293.8069938072</v>
      </c>
      <c r="S322" s="25">
        <f t="shared" ca="1" si="267"/>
        <v>3691003.6616261504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952265.5341729502</v>
      </c>
      <c r="R323" s="25">
        <f t="array" aca="1" ref="R323" ca="1">INDEX('Lorri 401b'!L:L,MATCH('Retirement Calculator'!A323,'Lorri 401b'!N:N,0),0)</f>
        <v>2723941.1639103917</v>
      </c>
      <c r="S323" s="25">
        <f t="shared" ca="1" si="267"/>
        <v>3676206.6980833421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947802.69571164309</v>
      </c>
      <c r="R324" s="25">
        <f t="array" aca="1" ref="R324" ca="1">INDEX('Lorri 401b'!L:L,MATCH('Retirement Calculator'!A324,'Lorri 401b'!N:N,0),0)</f>
        <v>2713545.3848141287</v>
      </c>
      <c r="S324" s="25">
        <f t="shared" ca="1" si="267"/>
        <v>3661348.0805257717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943321.26209008053</v>
      </c>
      <c r="R325" s="25">
        <f t="array" aca="1" ref="R325" ca="1">INDEX('Lorri 401b'!L:L,MATCH('Retirement Calculator'!A325,'Lorri 401b'!N:N,0),0)</f>
        <v>2703106.2899716315</v>
      </c>
      <c r="S325" s="25">
        <f t="shared" ca="1" si="267"/>
        <v>3646427.5520617119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938821.15582842811</v>
      </c>
      <c r="R326" s="25">
        <f t="array" aca="1" ref="R326" ca="1">INDEX('Lorri 401b'!L:L,MATCH('Retirement Calculator'!A326,'Lorri 401b'!N:N,0),0)</f>
        <v>2692623.6989006237</v>
      </c>
      <c r="S326" s="25">
        <f t="shared" ca="1" si="267"/>
        <v>3631444.8547290517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934302.29912401875</v>
      </c>
      <c r="R327" s="25">
        <f t="array" aca="1" ref="R327" ca="1">INDEX('Lorri 401b'!L:L,MATCH('Retirement Calculator'!A327,'Lorri 401b'!N:N,0),0)</f>
        <v>2682097.4303668202</v>
      </c>
      <c r="S327" s="25">
        <f t="shared" ca="1" si="267"/>
        <v>3616399.7294908389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929764.61385000776</v>
      </c>
      <c r="R328" s="25">
        <f t="array" aca="1" ref="R328" ca="1">INDEX('Lorri 401b'!L:L,MATCH('Retirement Calculator'!A328,'Lorri 401b'!N:N,0),0)</f>
        <v>2671527.3023807923</v>
      </c>
      <c r="S328" s="25">
        <f t="shared" ca="1" si="267"/>
        <v>3601291.9162308001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925208.02155402175</v>
      </c>
      <c r="R329" s="25">
        <f t="array" aca="1" ref="R329" ca="1">INDEX('Lorri 401b'!L:L,MATCH('Retirement Calculator'!A329,'Lorri 401b'!N:N,0),0)</f>
        <v>2660913.1321948227</v>
      </c>
      <c r="S329" s="25">
        <f t="shared" ca="1" si="267"/>
        <v>3586121.1537488443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920632.4434568024</v>
      </c>
      <c r="R330" s="25">
        <f t="array" aca="1" ref="R330" ca="1">INDEX('Lorri 401b'!L:L,MATCH('Retirement Calculator'!A330,'Lorri 401b'!N:N,0),0)</f>
        <v>2650254.7362997448</v>
      </c>
      <c r="S330" s="25">
        <f t="shared" ca="1" si="267"/>
        <v>3570887.1797565473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916037.80045084469</v>
      </c>
      <c r="R331" s="25">
        <f t="array" aca="1" ref="R331" ca="1">INDEX('Lorri 401b'!L:L,MATCH('Retirement Calculator'!A331,'Lorri 401b'!N:N,0),0)</f>
        <v>2639551.930421771</v>
      </c>
      <c r="S331" s="25">
        <f t="shared" ca="1" si="267"/>
        <v>3555589.7308726157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911424.01309902873</v>
      </c>
      <c r="R332" s="25">
        <f t="array" aca="1" ref="R332" ca="1">INDEX('Lorri 401b'!L:L,MATCH('Retirement Calculator'!A332,'Lorri 401b'!N:N,0),0)</f>
        <v>2628804.5295193056</v>
      </c>
      <c r="S332" s="25">
        <f t="shared" ca="1" si="267"/>
        <v>3540228.5426183343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906791.00163324689</v>
      </c>
      <c r="R333" s="25">
        <f t="array" aca="1" ref="R333" ca="1">INDEX('Lorri 401b'!L:L,MATCH('Retirement Calculator'!A333,'Lorri 401b'!N:N,0),0)</f>
        <v>2618012.3477797466</v>
      </c>
      <c r="S333" s="25">
        <f t="shared" ca="1" si="267"/>
        <v>3524803.3494129935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902138.68595302431</v>
      </c>
      <c r="R334" s="25">
        <f t="array" aca="1" ref="R334" ca="1">INDEX('Lorri 401b'!L:L,MATCH('Retirement Calculator'!A334,'Lorri 401b'!N:N,0),0)</f>
        <v>2607175.1986162728</v>
      </c>
      <c r="S334" s="25">
        <f t="shared" ca="1" si="267"/>
        <v>3509313.8845692971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897466.98562413419</v>
      </c>
      <c r="R335" s="25">
        <f t="array" aca="1" ref="R335" ca="1">INDEX('Lorri 401b'!L:L,MATCH('Retirement Calculator'!A335,'Lorri 401b'!N:N,0),0)</f>
        <v>2596292.8946646177</v>
      </c>
      <c r="S335" s="25">
        <f t="shared" ca="1" si="267"/>
        <v>3493759.8802887518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892775.81987720693</v>
      </c>
      <c r="R336" s="25">
        <f t="array" aca="1" ref="R336" ca="1">INDEX('Lorri 401b'!L:L,MATCH('Retirement Calculator'!A336,'Lorri 401b'!N:N,0),0)</f>
        <v>2585365.2477798308</v>
      </c>
      <c r="S336" s="25">
        <f t="shared" ca="1" si="267"/>
        <v>3478141.0676570376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888065.10760633415</v>
      </c>
      <c r="R337" s="25">
        <f t="array" aca="1" ref="R337" ca="1">INDEX('Lorri 401b'!L:L,MATCH('Retirement Calculator'!A337,'Lorri 401b'!N:N,0),0)</f>
        <v>2574392.0690330239</v>
      </c>
      <c r="S337" s="25">
        <f t="shared" ca="1" si="267"/>
        <v>3462457.176639358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883334.76736766612</v>
      </c>
      <c r="R338" s="25">
        <f t="array" aca="1" ref="R338" ca="1">INDEX('Lorri 401b'!L:L,MATCH('Retirement Calculator'!A338,'Lorri 401b'!N:N,0),0)</f>
        <v>2563373.1687081051</v>
      </c>
      <c r="S338" s="25">
        <f t="shared" ca="1" si="267"/>
        <v>3446707.9360757712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878584.71737800364</v>
      </c>
      <c r="R339" s="25">
        <f t="array" aca="1" ref="R339" ca="1">INDEX('Lorri 401b'!L:L,MATCH('Retirement Calculator'!A339,'Lorri 401b'!N:N,0),0)</f>
        <v>2552308.3562984993</v>
      </c>
      <c r="S339" s="25">
        <f t="shared" ca="1" si="267"/>
        <v>3430893.0736765028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873814.87551338424</v>
      </c>
      <c r="R340" s="25">
        <f t="array" aca="1" ref="R340" ca="1">INDEX('Lorri 401b'!L:L,MATCH('Retirement Calculator'!A340,'Lorri 401b'!N:N,0),0)</f>
        <v>2541197.4405038534</v>
      </c>
      <c r="S340" s="25">
        <f t="shared" ca="1" si="267"/>
        <v>3415012.3160172375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869025.15930766228</v>
      </c>
      <c r="R341" s="25">
        <f t="array" aca="1" ref="R341" ca="1">INDEX('Lorri 401b'!L:L,MATCH('Retirement Calculator'!A341,'Lorri 401b'!N:N,0),0)</f>
        <v>2530040.2292267298</v>
      </c>
      <c r="S341" s="25">
        <f t="shared" ca="1" si="267"/>
        <v>3399065.3885343922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864215.48595108313</v>
      </c>
      <c r="R342" s="25">
        <f t="array" aca="1" ref="R342" ca="1">INDEX('Lorri 401b'!L:L,MATCH('Retirement Calculator'!A342,'Lorri 401b'!N:N,0),0)</f>
        <v>2518836.529569285</v>
      </c>
      <c r="S342" s="25">
        <f t="shared" ca="1" si="267"/>
        <v>3383052.0155203682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859385.77228885156</v>
      </c>
      <c r="R343" s="25">
        <f t="array" aca="1" ref="R343" ca="1">INDEX('Lorri 401b'!L:L,MATCH('Retirement Calculator'!A343,'Lorri 401b'!N:N,0),0)</f>
        <v>2507586.147829934</v>
      </c>
      <c r="S343" s="25">
        <f t="shared" ca="1" si="267"/>
        <v>3366971.9201187855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854535.93481969403</v>
      </c>
      <c r="R344" s="25">
        <f t="array" aca="1" ref="R344" ca="1">INDEX('Lorri 401b'!L:L,MATCH('Retirement Calculator'!A344,'Lorri 401b'!N:N,0),0)</f>
        <v>2496288.8895000024</v>
      </c>
      <c r="S344" s="25">
        <f t="shared" ca="1" si="267"/>
        <v>3350824.8243196965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849665.88969441503</v>
      </c>
      <c r="R345" s="25">
        <f t="array" aca="1" ref="R345" ca="1">INDEX('Lorri 401b'!L:L,MATCH('Retirement Calculator'!A345,'Lorri 401b'!N:N,0),0)</f>
        <v>2484944.5592603628</v>
      </c>
      <c r="S345" s="25">
        <f t="shared" ca="1" si="267"/>
        <v>3334610.4489547778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844775.55271444737</v>
      </c>
      <c r="R346" s="25">
        <f t="array" aca="1" ref="R346" ca="1">INDEX('Lorri 401b'!L:L,MATCH('Retirement Calculator'!A346,'Lorri 401b'!N:N,0),0)</f>
        <v>2473552.9609780582</v>
      </c>
      <c r="S346" s="25">
        <f t="shared" ca="1" si="267"/>
        <v>3318328.5136925057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839864.8393303965</v>
      </c>
      <c r="R347" s="25">
        <f t="array" aca="1" ref="R347" ca="1">INDEX('Lorri 401b'!L:L,MATCH('Retirement Calculator'!A347,'Lorri 401b'!N:N,0),0)</f>
        <v>2462113.8977029105</v>
      </c>
      <c r="S347" s="25">
        <f t="shared" ca="1" si="267"/>
        <v>3301978.7370333071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834933.66464057867</v>
      </c>
      <c r="R348" s="25">
        <f t="array" aca="1" ref="R348" ca="1">INDEX('Lorri 401b'!L:L,MATCH('Retirement Calculator'!A348,'Lorri 401b'!N:N,0),0)</f>
        <v>2450627.1716641164</v>
      </c>
      <c r="S348" s="25">
        <f t="shared" ca="1" si="267"/>
        <v>3285560.8363046953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829981.94338955334</v>
      </c>
      <c r="R349" s="25">
        <f t="array" aca="1" ref="R349" ca="1">INDEX('Lorri 401b'!L:L,MATCH('Retirement Calculator'!A349,'Lorri 401b'!N:N,0),0)</f>
        <v>2439092.5842668274</v>
      </c>
      <c r="S349" s="25">
        <f t="shared" ca="1" si="267"/>
        <v>3269074.527656381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825009.58996664872</v>
      </c>
      <c r="R350" s="25">
        <f t="array" aca="1" ref="R350" ca="1">INDEX('Lorri 401b'!L:L,MATCH('Retirement Calculator'!A350,'Lorri 401b'!N:N,0),0)</f>
        <v>2427509.9360887161</v>
      </c>
      <c r="S350" s="25">
        <f t="shared" ca="1" si="267"/>
        <v>3252519.5260553649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820016.51840448205</v>
      </c>
      <c r="R351" s="25">
        <f t="array" aca="1" ref="R351" ca="1">INDEX('Lorri 401b'!L:L,MATCH('Retirement Calculator'!A351,'Lorri 401b'!N:N,0),0)</f>
        <v>2415879.0268765297</v>
      </c>
      <c r="S351" s="25">
        <f t="shared" ca="1" si="267"/>
        <v>3235895.5452810116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815002.64237747295</v>
      </c>
      <c r="R352" s="25">
        <f t="array" aca="1" ref="R352" ca="1">INDEX('Lorri 401b'!L:L,MATCH('Retirement Calculator'!A352,'Lorri 401b'!N:N,0),0)</f>
        <v>2404199.6555426256</v>
      </c>
      <c r="S352" s="25">
        <f t="shared" ca="1" si="267"/>
        <v>3219202.2979200985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809967.87520035135</v>
      </c>
      <c r="R353" s="25">
        <f t="array" aca="1" ref="R353" ca="1">INDEX('Lorri 401b'!L:L,MATCH('Retirement Calculator'!A353,'Lorri 401b'!N:N,0),0)</f>
        <v>2392471.620161497</v>
      </c>
      <c r="S353" s="25">
        <f t="shared" ca="1" si="267"/>
        <v>3202439.4953618483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804912.12982665841</v>
      </c>
      <c r="R354" s="25">
        <f t="array" aca="1" ref="R354" ca="1">INDEX('Lorri 401b'!L:L,MATCH('Retirement Calculator'!A354,'Lorri 401b'!N:N,0),0)</f>
        <v>2380694.7179662804</v>
      </c>
      <c r="S354" s="25">
        <f t="shared" ca="1" si="267"/>
        <v>3185606.8477929388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799835.3188472417</v>
      </c>
      <c r="R355" s="25">
        <f t="array" aca="1" ref="R355" ca="1">INDEX('Lorri 401b'!L:L,MATCH('Retirement Calculator'!A355,'Lorri 401b'!N:N,0),0)</f>
        <v>2368868.7453452502</v>
      </c>
      <c r="S355" s="25">
        <f t="shared" ca="1" si="267"/>
        <v>3168704.064192492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794737.35448874405</v>
      </c>
      <c r="R356" s="25">
        <f t="array" aca="1" ref="R356" ca="1">INDEX('Lorri 401b'!L:L,MATCH('Retirement Calculator'!A356,'Lorri 401b'!N:N,0),0)</f>
        <v>2356993.4978382993</v>
      </c>
      <c r="S356" s="25">
        <f t="shared" ca="1" si="267"/>
        <v>3151730.8523270432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789618.14861208608</v>
      </c>
      <c r="R357" s="25">
        <f t="array" aca="1" ref="R357" ca="1">INDEX('Lorri 401b'!L:L,MATCH('Retirement Calculator'!A357,'Lorri 401b'!N:N,0),0)</f>
        <v>2345068.7701334027</v>
      </c>
      <c r="S357" s="25">
        <f t="shared" ca="1" si="267"/>
        <v>3134686.9187454889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784477.61271094205</v>
      </c>
      <c r="R358" s="25">
        <f t="array" aca="1" ref="R358" ca="1">INDEX('Lorri 401b'!L:L,MATCH('Retirement Calculator'!A358,'Lorri 401b'!N:N,0),0)</f>
        <v>2333094.3560630688</v>
      </c>
      <c r="S358" s="25">
        <f t="shared" ca="1" si="267"/>
        <v>3117571.9687740109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779315.65791020985</v>
      </c>
      <c r="R359" s="25">
        <f t="array" aca="1" ref="R359" ca="1">INDEX('Lorri 401b'!L:L,MATCH('Retirement Calculator'!A359,'Lorri 401b'!N:N,0),0)</f>
        <v>2321070.0486007752</v>
      </c>
      <c r="S359" s="25">
        <f t="shared" ca="1" si="267"/>
        <v>3100385.7065109853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774132.19496447465</v>
      </c>
      <c r="R360" s="25">
        <f t="array" aca="1" ref="R360" ca="1">INDEX('Lorri 401b'!L:L,MATCH('Retirement Calculator'!A360,'Lorri 401b'!N:N,0),0)</f>
        <v>2308995.639857389</v>
      </c>
      <c r="S360" s="25">
        <f t="shared" ca="1" si="267"/>
        <v>3083127.8348218636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768927.13425646548</v>
      </c>
      <c r="R361" s="25">
        <f t="array" aca="1" ref="R361" ca="1">INDEX('Lorri 401b'!L:L,MATCH('Retirement Calculator'!A361,'Lorri 401b'!N:N,0),0)</f>
        <v>2296870.9210775718</v>
      </c>
      <c r="S361" s="25">
        <f t="shared" ca="1" si="267"/>
        <v>3065798.0553340372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763700.3857955063</v>
      </c>
      <c r="R362" s="25">
        <f t="array" aca="1" ref="R362" ca="1">INDEX('Lorri 401b'!L:L,MATCH('Retirement Calculator'!A362,'Lorri 401b'!N:N,0),0)</f>
        <v>2284695.682636172</v>
      </c>
      <c r="S362" s="25">
        <f t="shared" ca="1" si="267"/>
        <v>3048396.0684316782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758451.85921595979</v>
      </c>
      <c r="R363" s="25">
        <f t="array" aca="1" ref="R363" ca="1">INDEX('Lorri 401b'!L:L,MATCH('Retirement Calculator'!A363,'Lorri 401b'!N:N,0),0)</f>
        <v>2272469.7140345997</v>
      </c>
      <c r="S363" s="25">
        <f t="shared" ca="1" si="267"/>
        <v>3030921.5732505596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753181.46377566515</v>
      </c>
      <c r="R364" s="25">
        <f t="array" aca="1" ref="R364" ca="1">INDEX('Lorri 401b'!L:L,MATCH('Retirement Calculator'!A364,'Lorri 401b'!N:N,0),0)</f>
        <v>2260192.8038971876</v>
      </c>
      <c r="S364" s="25">
        <f t="shared" ca="1" si="267"/>
        <v>3013374.2676728526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747889.10835436929</v>
      </c>
      <c r="R365" s="25">
        <f t="array" aca="1" ref="R365" ca="1">INDEX('Lorri 401b'!L:L,MATCH('Retirement Calculator'!A365,'Lorri 401b'!N:N,0),0)</f>
        <v>2247864.7399675362</v>
      </c>
      <c r="S365" s="25">
        <f t="shared" ca="1" si="267"/>
        <v>2995753.8483219054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742574.70145215141</v>
      </c>
      <c r="R366" s="25">
        <f t="array" aca="1" ref="R366" ca="1">INDEX('Lorri 401b'!L:L,MATCH('Retirement Calculator'!A366,'Lorri 401b'!N:N,0),0)</f>
        <v>2235485.3091048445</v>
      </c>
      <c r="S366" s="25">
        <f t="shared" ca="1" si="267"/>
        <v>2978060.0105569959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737238.15118784097</v>
      </c>
      <c r="R367" s="25">
        <f t="array" aca="1" ref="R367" ca="1">INDEX('Lorri 401b'!L:L,MATCH('Retirement Calculator'!A367,'Lorri 401b'!N:N,0),0)</f>
        <v>2223054.297280225</v>
      </c>
      <c r="S367" s="25">
        <f t="shared" ca="1" si="267"/>
        <v>2960292.4484680658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731879.36529742915</v>
      </c>
      <c r="R368" s="25">
        <f t="array" aca="1" ref="R368" ca="1">INDEX('Lorri 401b'!L:L,MATCH('Retirement Calculator'!A368,'Lorri 401b'!N:N,0),0)</f>
        <v>2210571.4895730028</v>
      </c>
      <c r="S368" s="25">
        <f t="shared" ca="1" si="267"/>
        <v>2942450.8548704321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726498.25113247405</v>
      </c>
      <c r="R369" s="25">
        <f t="array" aca="1" ref="R369" ca="1">INDEX('Lorri 401b'!L:L,MATCH('Retirement Calculator'!A369,'Lorri 401b'!N:N,0),0)</f>
        <v>2198036.6701670005</v>
      </c>
      <c r="S369" s="25">
        <f t="shared" ca="1" si="267"/>
        <v>2924534.9212994743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721094.71565849823</v>
      </c>
      <c r="R370" s="25">
        <f t="array" aca="1" ref="R370" ca="1">INDEX('Lorri 401b'!L:L,MATCH('Retirement Calculator'!A370,'Lorri 401b'!N:N,0),0)</f>
        <v>2185449.6223468068</v>
      </c>
      <c r="S370" s="25">
        <f t="shared" ca="1" si="267"/>
        <v>2906544.3380053053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715668.66545338091</v>
      </c>
      <c r="R371" s="25">
        <f t="array" aca="1" ref="R371" ca="1">INDEX('Lorri 401b'!L:L,MATCH('Retirement Calculator'!A371,'Lorri 401b'!N:N,0),0)</f>
        <v>2172810.1284940289</v>
      </c>
      <c r="S371" s="25">
        <f t="shared" ca="1" si="267"/>
        <v>2888478.7939474098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710220.00670574221</v>
      </c>
      <c r="R372" s="25">
        <f t="array" aca="1" ref="R372" ca="1">INDEX('Lorri 401b'!L:L,MATCH('Retirement Calculator'!A372,'Lorri 401b'!N:N,0),0)</f>
        <v>2160117.970083531</v>
      </c>
      <c r="S372" s="25">
        <f t="shared" ca="1" si="267"/>
        <v>2870337.9767892733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704748.64521332167</v>
      </c>
      <c r="R373" s="25">
        <f t="array" aca="1" ref="R373" ca="1">INDEX('Lorri 401b'!L:L,MATCH('Retirement Calculator'!A373,'Lorri 401b'!N:N,0),0)</f>
        <v>2147372.9276796561</v>
      </c>
      <c r="S373" s="25">
        <f t="shared" ca="1" si="267"/>
        <v>2852121.5728929779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699254.48638134939</v>
      </c>
      <c r="R374" s="25">
        <f t="array" aca="1" ref="R374" ca="1">INDEX('Lorri 401b'!L:L,MATCH('Retirement Calculator'!A374,'Lorri 401b'!N:N,0),0)</f>
        <v>2134574.7809324316</v>
      </c>
      <c r="S374" s="25">
        <f t="shared" ca="1" si="267"/>
        <v>2833829.2673137812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693737.43522091059</v>
      </c>
      <c r="R375" s="25">
        <f t="array" aca="1" ref="R375" ca="1">INDEX('Lorri 401b'!L:L,MATCH('Retirement Calculator'!A375,'Lorri 401b'!N:N,0),0)</f>
        <v>2121723.3085737606</v>
      </c>
      <c r="S375" s="25">
        <f t="shared" ca="1" si="267"/>
        <v>2815460.7437946713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688197.39634730329</v>
      </c>
      <c r="R376" s="25">
        <f t="array" aca="1" ref="R376" ca="1">INDEX('Lorri 401b'!L:L,MATCH('Retirement Calculator'!A376,'Lorri 401b'!N:N,0),0)</f>
        <v>2108818.2884135949</v>
      </c>
      <c r="S376" s="25">
        <f t="shared" ca="1" si="267"/>
        <v>2797015.6847608984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682634.27397838933</v>
      </c>
      <c r="R377" s="25">
        <f t="array" aca="1" ref="R377" ca="1">INDEX('Lorri 401b'!L:L,MATCH('Retirement Calculator'!A377,'Lorri 401b'!N:N,0),0)</f>
        <v>2095859.4973360954</v>
      </c>
      <c r="S377" s="25">
        <f t="shared" ca="1" si="267"/>
        <v>2778493.771314485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677047.97193293821</v>
      </c>
      <c r="R378" s="25">
        <f t="array" aca="1" ref="R378" ca="1">INDEX('Lorri 401b'!L:L,MATCH('Retirement Calculator'!A378,'Lorri 401b'!N:N,0),0)</f>
        <v>2082846.7112957728</v>
      </c>
      <c r="S378" s="25">
        <f t="shared" ca="1" si="267"/>
        <v>2759894.6832287111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671438.39362896432</v>
      </c>
      <c r="R379" s="25">
        <f t="array" aca="1" ref="R379" ca="1">INDEX('Lorri 401b'!L:L,MATCH('Retirement Calculator'!A379,'Lorri 401b'!N:N,0),0)</f>
        <v>2069779.7053136155</v>
      </c>
      <c r="S379" s="25">
        <f t="shared" ca="1" si="267"/>
        <v>2741218.0989425797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665805.44208205724</v>
      </c>
      <c r="R380" s="25">
        <f t="array" aca="1" ref="R380" ca="1">INDEX('Lorri 401b'!L:L,MATCH('Retirement Calculator'!A380,'Lorri 401b'!N:N,0),0)</f>
        <v>2056658.2534731992</v>
      </c>
      <c r="S380" s="25">
        <f t="shared" ca="1" si="267"/>
        <v>2722463.6955552567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660149.01990370476</v>
      </c>
      <c r="R381" s="25">
        <f t="array" aca="1" ref="R381" ca="1">INDEX('Lorri 401b'!L:L,MATCH('Retirement Calculator'!A381,'Lorri 401b'!N:N,0),0)</f>
        <v>2043482.1289167812</v>
      </c>
      <c r="S381" s="25">
        <f t="shared" ca="1" si="267"/>
        <v>2703631.1488204859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654469.02929960913</v>
      </c>
      <c r="R382" s="25">
        <f t="array" aca="1" ref="R382" ca="1">INDEX('Lorri 401b'!L:L,MATCH('Retirement Calculator'!A382,'Lorri 401b'!N:N,0),0)</f>
        <v>2030251.1038413781</v>
      </c>
      <c r="S382" s="25">
        <f t="shared" ca="1" si="267"/>
        <v>2684720.1331409873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648765.37206799642</v>
      </c>
      <c r="R383" s="25">
        <f t="array" aca="1" ref="R383" ca="1">INDEX('Lorri 401b'!L:L,MATCH('Retirement Calculator'!A383,'Lorri 401b'!N:N,0),0)</f>
        <v>2016964.9494948275</v>
      </c>
      <c r="S383" s="25">
        <f t="shared" ca="1" si="267"/>
        <v>2665730.3215628238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643037.94959791866</v>
      </c>
      <c r="R384" s="25">
        <f t="array" aca="1" ref="R384" ca="1">INDEX('Lorri 401b'!L:L,MATCH('Retirement Calculator'!A384,'Lorri 401b'!N:N,0),0)</f>
        <v>2003623.436171833</v>
      </c>
      <c r="S384" s="25">
        <f t="shared" ca="1" si="267"/>
        <v>2646661.3857697519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637286.66286754888</v>
      </c>
      <c r="R385" s="25">
        <f t="array" aca="1" ref="R385" ca="1">INDEX('Lorri 401b'!L:L,MATCH('Retirement Calculator'!A385,'Lorri 401b'!N:N,0),0)</f>
        <v>1990226.3332099926</v>
      </c>
      <c r="S385" s="25">
        <f t="shared" ca="1" si="267"/>
        <v>2627512.9960775413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631511.41244246927</v>
      </c>
      <c r="R386" s="25">
        <f t="array" aca="1" ref="R386" ca="1">INDEX('Lorri 401b'!L:L,MATCH('Retirement Calculator'!A386,'Lorri 401b'!N:N,0),0)</f>
        <v>1976773.4089858113</v>
      </c>
      <c r="S386" s="25">
        <f t="shared" ca="1" si="267"/>
        <v>2608284.8214282803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625712.0984739518</v>
      </c>
      <c r="R387" s="25">
        <f t="array" aca="1" ref="R387" ca="1">INDEX('Lorri 401b'!L:L,MATCH('Retirement Calculator'!A387,'Lorri 401b'!N:N,0),0)</f>
        <v>1963264.4309106958</v>
      </c>
      <c r="S387" s="25">
        <f t="shared" ca="1" si="267"/>
        <v>2588976.5293846475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619888.6206972322</v>
      </c>
      <c r="R388" s="25">
        <f t="array" aca="1" ref="R388" ca="1">INDEX('Lorri 401b'!L:L,MATCH('Retirement Calculator'!A388,'Lorri 401b'!N:N,0),0)</f>
        <v>1949699.1654269341</v>
      </c>
      <c r="S388" s="25">
        <f t="shared" ca="1" si="267"/>
        <v>2569587.7861241661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614040.87842977617</v>
      </c>
      <c r="R389" s="25">
        <f t="array" aca="1" ref="R389" ca="1">INDEX('Lorri 401b'!L:L,MATCH('Retirement Calculator'!A389,'Lorri 401b'!N:N,0),0)</f>
        <v>1936077.3780036569</v>
      </c>
      <c r="S389" s="25">
        <f t="shared" ca="1" si="267"/>
        <v>2550118.2564334329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608168.77056953916</v>
      </c>
      <c r="R390" s="25">
        <f t="array" aca="1" ref="R390" ca="1">INDEX('Lorri 401b'!L:L,MATCH('Retirement Calculator'!A390,'Lorri 401b'!N:N,0),0)</f>
        <v>1922398.8331327825</v>
      </c>
      <c r="S390" s="25">
        <f t="shared" ca="1" si="267"/>
        <v>2530567.6037023216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602272.19559321785</v>
      </c>
      <c r="R391" s="25">
        <f t="array" aca="1" ref="R391" ca="1">INDEX('Lorri 401b'!L:L,MATCH('Retirement Calculator'!A391,'Lorri 401b'!N:N,0),0)</f>
        <v>1908663.2943249461</v>
      </c>
      <c r="S391" s="25">
        <f t="shared" ca="1" si="267"/>
        <v>2510935.489918164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596351.05155449512</v>
      </c>
      <c r="R392" s="25">
        <f t="array" aca="1" ref="R392" ca="1">INDEX('Lorri 401b'!L:L,MATCH('Retirement Calculator'!A392,'Lorri 401b'!N:N,0),0)</f>
        <v>1894870.5241054106</v>
      </c>
      <c r="S392" s="25">
        <f t="shared" ca="1" si="267"/>
        <v>2491221.5756599056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590405.23608227773</v>
      </c>
      <c r="R393" s="25">
        <f t="array" aca="1" ref="R393" ca="1">INDEX('Lorri 401b'!L:L,MATCH('Retirement Calculator'!A393,'Lorri 401b'!N:N,0),0)</f>
        <v>1881020.2840099602</v>
      </c>
      <c r="S393" s="25">
        <f t="shared" ca="1" si="267"/>
        <v>2471425.5200922377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584434.64637892612</v>
      </c>
      <c r="R394" s="25">
        <f t="array" aca="1" ref="R394" ca="1">INDEX('Lorri 401b'!L:L,MATCH('Retirement Calculator'!A394,'Lorri 401b'!N:N,0),0)</f>
        <v>1867112.3345807788</v>
      </c>
      <c r="S394" s="25">
        <f t="shared" ca="1" si="267"/>
        <v>2451546.9809597051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578439.17921847722</v>
      </c>
      <c r="R395" s="25">
        <f t="array" aca="1" ref="R395" ca="1">INDEX('Lorri 401b'!L:L,MATCH('Retirement Calculator'!A395,'Lorri 401b'!N:N,0),0)</f>
        <v>1853146.4353623092</v>
      </c>
      <c r="S395" s="25">
        <f t="shared" ca="1" si="267"/>
        <v>2431585.6145807863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572418.7309448598</v>
      </c>
      <c r="R396" s="25">
        <f t="array" aca="1" ref="R396" ca="1">INDEX('Lorri 401b'!L:L,MATCH('Retirement Calculator'!A396,'Lorri 401b'!N:N,0),0)</f>
        <v>1839122.3448970958</v>
      </c>
      <c r="S396" s="25">
        <f t="shared" ca="1" si="267"/>
        <v>2411541.0758419558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566373.19747010223</v>
      </c>
      <c r="R397" s="25">
        <f t="array" aca="1" ref="R397" ca="1">INDEX('Lorri 401b'!L:L,MATCH('Retirement Calculator'!A397,'Lorri 401b'!N:N,0),0)</f>
        <v>1825039.8207216107</v>
      </c>
      <c r="S397" s="25">
        <f t="shared" ca="1" si="267"/>
        <v>2391413.0181917129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560302.4742725332</v>
      </c>
      <c r="R398" s="25">
        <f t="array" aca="1" ref="R398" ca="1">INDEX('Lorri 401b'!L:L,MATCH('Retirement Calculator'!A398,'Lorri 401b'!N:N,0),0)</f>
        <v>1810898.6193620611</v>
      </c>
      <c r="S398" s="25">
        <f t="shared" ca="1" si="267"/>
        <v>2371201.0936345942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554206.45639497438</v>
      </c>
      <c r="R399" s="25">
        <f t="array" aca="1" ref="R399" ca="1">INDEX('Lorri 401b'!L:L,MATCH('Retirement Calculator'!A399,'Lorri 401b'!N:N,0),0)</f>
        <v>1796698.4963301802</v>
      </c>
      <c r="S399" s="25">
        <f t="shared" ca="1" si="267"/>
        <v>2350904.9527251543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548085.03844292567</v>
      </c>
      <c r="R400" s="25">
        <f t="array" aca="1" ref="R400" ca="1">INDEX('Lorri 401b'!L:L,MATCH('Retirement Calculator'!A400,'Lorri 401b'!N:N,0),0)</f>
        <v>1782439.2061189997</v>
      </c>
      <c r="S400" s="25">
        <f t="shared" ca="1" si="267"/>
        <v>2330524.2445619255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541938.11458274338</v>
      </c>
      <c r="R401" s="25">
        <f t="array" aca="1" ref="R401" ca="1">INDEX('Lorri 401b'!L:L,MATCH('Retirement Calculator'!A401,'Lorri 401b'!N:N,0),0)</f>
        <v>1768120.502198606</v>
      </c>
      <c r="S401" s="25">
        <f t="shared" ca="1" si="267"/>
        <v>2310058.6167813493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535765.57853981038</v>
      </c>
      <c r="R402" s="25">
        <f t="array" aca="1" ref="R402" ca="1">INDEX('Lorri 401b'!L:L,MATCH('Retirement Calculator'!A402,'Lorri 401b'!N:N,0),0)</f>
        <v>1753742.1370118773</v>
      </c>
      <c r="S402" s="25">
        <f t="shared" ca="1" si="267"/>
        <v>2289507.7155516874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529567.32359669846</v>
      </c>
      <c r="R403" s="25">
        <f t="array" aca="1" ref="R403" ca="1">INDEX('Lorri 401b'!L:L,MATCH('Retirement Calculator'!A403,'Lorri 401b'!N:N,0),0)</f>
        <v>1739303.8619702039</v>
      </c>
      <c r="S403" s="25">
        <f t="shared" ca="1" si="267"/>
        <v>2268871.1855669022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523343.24259132362</v>
      </c>
      <c r="R404" s="25">
        <f t="array" aca="1" ref="R404" ca="1">INDEX('Lorri 401b'!L:L,MATCH('Retirement Calculator'!A404,'Lorri 401b'!N:N,0),0)</f>
        <v>1724805.4274491903</v>
      </c>
      <c r="S404" s="25">
        <f t="shared" ca="1" si="267"/>
        <v>2248148.6700405139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517093.22791509301</v>
      </c>
      <c r="R405" s="25">
        <f t="array" aca="1" ref="R405" ca="1">INDEX('Lorri 401b'!L:L,MATCH('Retirement Calculator'!A405,'Lorri 401b'!N:N,0),0)</f>
        <v>1710246.5827843391</v>
      </c>
      <c r="S405" s="25">
        <f t="shared" ca="1" si="267"/>
        <v>2227339.8106994322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510817.17151104478</v>
      </c>
      <c r="R406" s="25">
        <f t="array" aca="1" ref="R406" ca="1">INDEX('Lorri 401b'!L:L,MATCH('Retirement Calculator'!A406,'Lorri 401b'!N:N,0),0)</f>
        <v>1695627.0762667176</v>
      </c>
      <c r="S406" s="25">
        <f t="shared" ca="1" si="267"/>
        <v>2206444.2477777624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504514.96487197973</v>
      </c>
      <c r="R407" s="25">
        <f t="array" aca="1" ref="R407" ca="1">INDEX('Lorri 401b'!L:L,MATCH('Retirement Calculator'!A407,'Lorri 401b'!N:N,0),0)</f>
        <v>1680946.655138606</v>
      </c>
      <c r="S407" s="25">
        <f t="shared" ca="1" si="267"/>
        <v>2185461.6200105855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498186.49903858523</v>
      </c>
      <c r="R408" s="25">
        <f t="array" aca="1" ref="R408" ca="1">INDEX('Lorri 401b'!L:L,MATCH('Retirement Calculator'!A408,'Lorri 401b'!N:N,0),0)</f>
        <v>1666205.0655891271</v>
      </c>
      <c r="S408" s="25">
        <f t="shared" ca="1" si="267"/>
        <v>2164391.5646277126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491831.66459755157</v>
      </c>
      <c r="R409" s="25">
        <f t="array" aca="1" ref="R409" ca="1">INDEX('Lorri 401b'!L:L,MATCH('Retirement Calculator'!A409,'Lorri 401b'!N:N,0),0)</f>
        <v>1651402.0527498589</v>
      </c>
      <c r="S409" s="25">
        <f t="shared" ca="1" si="267"/>
        <v>2143233.7173474105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485450.35167968029</v>
      </c>
      <c r="R410" s="25">
        <f t="array" aca="1" ref="R410" ca="1">INDEX('Lorri 401b'!L:L,MATCH('Retirement Calculator'!A410,'Lorri 401b'!N:N,0),0)</f>
        <v>1636537.360690427</v>
      </c>
      <c r="S410" s="25">
        <f t="shared" ca="1" si="267"/>
        <v>2121987.7123701074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479042.4499579845</v>
      </c>
      <c r="R411" s="25">
        <f t="array" aca="1" ref="R411" ca="1">INDEX('Lorri 401b'!L:L,MATCH('Retirement Calculator'!A411,'Lorri 401b'!N:N,0),0)</f>
        <v>1621610.7324140808</v>
      </c>
      <c r="S411" s="25">
        <f t="shared" ca="1" si="267"/>
        <v>2100653.1823720653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472607.84864578169</v>
      </c>
      <c r="R412" s="25">
        <f t="array" aca="1" ref="R412" ca="1">INDEX('Lorri 401b'!L:L,MATCH('Retirement Calculator'!A412,'Lorri 401b'!N:N,0),0)</f>
        <v>1606621.9098532498</v>
      </c>
      <c r="S412" s="25">
        <f t="shared" ca="1" si="267"/>
        <v>2079229.7584990314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466146.43649477803</v>
      </c>
      <c r="R413" s="25">
        <f t="array" aca="1" ref="R413" ca="1">INDEX('Lorri 401b'!L:L,MATCH('Retirement Calculator'!A413,'Lorri 401b'!N:N,0),0)</f>
        <v>1591570.6338650822</v>
      </c>
      <c r="S413" s="25">
        <f t="shared" ca="1" si="267"/>
        <v>2057717.0703598601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459658.10179314518</v>
      </c>
      <c r="R414" s="25">
        <f t="array" aca="1" ref="R414" ca="1">INDEX('Lorri 401b'!L:L,MATCH('Retirement Calculator'!A414,'Lorri 401b'!N:N,0),0)</f>
        <v>1576456.6442269639</v>
      </c>
      <c r="S414" s="25">
        <f t="shared" ca="1" si="267"/>
        <v>2036114.7460201089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453142.73236358888</v>
      </c>
      <c r="R415" s="25">
        <f t="array" aca="1" ref="R415" ca="1">INDEX('Lorri 401b'!L:L,MATCH('Retirement Calculator'!A415,'Lorri 401b'!N:N,0),0)</f>
        <v>1561279.67963202</v>
      </c>
      <c r="S415" s="25">
        <f t="shared" ca="1" si="267"/>
        <v>2014422.4119956088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446600.21556140942</v>
      </c>
      <c r="R416" s="25">
        <f t="array" aca="1" ref="R416" ca="1">INDEX('Lorri 401b'!L:L,MATCH('Retirement Calculator'!A416,'Lorri 401b'!N:N,0),0)</f>
        <v>1546039.477684597</v>
      </c>
      <c r="S416" s="25">
        <f t="shared" ca="1" si="267"/>
        <v>1992639.6932460065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440030.43827255419</v>
      </c>
      <c r="R417" s="25">
        <f t="array" aca="1" ref="R417" ca="1">INDEX('Lorri 401b'!L:L,MATCH('Retirement Calculator'!A417,'Lorri 401b'!N:N,0),0)</f>
        <v>1530735.7748957265</v>
      </c>
      <c r="S417" s="25">
        <f t="shared" ca="1" si="267"/>
        <v>1970766.2131682807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433433.28691166209</v>
      </c>
      <c r="R418" s="25">
        <f t="array" aca="1" ref="R418" ca="1">INDEX('Lorri 401b'!L:L,MATCH('Retirement Calculator'!A418,'Lorri 401b'!N:N,0),0)</f>
        <v>1515368.3066785692</v>
      </c>
      <c r="S418" s="25">
        <f t="shared" ca="1" si="267"/>
        <v>1948801.5935902311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426808.64742009959</v>
      </c>
      <c r="R419" s="25">
        <f t="array" aca="1" ref="R419" ca="1">INDEX('Lorri 401b'!L:L,MATCH('Retirement Calculator'!A419,'Lorri 401b'!N:N,0),0)</f>
        <v>1499936.8073438404</v>
      </c>
      <c r="S419" s="25">
        <f t="shared" ca="1" si="267"/>
        <v>1926745.4547639401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420156.40526398888</v>
      </c>
      <c r="R420" s="25">
        <f t="array" aca="1" ref="R420" ca="1">INDEX('Lorri 401b'!L:L,MATCH('Retirement Calculator'!A420,'Lorri 401b'!N:N,0),0)</f>
        <v>1484441.0100952168</v>
      </c>
      <c r="S420" s="25">
        <f t="shared" ca="1" si="267"/>
        <v>1904597.4153592056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413476.44543222775</v>
      </c>
      <c r="R421" s="25">
        <f t="array" aca="1" ref="R421" ca="1">INDEX('Lorri 401b'!L:L,MATCH('Retirement Calculator'!A421,'Lorri 401b'!N:N,0),0)</f>
        <v>1468880.6470247239</v>
      </c>
      <c r="S421" s="25">
        <f t="shared" ca="1" si="267"/>
        <v>1882357.0924569517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406768.65243450092</v>
      </c>
      <c r="R422" s="25">
        <f t="array" aca="1" ref="R422" ca="1">INDEX('Lorri 401b'!L:L,MATCH('Retirement Calculator'!A422,'Lorri 401b'!N:N,0),0)</f>
        <v>1453255.449108104</v>
      </c>
      <c r="S422" s="25">
        <f t="shared" ca="1" si="267"/>
        <v>1860024.1015426049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400032.91029928357</v>
      </c>
      <c r="R423" s="25">
        <f t="array" aca="1" ref="R423" ca="1">INDEX('Lorri 401b'!L:L,MATCH('Retirement Calculator'!A423,'Lorri 401b'!N:N,0),0)</f>
        <v>1437565.1462001649</v>
      </c>
      <c r="S423" s="25">
        <f t="shared" ca="1" si="267"/>
        <v>1837598.0564994486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393269.10257183615</v>
      </c>
      <c r="R424" s="25">
        <f t="array" aca="1" ref="R424" ca="1">INDEX('Lorri 401b'!L:L,MATCH('Retirement Calculator'!A424,'Lorri 401b'!N:N,0),0)</f>
        <v>1421809.4670301094</v>
      </c>
      <c r="S424" s="25">
        <f t="shared" ca="1" si="267"/>
        <v>1815078.5696019456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386477.11231219105</v>
      </c>
      <c r="R425" s="25">
        <f t="array" aca="1" ref="R425" ca="1">INDEX('Lorri 401b'!L:L,MATCH('Retirement Calculator'!A425,'Lorri 401b'!N:N,0),0)</f>
        <v>1405988.1391968452</v>
      </c>
      <c r="S425" s="25">
        <f t="shared" ca="1" si="267"/>
        <v>1792465.2515090364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379656.82209313073</v>
      </c>
      <c r="R426" s="25">
        <f t="array" aca="1" ref="R426" ca="1">INDEX('Lorri 401b'!L:L,MATCH('Retirement Calculator'!A426,'Lorri 401b'!N:N,0),0)</f>
        <v>1390100.8891642757</v>
      </c>
      <c r="S426" s="25">
        <f t="shared" ca="1" si="267"/>
        <v>1769757.7112574065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372808.11399815767</v>
      </c>
      <c r="R427" s="25">
        <f t="array" aca="1" ref="R427" ca="1">INDEX('Lorri 401b'!L:L,MATCH('Retirement Calculator'!A427,'Lorri 401b'!N:N,0),0)</f>
        <v>1374147.4422565706</v>
      </c>
      <c r="S427" s="25">
        <f t="shared" ca="1" si="267"/>
        <v>1746955.5562547282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365930.86961945554</v>
      </c>
      <c r="R428" s="25">
        <f t="array" aca="1" ref="R428" ca="1">INDEX('Lorri 401b'!L:L,MATCH('Retirement Calculator'!A428,'Lorri 401b'!N:N,0),0)</f>
        <v>1358127.5226534167</v>
      </c>
      <c r="S428" s="25">
        <f t="shared" ca="1" si="267"/>
        <v>1724058.3922728724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359024.97005584219</v>
      </c>
      <c r="R429" s="25">
        <f t="array" aca="1" ref="R429" ca="1">INDEX('Lorri 401b'!L:L,MATCH('Retirement Calculator'!A429,'Lorri 401b'!N:N,0),0)</f>
        <v>1342040.8533852496</v>
      </c>
      <c r="S429" s="25">
        <f t="shared" ca="1" si="267"/>
        <v>1701065.8234410919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352090.29591071379</v>
      </c>
      <c r="R430" s="25">
        <f t="array" aca="1" ref="R430" ca="1">INDEX('Lorri 401b'!L:L,MATCH('Retirement Calculator'!A430,'Lorri 401b'!N:N,0),0)</f>
        <v>1325887.1563284653</v>
      </c>
      <c r="S430" s="25">
        <f t="shared" ca="1" si="267"/>
        <v>1677977.4522391791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345126.72728998068</v>
      </c>
      <c r="R431" s="25">
        <f t="array" aca="1" ref="R431" ca="1">INDEX('Lorri 401b'!L:L,MATCH('Retirement Calculator'!A431,'Lorri 401b'!N:N,0),0)</f>
        <v>1309666.1522006111</v>
      </c>
      <c r="S431" s="25">
        <f t="shared" ca="1" si="267"/>
        <v>1654792.8794905918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338134.14379999449</v>
      </c>
      <c r="R432" s="25">
        <f t="array" aca="1" ref="R432" ca="1">INDEX('Lorri 401b'!L:L,MATCH('Retirement Calculator'!A432,'Lorri 401b'!N:N,0),0)</f>
        <v>1293377.5605555573</v>
      </c>
      <c r="S432" s="25">
        <f t="shared" ca="1" si="267"/>
        <v>1631511.7043555519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331112.42454546673</v>
      </c>
      <c r="R433" s="25">
        <f t="array" aca="1" ref="R433" ca="1">INDEX('Lorri 401b'!L:L,MATCH('Retirement Calculator'!A433,'Lorri 401b'!N:N,0),0)</f>
        <v>1277021.0997786492</v>
      </c>
      <c r="S433" s="25">
        <f t="shared" ca="1" si="267"/>
        <v>1608133.5243241158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324061.44812737842</v>
      </c>
      <c r="R434" s="25">
        <f t="array" aca="1" ref="R434" ca="1">INDEX('Lorri 401b'!L:L,MATCH('Retirement Calculator'!A434,'Lorri 401b'!N:N,0),0)</f>
        <v>1260596.4870818374</v>
      </c>
      <c r="S434" s="25">
        <f t="shared" ca="1" si="267"/>
        <v>1584657.9352092159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316981.09264088137</v>
      </c>
      <c r="R435" s="25">
        <f t="array" aca="1" ref="R435" ca="1">INDEX('Lorri 401b'!L:L,MATCH('Retirement Calculator'!A435,'Lorri 401b'!N:N,0),0)</f>
        <v>1244103.4384987887</v>
      </c>
      <c r="S435" s="25">
        <f t="shared" ca="1" si="267"/>
        <v>1561084.5311396702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309871.23567319062</v>
      </c>
      <c r="R436" s="25">
        <f t="array" aca="1" ref="R436" ca="1">INDEX('Lorri 401b'!L:L,MATCH('Retirement Calculator'!A436,'Lorri 401b'!N:N,0),0)</f>
        <v>1227541.6688799774</v>
      </c>
      <c r="S436" s="25">
        <f t="shared" ca="1" si="267"/>
        <v>1537412.904553168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302731.75430146779</v>
      </c>
      <c r="R437" s="25">
        <f t="array" aca="1" ref="R437" ca="1">INDEX('Lorri 401b'!L:L,MATCH('Retirement Calculator'!A437,'Lorri 401b'!N:N,0),0)</f>
        <v>1210910.8918877544</v>
      </c>
      <c r="S437" s="25">
        <f t="shared" ca="1" si="267"/>
        <v>1513642.6461892221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295562.52509069612</v>
      </c>
      <c r="R438" s="25">
        <f t="array" aca="1" ref="R438" ca="1">INDEX('Lorri 401b'!L:L,MATCH('Retirement Calculator'!A438,'Lorri 401b'!N:N,0),0)</f>
        <v>1194210.8199913972</v>
      </c>
      <c r="S438" s="25">
        <f t="shared" ca="1" si="267"/>
        <v>1489773.3450820933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288363.42409154627</v>
      </c>
      <c r="R439" s="25">
        <f t="array" aca="1" ref="R439" ca="1">INDEX('Lorri 401b'!L:L,MATCH('Retirement Calculator'!A439,'Lorri 401b'!N:N,0),0)</f>
        <v>1177441.1644621384</v>
      </c>
      <c r="S439" s="25">
        <f t="shared" ca="1" si="267"/>
        <v>1465804.5885536848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281134.32683823328</v>
      </c>
      <c r="R440" s="25">
        <f t="array" aca="1" ref="R440" ca="1">INDEX('Lorri 401b'!L:L,MATCH('Retirement Calculator'!A440,'Lorri 401b'!N:N,0),0)</f>
        <v>1160601.6353681744</v>
      </c>
      <c r="S440" s="25">
        <f t="shared" ca="1" si="267"/>
        <v>1441735.9622064077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273875.10834636481</v>
      </c>
      <c r="R441" s="25">
        <f t="array" aca="1" ref="R441" ca="1">INDEX('Lorri 401b'!L:L,MATCH('Retirement Calculator'!A441,'Lorri 401b'!N:N,0),0)</f>
        <v>1143691.9415696522</v>
      </c>
      <c r="S441" s="25">
        <f t="shared" ca="1" si="267"/>
        <v>1417567.0499160169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266585.64311078022</v>
      </c>
      <c r="R442" s="25">
        <f t="array" aca="1" ref="R442" ca="1">INDEX('Lorri 401b'!L:L,MATCH('Retirement Calculator'!A442,'Lorri 401b'!N:N,0),0)</f>
        <v>1126711.7907136362</v>
      </c>
      <c r="S442" s="25">
        <f t="shared" ca="1" si="267"/>
        <v>1393297.4338244165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259265.8051033807</v>
      </c>
      <c r="R443" s="25">
        <f t="array" aca="1" ref="R443" ca="1">INDEX('Lorri 401b'!L:L,MATCH('Retirement Calculator'!A443,'Lorri 401b'!N:N,0),0)</f>
        <v>1109660.8892290534</v>
      </c>
      <c r="S443" s="25">
        <f t="shared" ca="1" si="267"/>
        <v>1368926.6943324341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251915.46777095034</v>
      </c>
      <c r="R444" s="25">
        <f t="array" aca="1" ref="R444" ca="1">INDEX('Lorri 401b'!L:L,MATCH('Retirement Calculator'!A444,'Lorri 401b'!N:N,0),0)</f>
        <v>1092538.9423216181</v>
      </c>
      <c r="S444" s="25">
        <f t="shared" ca="1" si="267"/>
        <v>1344454.4100925685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244534.50403296819</v>
      </c>
      <c r="R445" s="25">
        <f t="array" aca="1" ref="R445" ca="1">INDEX('Lorri 401b'!L:L,MATCH('Retirement Calculator'!A445,'Lorri 401b'!N:N,0),0)</f>
        <v>1075345.6539687351</v>
      </c>
      <c r="S445" s="25">
        <f t="shared" ca="1" si="267"/>
        <v>1319880.1580017032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237122.78627941114</v>
      </c>
      <c r="R446" s="25">
        <f t="array" aca="1" ref="R446" ca="1">INDEX('Lorri 401b'!L:L,MATCH('Retirement Calculator'!A446,'Lorri 401b'!N:N,0),0)</f>
        <v>1058080.7269143818</v>
      </c>
      <c r="S446" s="25">
        <f t="shared" ca="1" si="267"/>
        <v>1295203.5131937929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229680.18636854758</v>
      </c>
      <c r="R447" s="25">
        <f t="array" aca="1" ref="R447" ca="1">INDEX('Lorri 401b'!L:L,MATCH('Retirement Calculator'!A447,'Lorri 401b'!N:N,0),0)</f>
        <v>1040743.8626639688</v>
      </c>
      <c r="S447" s="25">
        <f t="shared" ca="1" si="267"/>
        <v>1270424.0490325163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222206.57562472209</v>
      </c>
      <c r="R448" s="25">
        <f t="array" aca="1" ref="R448" ca="1">INDEX('Lorri 401b'!L:L,MATCH('Retirement Calculator'!A448,'Lorri 401b'!N:N,0),0)</f>
        <v>1023334.7614791793</v>
      </c>
      <c r="S448" s="25">
        <f t="shared" ca="1" si="267"/>
        <v>1245541.3371039014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214701.82483613066</v>
      </c>
      <c r="R449" s="25">
        <f t="array" aca="1" ref="R449" ca="1">INDEX('Lorri 401b'!L:L,MATCH('Retirement Calculator'!A449,'Lorri 401b'!N:N,0),0)</f>
        <v>1005853.1223727864</v>
      </c>
      <c r="S449" s="25">
        <f t="shared" ca="1" si="267"/>
        <v>1220554.947208917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207165.80425258676</v>
      </c>
      <c r="R450" s="25">
        <f t="array" aca="1" ref="R450" ca="1">INDEX('Lorri 401b'!L:L,MATCH('Retirement Calculator'!A450,'Lorri 401b'!N:N,0),0)</f>
        <v>988298.64310345019</v>
      </c>
      <c r="S450" s="25">
        <f t="shared" ca="1" si="267"/>
        <v>1195464.4473560369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199598.3835832781</v>
      </c>
      <c r="R451" s="25">
        <f t="array" aca="1" ref="R451" ca="1">INDEX('Lorri 401b'!L:L,MATCH('Retirement Calculator'!A451,'Lorri 401b'!N:N,0),0)</f>
        <v>970671.02017049177</v>
      </c>
      <c r="S451" s="25">
        <f t="shared" ca="1" si="267"/>
        <v>1170269.4037537698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191999.43199451399</v>
      </c>
      <c r="R452" s="25">
        <f t="array" aca="1" ref="R452" ca="1">INDEX('Lorri 401b'!L:L,MATCH('Retirement Calculator'!A452,'Lorri 401b'!N:N,0),0)</f>
        <v>952969.94880864606</v>
      </c>
      <c r="S452" s="25">
        <f t="shared" ca="1" si="267"/>
        <v>1144969.3808031601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184368.81810746336</v>
      </c>
      <c r="R453" s="25">
        <f t="array" aca="1" ref="R453" ca="1">INDEX('Lorri 401b'!L:L,MATCH('Retirement Calculator'!A453,'Lorri 401b'!N:N,0),0)</f>
        <v>935195.12298279244</v>
      </c>
      <c r="S453" s="25">
        <f t="shared" ca="1" si="267"/>
        <v>1119563.9410902557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176706.40999588335</v>
      </c>
      <c r="R454" s="25">
        <f t="array" aca="1" ref="R454" ca="1">INDEX('Lorri 401b'!L:L,MATCH('Retirement Calculator'!A454,'Lorri 401b'!N:N,0),0)</f>
        <v>917346.2353826646</v>
      </c>
      <c r="S454" s="25">
        <f t="shared" ca="1" si="267"/>
        <v>1094052.645378548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169012.07518383843</v>
      </c>
      <c r="R455" s="25">
        <f t="array" aca="1" ref="R455" ca="1">INDEX('Lorri 401b'!L:L,MATCH('Retirement Calculator'!A455,'Lorri 401b'!N:N,0),0)</f>
        <v>899422.9774175362</v>
      </c>
      <c r="S455" s="25">
        <f t="shared" ca="1" si="267"/>
        <v>1068435.0526013747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161285.68064340999</v>
      </c>
      <c r="R456" s="25">
        <f t="array" aca="1" ref="R456" ca="1">INDEX('Lorri 401b'!L:L,MATCH('Retirement Calculator'!A456,'Lorri 401b'!N:N,0),0)</f>
        <v>881425.03921088646</v>
      </c>
      <c r="S456" s="25">
        <f t="shared" ca="1" si="267"/>
        <v>1042710.7198542964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153527.09279239643</v>
      </c>
      <c r="R457" s="25">
        <f t="array" aca="1" ref="R457" ca="1">INDEX('Lorri 401b'!L:L,MATCH('Retirement Calculator'!A457,'Lorri 401b'!N:N,0),0)</f>
        <v>863352.10959504219</v>
      </c>
      <c r="S457" s="25">
        <f t="shared" ca="1" si="267"/>
        <v>1016879.2023874386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145736.17749200366</v>
      </c>
      <c r="R458" s="25">
        <f t="array" aca="1" ref="R458" ca="1">INDEX('Lorri 401b'!L:L,MATCH('Retirement Calculator'!A458,'Lorri 401b'!N:N,0),0)</f>
        <v>845203.87610579864</v>
      </c>
      <c r="S458" s="25">
        <f t="shared" ca="1" si="267"/>
        <v>990940.0535978023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137912.80004452591</v>
      </c>
      <c r="R459" s="25">
        <f t="array" aca="1" ref="R459" ca="1">INDEX('Lorri 401b'!L:L,MATCH('Retirement Calculator'!A459,'Lorri 401b'!N:N,0),0)</f>
        <v>826980.0249770165</v>
      </c>
      <c r="S459" s="25">
        <f t="shared" ca="1" si="267"/>
        <v>964892.82502154238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130056.82519101701</v>
      </c>
      <c r="R460" s="25">
        <f t="array" aca="1" ref="R460" ca="1">INDEX('Lorri 401b'!L:L,MATCH('Retirement Calculator'!A460,'Lorri 401b'!N:N,0),0)</f>
        <v>808680.24113519781</v>
      </c>
      <c r="S460" s="25">
        <f t="shared" ca="1" si="267"/>
        <v>938737.06632621482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122168.11710895182</v>
      </c>
      <c r="R461" s="25">
        <f t="array" aca="1" ref="R461" ca="1">INDEX('Lorri 401b'!L:L,MATCH('Retirement Calculator'!A461,'Lorri 401b'!N:N,0),0)</f>
        <v>790304.20819403837</v>
      </c>
      <c r="S461" s="25">
        <f t="shared" ca="1" si="267"/>
        <v>912472.32530299015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114246.53940987802</v>
      </c>
      <c r="R462" s="25">
        <f t="array" aca="1" ref="R462" ca="1">INDEX('Lorri 401b'!L:L,MATCH('Retirement Calculator'!A462,'Lorri 401b'!N:N,0),0)</f>
        <v>771851.60844895733</v>
      </c>
      <c r="S462" s="25">
        <f t="shared" ca="1" si="267"/>
        <v>886098.14785883529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106291.95513705809</v>
      </c>
      <c r="R463" s="25">
        <f t="array" aca="1" ref="R463" ca="1">INDEX('Lorri 401b'!L:L,MATCH('Retirement Calculator'!A463,'Lorri 401b'!N:N,0),0)</f>
        <v>753322.1228716051</v>
      </c>
      <c r="S463" s="25">
        <f t="shared" ca="1" si="267"/>
        <v>859614.07800866314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98304.226763101397</v>
      </c>
      <c r="R464" s="25">
        <f t="array" aca="1" ref="R464" ca="1">INDEX('Lorri 401b'!L:L,MATCH('Retirement Calculator'!A464,'Lorri 401b'!N:N,0),0)</f>
        <v>734715.43110434734</v>
      </c>
      <c r="S464" s="25">
        <f t="shared" ca="1" si="267"/>
        <v>833019.65786744875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90283.216187586557</v>
      </c>
      <c r="R465" s="25">
        <f t="array" aca="1" ref="R465" ca="1">INDEX('Lorri 401b'!L:L,MATCH('Retirement Calculator'!A465,'Lorri 401b'!N:N,0),0)</f>
        <v>716031.21145472582</v>
      </c>
      <c r="S465" s="25">
        <f t="shared" ca="1" si="267"/>
        <v>806314.42764231237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82228.78473467374</v>
      </c>
      <c r="R466" s="25">
        <f t="array" aca="1" ref="R466" ca="1">INDEX('Lorri 401b'!L:L,MATCH('Retirement Calculator'!A466,'Lorri 401b'!N:N,0),0)</f>
        <v>697269.14088989759</v>
      </c>
      <c r="S466" s="25">
        <f t="shared" ca="1" si="267"/>
        <v>779497.92562457127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74140.793150707119</v>
      </c>
      <c r="R467" s="25">
        <f t="array" aca="1" ref="R467" ca="1">INDEX('Lorri 401b'!L:L,MATCH('Retirement Calculator'!A467,'Lorri 401b'!N:N,0),0)</f>
        <v>678428.89503104938</v>
      </c>
      <c r="S467" s="25">
        <f t="shared" ca="1" si="267"/>
        <v>752569.68818175653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66019.101601807299</v>
      </c>
      <c r="R468" s="25">
        <f t="array" aca="1" ref="R468" ca="1">INDEX('Lorri 401b'!L:L,MATCH('Retirement Calculator'!A468,'Lorri 401b'!N:N,0),0)</f>
        <v>659510.14814778918</v>
      </c>
      <c r="S468" s="25">
        <f t="shared" ca="1" si="267"/>
        <v>725529.24974959646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57863.569671453726</v>
      </c>
      <c r="R469" s="25">
        <f t="array" aca="1" ref="R469" ca="1">INDEX('Lorri 401b'!L:L,MATCH('Retirement Calculator'!A469,'Lorri 401b'!N:N,0),0)</f>
        <v>640512.57315251546</v>
      </c>
      <c r="S469" s="25">
        <f t="shared" ca="1" si="267"/>
        <v>698376.14282396913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49674.056358057016</v>
      </c>
      <c r="R470" s="25">
        <f t="array" aca="1" ref="R470" ca="1">INDEX('Lorri 401b'!L:L,MATCH('Retirement Calculator'!A470,'Lorri 401b'!N:N,0),0)</f>
        <v>621435.84159476147</v>
      </c>
      <c r="S470" s="25">
        <f t="shared" ca="1" si="267"/>
        <v>671109.89795281854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41450.420072521156</v>
      </c>
      <c r="R471" s="25">
        <f t="array" aca="1" ref="R471" ca="1">INDEX('Lorri 401b'!L:L,MATCH('Retirement Calculator'!A471,'Lorri 401b'!N:N,0),0)</f>
        <v>602279.62365551677</v>
      </c>
      <c r="S471" s="25">
        <f t="shared" ca="1" si="267"/>
        <v>643730.04372803797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33192.518635795561</v>
      </c>
      <c r="R472" s="25">
        <f t="array" aca="1" ref="R472" ca="1">INDEX('Lorri 401b'!L:L,MATCH('Retirement Calculator'!A472,'Lorri 401b'!N:N,0),0)</f>
        <v>583043.58814152528</v>
      </c>
      <c r="S472" s="25">
        <f t="shared" ca="1" si="267"/>
        <v>616236.10677732085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24900.209276416943</v>
      </c>
      <c r="R473" s="25">
        <f t="array" aca="1" ref="R473" ca="1">INDEX('Lorri 401b'!L:L,MATCH('Retirement Calculator'!A473,'Lorri 401b'!N:N,0),0)</f>
        <v>563727.40247955883</v>
      </c>
      <c r="S473" s="25">
        <f t="shared" ca="1" si="267"/>
        <v>588627.61175597575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16573.348628040912</v>
      </c>
      <c r="R474" s="25">
        <f t="array" aca="1" ref="R474" ca="1">INDEX('Lorri 401b'!L:L,MATCH('Retirement Calculator'!A474,'Lorri 401b'!N:N,0),0)</f>
        <v>544330.73271066754</v>
      </c>
      <c r="S474" s="25">
        <f t="shared" ca="1" si="267"/>
        <v>560904.08133870841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8211.7927269633146</v>
      </c>
      <c r="R475" s="25">
        <f t="array" aca="1" ref="R475" ca="1">INDEX('Lorri 401b'!L:L,MATCH('Retirement Calculator'!A475,'Lorri 401b'!N:N,0),0)</f>
        <v>524853.2434844058</v>
      </c>
      <c r="S475" s="25">
        <f t="shared" ca="1" si="267"/>
        <v>533065.03621136909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-184.60299036877336</v>
      </c>
      <c r="R476" s="25">
        <f t="array" aca="1" ref="R476" ca="1">INDEX('Lorri 401b'!L:L,MATCH('Retirement Calculator'!A476,'Lorri 401b'!N:N,0),0)</f>
        <v>505294.59805303463</v>
      </c>
      <c r="S476" s="25">
        <f t="shared" ca="1" si="267"/>
        <v>505109.99506266584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-8615.9836898564117</v>
      </c>
      <c r="R477" s="25">
        <f t="array" aca="1" ref="R477" ca="1">INDEX('Lorri 401b'!L:L,MATCH('Retirement Calculator'!A477,'Lorri 401b'!N:N,0),0)</f>
        <v>485654.45826569939</v>
      </c>
      <c r="S477" s="25">
        <f t="shared" ca="1" si="267"/>
        <v>477038.47457584296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-17082.495142258584</v>
      </c>
      <c r="R478" s="25">
        <f t="array" aca="1" ref="R478" ca="1">INDEX('Lorri 401b'!L:L,MATCH('Retirement Calculator'!A478,'Lorri 401b'!N:N,0),0)</f>
        <v>465932.48456258362</v>
      </c>
      <c r="S478" s="25">
        <f t="shared" ca="1" si="267"/>
        <v>448849.98942032503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-25584.28372571243</v>
      </c>
      <c r="R479" s="25">
        <f t="array" aca="1" ref="R479" ca="1">INDEX('Lorri 401b'!L:L,MATCH('Retirement Calculator'!A479,'Lorri 401b'!N:N,0),0)</f>
        <v>446128.33596903819</v>
      </c>
      <c r="S479" s="25">
        <f t="shared" ca="1" si="267"/>
        <v>420544.05224332574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-34121.496428263999</v>
      </c>
      <c r="R480" s="25">
        <f t="array" aca="1" ref="R480" ca="1">INDEX('Lorri 401b'!L:L,MATCH('Retirement Calculator'!A480,'Lorri 401b'!N:N,0),0)</f>
        <v>426241.67008968629</v>
      </c>
      <c r="S480" s="25">
        <f t="shared" ca="1" si="267"/>
        <v>392120.17366142228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-42694.28085040953</v>
      </c>
      <c r="R481" s="25">
        <f t="array" aca="1" ref="R481" ca="1">INDEX('Lorri 401b'!L:L,MATCH('Retirement Calculator'!A481,'Lorri 401b'!N:N,0),0)</f>
        <v>406272.14310250379</v>
      </c>
      <c r="S481" s="25">
        <f t="shared" ca="1" si="267"/>
        <v>363577.86225209426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-51302.785207647335</v>
      </c>
      <c r="R482" s="25">
        <f t="array" aca="1" ref="R482" ca="1">INDEX('Lorri 401b'!L:L,MATCH('Retirement Calculator'!A482,'Lorri 401b'!N:N,0),0)</f>
        <v>386219.40975287469</v>
      </c>
      <c r="S482" s="25">
        <f t="shared" ca="1" si="267"/>
        <v>334916.62454522739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-59947.158333040301</v>
      </c>
      <c r="R483" s="25">
        <f t="array" aca="1" ref="R483" ca="1">INDEX('Lorri 401b'!L:L,MATCH('Retirement Calculator'!A483,'Lorri 401b'!N:N,0),0)</f>
        <v>366083.12334762217</v>
      </c>
      <c r="S483" s="25">
        <f t="shared" ca="1" si="267"/>
        <v>306135.96501458186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-68627.549679789081</v>
      </c>
      <c r="R484" s="25">
        <f t="array" aca="1" ref="R484" ca="1">INDEX('Lorri 401b'!L:L,MATCH('Retirement Calculator'!A484,'Lorri 401b'!N:N,0),0)</f>
        <v>345862.93574901437</v>
      </c>
      <c r="S484" s="25">
        <f t="shared" ca="1" si="267"/>
        <v>277235.38606922526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-77344.109323815966</v>
      </c>
      <c r="R485" s="25">
        <f t="array" aca="1" ref="R485" ca="1">INDEX('Lorri 401b'!L:L,MATCH('Retirement Calculator'!A485,'Lorri 401b'!N:N,0),0)</f>
        <v>325558.49736874574</v>
      </c>
      <c r="S485" s="25">
        <f t="shared" ca="1" si="267"/>
        <v>248214.38804492977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-86096.987966359637</v>
      </c>
      <c r="R486" s="25">
        <f t="array" aca="1" ref="R486" ca="1">INDEX('Lorri 401b'!L:L,MATCH('Retirement Calculator'!A486,'Lorri 401b'!N:N,0),0)</f>
        <v>305169.45716189267</v>
      </c>
      <c r="S486" s="25">
        <f t="shared" ca="1" si="267"/>
        <v>219072.46919553302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-94886.33693658057</v>
      </c>
      <c r="R487" s="25">
        <f t="array" aca="1" ref="R487" ca="1">INDEX('Lorri 401b'!L:L,MATCH('Retirement Calculator'!A487,'Lorri 401b'!N:N,0),0)</f>
        <v>284695.46262084437</v>
      </c>
      <c r="S487" s="25">
        <f t="shared" ca="1" si="267"/>
        <v>189809.1256842638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-103712.30819417743</v>
      </c>
      <c r="R488" s="25">
        <f t="array" aca="1" ref="R488" ca="1">INDEX('Lorri 401b'!L:L,MATCH('Retirement Calculator'!A488,'Lorri 401b'!N:N,0),0)</f>
        <v>264136.15976920835</v>
      </c>
      <c r="S488" s="25">
        <f t="shared" ca="1" si="267"/>
        <v>160423.85157503092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-112575.05433201428</v>
      </c>
      <c r="R489" s="25">
        <f t="array" aca="1" ref="R489" ca="1">INDEX('Lorri 401b'!L:L,MATCH('Retirement Calculator'!A489,'Lorri 401b'!N:N,0),0)</f>
        <v>243491.1931556905</v>
      </c>
      <c r="S489" s="25">
        <f t="shared" ca="1" si="267"/>
        <v>130916.13882367623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-121474.72857875878</v>
      </c>
      <c r="R490" s="25">
        <f t="array" aca="1" ref="R490" ca="1">INDEX('Lorri 401b'!L:L,MATCH('Retirement Calculator'!A490,'Lorri 401b'!N:N,0),0)</f>
        <v>222760.20584794969</v>
      </c>
      <c r="S490" s="25">
        <f t="shared" ca="1" si="267"/>
        <v>101285.47726919092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-130411.48480153138</v>
      </c>
      <c r="R491" s="25">
        <f t="array" aca="1" ref="R491" ca="1">INDEX('Lorri 401b'!L:L,MATCH('Retirement Calculator'!A491,'Lorri 401b'!N:N,0),0)</f>
        <v>201942.83942642662</v>
      </c>
      <c r="S491" s="25">
        <f t="shared" ca="1" si="267"/>
        <v>71531.354624895248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-139385.47750856553</v>
      </c>
      <c r="R492" s="25">
        <f t="array" aca="1" ref="R492" ca="1">INDEX('Lorri 401b'!L:L,MATCH('Retirement Calculator'!A492,'Lorri 401b'!N:N,0),0)</f>
        <v>181038.73397814721</v>
      </c>
      <c r="S492" s="25">
        <f t="shared" ca="1" si="267"/>
        <v>41653.256469581684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-148396.86185187899</v>
      </c>
      <c r="R493" s="25">
        <f t="array" aca="1" ref="R493" ca="1">INDEX('Lorri 401b'!L:L,MATCH('Retirement Calculator'!A493,'Lorri 401b'!N:N,0),0)</f>
        <v>160047.52809049995</v>
      </c>
      <c r="S493" s="25">
        <f t="shared" ca="1" si="267"/>
        <v>11650.666238620965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-157445.79362995626</v>
      </c>
      <c r="R494" s="25">
        <f t="array" aca="1" ref="R494" ca="1">INDEX('Lorri 401b'!L:L,MATCH('Retirement Calculator'!A494,'Lorri 401b'!N:N,0),0)</f>
        <v>138968.8588449875</v>
      </c>
      <c r="S494" s="25">
        <f t="shared" ca="1" si="267"/>
        <v>-18476.934784968762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-166532.42929044217</v>
      </c>
      <c r="R495" s="25">
        <f t="array" aca="1" ref="R495" ca="1">INDEX('Lorri 401b'!L:L,MATCH('Retirement Calculator'!A495,'Lorri 401b'!N:N,0),0)</f>
        <v>117802.36181095208</v>
      </c>
      <c r="S495" s="25">
        <f t="shared" ca="1" si="267"/>
        <v>-48730.067479490099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-175656.92593284679</v>
      </c>
      <c r="R496" s="25">
        <f t="array" aca="1" ref="R496" ca="1">INDEX('Lorri 401b'!L:L,MATCH('Retirement Calculator'!A496,'Lorri 401b'!N:N,0),0)</f>
        <v>96547.67103927485</v>
      </c>
      <c r="S496" s="25">
        <f t="shared" ca="1" si="267"/>
        <v>-79109.254893571939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-184819.44131126141</v>
      </c>
      <c r="R497" s="25">
        <f t="array" aca="1" ref="R497" ca="1">INDEX('Lorri 401b'!L:L,MATCH('Retirement Calculator'!A497,'Lorri 401b'!N:N,0),0)</f>
        <v>75204.419056048966</v>
      </c>
      <c r="S497" s="25">
        <f t="shared" ca="1" si="267"/>
        <v>-109615.02225521245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-194020.13383708609</v>
      </c>
      <c r="R498" s="25">
        <f t="array" aca="1" ref="R498" ca="1">INDEX('Lorri 401b'!L:L,MATCH('Retirement Calculator'!A498,'Lorri 401b'!N:N,0),0)</f>
        <v>53772.236856226307</v>
      </c>
      <c r="S498" s="25">
        <f t="shared" ca="1" si="267"/>
        <v>-140247.89698085978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-203259.16258176838</v>
      </c>
      <c r="R499" s="25">
        <f t="array" aca="1" ref="R499" ca="1">INDEX('Lorri 401b'!L:L,MATCH('Retirement Calculator'!A499,'Lorri 401b'!N:N,0),0)</f>
        <v>32250.753897237719</v>
      </c>
      <c r="S499" s="25">
        <f t="shared" ca="1" si="267"/>
        <v>-171008.40868453067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-212536.68727955353</v>
      </c>
      <c r="R500" s="25">
        <f t="array" aca="1" ref="R500" ca="1">INDEX('Lorri 401b'!L:L,MATCH('Retirement Calculator'!A500,'Lorri 401b'!N:N,0),0)</f>
        <v>10639.598092586677</v>
      </c>
      <c r="S500" s="25">
        <f t="shared" ca="1" si="267"/>
        <v>-201897.08918696686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-221852.8683302461</v>
      </c>
      <c r="R501" s="25">
        <f t="array" aca="1" ref="R501" ca="1">INDEX('Lorri 401b'!L:L,MATCH('Retirement Calculator'!A501,'Lorri 401b'!N:N,0),0)</f>
        <v>-11061.604194583744</v>
      </c>
      <c r="S501" s="25">
        <f t="shared" ca="1" si="267"/>
        <v>-232914.47252482985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-231207.86680198321</v>
      </c>
      <c r="R502" s="25">
        <f t="array" aca="1" ref="R502" ca="1">INDEX('Lorri 401b'!L:L,MATCH('Retirement Calculator'!A502,'Lorri 401b'!N:N,0),0)</f>
        <v>-32853.228157950703</v>
      </c>
      <c r="S502" s="25">
        <f t="shared" ca="1" si="267"/>
        <v>-264061.09495993389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-240601.84443401924</v>
      </c>
      <c r="R503" s="25">
        <f t="array" aca="1" ref="R503" ca="1">INDEX('Lorri 401b'!L:L,MATCH('Retirement Calculator'!A503,'Lorri 401b'!N:N,0),0)</f>
        <v>-54735.650554498367</v>
      </c>
      <c r="S503" s="25">
        <f t="shared" ca="1" si="267"/>
        <v>-295337.4949885176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-250034.96363952209</v>
      </c>
      <c r="R504" s="25">
        <f t="array" aca="1" ref="R504" ca="1">INDEX('Lorri 401b'!L:L,MATCH('Retirement Calculator'!A504,'Lorri 401b'!N:N,0),0)</f>
        <v>-76709.249711031647</v>
      </c>
      <c r="S504" s="25">
        <f t="shared" ca="1" si="267"/>
        <v>-326744.21335055376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-259507.38750838119</v>
      </c>
      <c r="R505" s="25">
        <f t="array" aca="1" ref="R505" ca="1">INDEX('Lorri 401b'!L:L,MATCH('Retirement Calculator'!A505,'Lorri 401b'!N:N,0),0)</f>
        <v>-98774.405530717151</v>
      </c>
      <c r="S505" s="25">
        <f t="shared" ca="1" si="267"/>
        <v>-358281.79303909832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-269019.27981002722</v>
      </c>
      <c r="R506" s="25">
        <f t="array" aca="1" ref="R506" ca="1">INDEX('Lorri 401b'!L:L,MATCH('Retirement Calculator'!A506,'Lorri 401b'!N:N,0),0)</f>
        <v>-120931.49949965134</v>
      </c>
      <c r="S506" s="25">
        <f t="shared" ca="1" si="267"/>
        <v>-389950.77930967859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-278570.80499626341</v>
      </c>
      <c r="R507" s="25">
        <f t="array" aca="1" ref="R507" ca="1">INDEX('Lorri 401b'!L:L,MATCH('Retirement Calculator'!A507,'Lorri 401b'!N:N,0),0)</f>
        <v>-143180.91469345608</v>
      </c>
      <c r="S507" s="25">
        <f t="shared" ca="1" si="267"/>
        <v>-421751.7196897195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-288162.12820410891</v>
      </c>
      <c r="R508" s="25">
        <f t="array" aca="1" ref="R508" ca="1">INDEX('Lorri 401b'!L:L,MATCH('Retirement Calculator'!A508,'Lorri 401b'!N:N,0),0)</f>
        <v>-165523.03578390169</v>
      </c>
      <c r="S508" s="25">
        <f t="shared" ca="1" si="267"/>
        <v>-453685.16398801061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-297793.41525865381</v>
      </c>
      <c r="R509" s="25">
        <f t="array" aca="1" ref="R509" ca="1">INDEX('Lorri 401b'!L:L,MATCH('Retirement Calculator'!A509,'Lorri 401b'!N:N,0),0)</f>
        <v>-187958.24904555749</v>
      </c>
      <c r="S509" s="25">
        <f t="shared" ca="1" si="267"/>
        <v>-485751.66430421127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-307464.83267592598</v>
      </c>
      <c r="R510" s="25">
        <f t="array" aca="1" ref="R510" ca="1">INDEX('Lorri 401b'!L:L,MATCH('Retirement Calculator'!A510,'Lorri 401b'!N:N,0),0)</f>
        <v>-210486.94236247017</v>
      </c>
      <c r="S510" s="25">
        <f t="shared" ca="1" si="267"/>
        <v>-517951.77503839612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-317176.54766577011</v>
      </c>
      <c r="R511" s="25">
        <f t="array" aca="1" ref="R511" ca="1">INDEX('Lorri 401b'!L:L,MATCH('Retirement Calculator'!A511,'Lorri 401b'!N:N,0),0)</f>
        <v>-233109.50523487001</v>
      </c>
      <c r="S511" s="25">
        <f t="shared" ca="1" si="267"/>
        <v>-550286.05290064006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-326928.72813473857</v>
      </c>
      <c r="R512" s="25">
        <f t="array" aca="1" ref="R512" ca="1">INDEX('Lorri 401b'!L:L,MATCH('Retirement Calculator'!A512,'Lorri 401b'!N:N,0),0)</f>
        <v>-255826.32878590483</v>
      </c>
      <c r="S512" s="25">
        <f t="shared" ca="1" si="267"/>
        <v>-582755.05692064343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-336721.54268899444</v>
      </c>
      <c r="R513" s="25">
        <f t="array" aca="1" ref="R513" ca="1">INDEX('Lorri 401b'!L:L,MATCH('Retirement Calculator'!A513,'Lorri 401b'!N:N,0),0)</f>
        <v>-278637.80576840235</v>
      </c>
      <c r="S513" s="25">
        <f t="shared" ca="1" si="267"/>
        <v>-615359.34845739673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-346555.16063722636</v>
      </c>
      <c r="R514" s="25">
        <f t="array" aca="1" ref="R514" ca="1">INDEX('Lorri 401b'!L:L,MATCH('Retirement Calculator'!A514,'Lorri 401b'!N:N,0),0)</f>
        <v>-301544.33057166025</v>
      </c>
      <c r="S514" s="25">
        <f t="shared" ca="1" si="267"/>
        <v>-648099.49120888661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-356429.75199357589</v>
      </c>
      <c r="R515" s="25">
        <f t="array" aca="1" ref="R515" ca="1">INDEX('Lorri 401b'!L:L,MATCH('Retirement Calculator'!A515,'Lorri 401b'!N:N,0),0)</f>
        <v>-324546.29922826501</v>
      </c>
      <c r="S515" s="25">
        <f t="shared" ca="1" si="267"/>
        <v>-680976.0512218409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-366345.48748057691</v>
      </c>
      <c r="R516" s="25">
        <f t="array" aca="1" ref="R516" ca="1">INDEX('Lorri 401b'!L:L,MATCH('Retirement Calculator'!A516,'Lorri 401b'!N:N,0),0)</f>
        <v>-347644.109420939</v>
      </c>
      <c r="S516" s="25">
        <f t="shared" ca="1" si="267"/>
        <v>-713989.59690151596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-376302.53853210708</v>
      </c>
      <c r="R517" s="25">
        <f t="array" aca="1" ref="R517" ca="1">INDEX('Lorri 401b'!L:L,MATCH('Retirement Calculator'!A517,'Lorri 401b'!N:N,0),0)</f>
        <v>-370838.16048941575</v>
      </c>
      <c r="S517" s="25">
        <f t="shared" ca="1" si="267"/>
        <v>-747140.69902152289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-386301.07729635196</v>
      </c>
      <c r="R518" s="25">
        <f t="array" aca="1" ref="R518" ca="1">INDEX('Lorri 401b'!L:L,MATCH('Retirement Calculator'!A518,'Lorri 401b'!N:N,0),0)</f>
        <v>-394128.85343734449</v>
      </c>
      <c r="S518" s="25">
        <f t="shared" ca="1" si="267"/>
        <v>-780429.93073369644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-396341.27663878119</v>
      </c>
      <c r="R519" s="25">
        <f t="array" aca="1" ref="R519" ca="1">INDEX('Lorri 401b'!L:L,MATCH('Retirement Calculator'!A519,'Lorri 401b'!N:N,0),0)</f>
        <v>-417516.59093922295</v>
      </c>
      <c r="S519" s="25">
        <f t="shared" ca="1" si="267"/>
        <v>-813857.86757800414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-406423.31014513719</v>
      </c>
      <c r="R520" s="25">
        <f t="array" aca="1" ref="R520" ca="1">INDEX('Lorri 401b'!L:L,MATCH('Retirement Calculator'!A520,'Lorri 401b'!N:N,0),0)</f>
        <v>-441001.77734735922</v>
      </c>
      <c r="S520" s="25">
        <f t="shared" ca="1" si="267"/>
        <v>-847425.08749249647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-416547.35212443635</v>
      </c>
      <c r="R521" s="25">
        <f t="array" aca="1" ref="R521" ca="1">INDEX('Lorri 401b'!L:L,MATCH('Retirement Calculator'!A521,'Lorri 401b'!N:N,0),0)</f>
        <v>-464584.81869886274</v>
      </c>
      <c r="S521" s="25">
        <f t="shared" ref="S521:S775" ca="1" si="527">SUM(Q521:R521)</f>
        <v>-881132.17082329909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-426713.57761198259</v>
      </c>
      <c r="R522" s="25">
        <f t="array" aca="1" ref="R522" ca="1">INDEX('Lorri 401b'!L:L,MATCH('Retirement Calculator'!A522,'Lorri 401b'!N:N,0),0)</f>
        <v>-488266.12272266421</v>
      </c>
      <c r="S522" s="25">
        <f t="shared" ca="1" si="527"/>
        <v>-914979.70033464674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-436922.16237239359</v>
      </c>
      <c r="R523" s="25">
        <f t="array" aca="1" ref="R523" ca="1">INDEX('Lorri 401b'!L:L,MATCH('Retirement Calculator'!A523,'Lorri 401b'!N:N,0),0)</f>
        <v>-512046.09884656483</v>
      </c>
      <c r="S523" s="25">
        <f t="shared" ca="1" si="527"/>
        <v>-948968.26121895842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-447173.28290263965</v>
      </c>
      <c r="R524" s="25">
        <f t="array" aca="1" ref="R524" ca="1">INDEX('Lorri 401b'!L:L,MATCH('Retirement Calculator'!A524,'Lorri 401b'!N:N,0),0)</f>
        <v>-535925.158204315</v>
      </c>
      <c r="S524" s="25">
        <f t="shared" ca="1" si="527"/>
        <v>-983098.44110695459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-457467.11643509509</v>
      </c>
      <c r="R525" s="25">
        <f t="array" aca="1" ref="R525" ca="1">INDEX('Lorri 401b'!L:L,MATCH('Retirement Calculator'!A525,'Lorri 401b'!N:N,0),0)</f>
        <v>-559903.71364272258</v>
      </c>
      <c r="S525" s="25">
        <f t="shared" ca="1" si="527"/>
        <v>-1017370.8300778177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-467803.84094060241</v>
      </c>
      <c r="R526" s="25">
        <f t="array" aca="1" ref="R526" ca="1">INDEX('Lorri 401b'!L:L,MATCH('Retirement Calculator'!A526,'Lorri 401b'!N:N,0),0)</f>
        <v>-583982.17972879007</v>
      </c>
      <c r="S526" s="25">
        <f t="shared" ca="1" si="527"/>
        <v>-1051786.0206693925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-478183.63513154938</v>
      </c>
      <c r="R527" s="25">
        <f t="array" aca="1" ref="R527" ca="1">INDEX('Lorri 401b'!L:L,MATCH('Retirement Calculator'!A527,'Lorri 401b'!N:N,0),0)</f>
        <v>-608160.97275688278</v>
      </c>
      <c r="S527" s="25">
        <f t="shared" ca="1" si="527"/>
        <v>-1086344.6078884322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-488606.67846495862</v>
      </c>
      <c r="R528" s="25">
        <f t="array" aca="1" ref="R528" ca="1">INDEX('Lorri 401b'!L:L,MATCH('Retirement Calculator'!A528,'Lorri 401b'!N:N,0),0)</f>
        <v>-632440.5107559259</v>
      </c>
      <c r="S528" s="25">
        <f t="shared" ca="1" si="527"/>
        <v>-1121047.1892208846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-499073.15114559035</v>
      </c>
      <c r="R529" s="25">
        <f t="array" aca="1" ref="R529" ca="1">INDEX('Lorri 401b'!L:L,MATCH('Retirement Calculator'!A529,'Lorri 401b'!N:N,0),0)</f>
        <v>-656821.21349663183</v>
      </c>
      <c r="S529" s="25">
        <f t="shared" ca="1" si="527"/>
        <v>-1155894.3646422222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-509583.23412905808</v>
      </c>
      <c r="R530" s="25">
        <f t="array" aca="1" ref="R530" ca="1">INDEX('Lorri 401b'!L:L,MATCH('Retirement Calculator'!A530,'Lorri 401b'!N:N,0),0)</f>
        <v>-681303.50249875721</v>
      </c>
      <c r="S530" s="25">
        <f t="shared" ca="1" si="527"/>
        <v>-1190886.7366278153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-520137.10912495694</v>
      </c>
      <c r="R531" s="25">
        <f t="array" aca="1" ref="R531" ca="1">INDEX('Lorri 401b'!L:L,MATCH('Retirement Calculator'!A531,'Lorri 401b'!N:N,0),0)</f>
        <v>-705887.80103839154</v>
      </c>
      <c r="S531" s="25">
        <f t="shared" ca="1" si="527"/>
        <v>-1226024.9101633485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-530734.95860000537</v>
      </c>
      <c r="R532" s="25">
        <f t="array" aca="1" ref="R532" ca="1">INDEX('Lorri 401b'!L:L,MATCH('Retirement Calculator'!A532,'Lorri 401b'!N:N,0),0)</f>
        <v>-730574.53415527428</v>
      </c>
      <c r="S532" s="25">
        <f t="shared" ca="1" si="527"/>
        <v>-1261309.4927552796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-541376.96578119986</v>
      </c>
      <c r="R533" s="25">
        <f t="array" aca="1" ref="R533" ca="1">INDEX('Lorri 401b'!L:L,MATCH('Retirement Calculator'!A533,'Lorri 401b'!N:N,0),0)</f>
        <v>-755364.12866014417</v>
      </c>
      <c r="S533" s="25">
        <f t="shared" ca="1" si="527"/>
        <v>-1296741.094441344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-552063.31465898268</v>
      </c>
      <c r="R534" s="25">
        <f t="array" aca="1" ref="R534" ca="1">INDEX('Lorri 401b'!L:L,MATCH('Retirement Calculator'!A534,'Lorri 401b'!N:N,0),0)</f>
        <v>-780257.01314211753</v>
      </c>
      <c r="S534" s="25">
        <f t="shared" ca="1" si="527"/>
        <v>-1332320.3278011002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-562794.18999042292</v>
      </c>
      <c r="R535" s="25">
        <f t="array" aca="1" ref="R535" ca="1">INDEX('Lorri 401b'!L:L,MATCH('Retirement Calculator'!A535,'Lorri 401b'!N:N,0),0)</f>
        <v>-805253.61797609925</v>
      </c>
      <c r="S535" s="25">
        <f t="shared" ca="1" si="527"/>
        <v>-1368047.8079665222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-573569.7773024108</v>
      </c>
      <c r="R536" s="25">
        <f t="array" aca="1" ref="R536" ca="1">INDEX('Lorri 401b'!L:L,MATCH('Retirement Calculator'!A536,'Lorri 401b'!N:N,0),0)</f>
        <v>-830354.37533022254</v>
      </c>
      <c r="S536" s="25">
        <f t="shared" ca="1" si="527"/>
        <v>-1403924.1526326332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-584390.26289486524</v>
      </c>
      <c r="R537" s="25">
        <f t="array" aca="1" ref="R537" ca="1">INDEX('Lorri 401b'!L:L,MATCH('Retirement Calculator'!A537,'Lorri 401b'!N:N,0),0)</f>
        <v>-855559.71917332138</v>
      </c>
      <c r="S537" s="25">
        <f t="shared" ca="1" si="527"/>
        <v>-1439949.9820681866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-595255.83384395496</v>
      </c>
      <c r="R538" s="25">
        <f t="array" aca="1" ref="R538" ca="1">INDEX('Lorri 401b'!L:L,MATCH('Retirement Calculator'!A538,'Lorri 401b'!N:N,0),0)</f>
        <v>-880870.08528243308</v>
      </c>
      <c r="S538" s="25">
        <f t="shared" ca="1" si="527"/>
        <v>-1476125.9191263882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-606166.67800533248</v>
      </c>
      <c r="R539" s="25">
        <f t="array" aca="1" ref="R539" ca="1">INDEX('Lorri 401b'!L:L,MATCH('Retirement Calculator'!A539,'Lorri 401b'!N:N,0),0)</f>
        <v>-906285.91125033284</v>
      </c>
      <c r="S539" s="25">
        <f t="shared" ca="1" si="527"/>
        <v>-1512452.5892556654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-617122.98401738249</v>
      </c>
      <c r="R540" s="25">
        <f t="array" aca="1" ref="R540" ca="1">INDEX('Lorri 401b'!L:L,MATCH('Retirement Calculator'!A540,'Lorri 401b'!N:N,0),0)</f>
        <v>-931807.63649309881</v>
      </c>
      <c r="S540" s="25">
        <f t="shared" ca="1" si="527"/>
        <v>-1548930.6205104813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-628124.94130448264</v>
      </c>
      <c r="R541" s="25">
        <f t="array" aca="1" ref="R541" ca="1">INDEX('Lorri 401b'!L:L,MATCH('Retirement Calculator'!A541,'Lorri 401b'!N:N,0),0)</f>
        <v>-957435.70225770958</v>
      </c>
      <c r="S541" s="25">
        <f t="shared" ca="1" si="527"/>
        <v>-1585560.6435621921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-639172.74008027907</v>
      </c>
      <c r="R542" s="25">
        <f t="array" aca="1" ref="R542" ca="1">INDEX('Lorri 401b'!L:L,MATCH('Retirement Calculator'!A542,'Lorri 401b'!N:N,0),0)</f>
        <v>-983170.55162967299</v>
      </c>
      <c r="S542" s="25">
        <f t="shared" ca="1" si="527"/>
        <v>-1622343.2917099521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-650266.57135097461</v>
      </c>
      <c r="R543" s="25">
        <f t="array" aca="1" ref="R543" ca="1">INDEX('Lorri 401b'!L:L,MATCH('Retirement Calculator'!A543,'Lorri 401b'!N:N,0),0)</f>
        <v>-1009012.6295406863</v>
      </c>
      <c r="S543" s="25">
        <f t="shared" ca="1" si="527"/>
        <v>-1659279.200891661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-661406.62691863149</v>
      </c>
      <c r="R544" s="25">
        <f t="array" aca="1" ref="R544" ca="1">INDEX('Lorri 401b'!L:L,MATCH('Retirement Calculator'!A544,'Lorri 401b'!N:N,0),0)</f>
        <v>-1034962.3827763287</v>
      </c>
      <c r="S544" s="25">
        <f t="shared" ca="1" si="527"/>
        <v>-1696369.0096949602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-672593.09938448691</v>
      </c>
      <c r="R545" s="25">
        <f t="array" aca="1" ref="R545" ca="1">INDEX('Lorri 401b'!L:L,MATCH('Retirement Calculator'!A545,'Lorri 401b'!N:N,0),0)</f>
        <v>-1061020.2599837861</v>
      </c>
      <c r="S545" s="25">
        <f t="shared" ca="1" si="527"/>
        <v>-1733613.3593682731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-683826.18215228338</v>
      </c>
      <c r="R546" s="25">
        <f t="array" aca="1" ref="R546" ca="1">INDEX('Lorri 401b'!L:L,MATCH('Retirement Calculator'!A546,'Lorri 401b'!N:N,0),0)</f>
        <v>-1087186.7116796081</v>
      </c>
      <c r="S546" s="25">
        <f t="shared" ca="1" si="527"/>
        <v>-1771012.8938318915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-695106.06943161227</v>
      </c>
      <c r="R547" s="25">
        <f t="array" aca="1" ref="R547" ca="1">INDEX('Lorri 401b'!L:L,MATCH('Retirement Calculator'!A547,'Lorri 401b'!N:N,0),0)</f>
        <v>-1113462.190257496</v>
      </c>
      <c r="S547" s="25">
        <f t="shared" ca="1" si="527"/>
        <v>-1808568.2596891082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-706432.95624127181</v>
      </c>
      <c r="R548" s="25">
        <f t="array" aca="1" ref="R548" ca="1">INDEX('Lorri 401b'!L:L,MATCH('Retirement Calculator'!A548,'Lorri 401b'!N:N,0),0)</f>
        <v>-1139847.1499961251</v>
      </c>
      <c r="S548" s="25">
        <f t="shared" ca="1" si="527"/>
        <v>-1846280.1062373971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-717807.03841263824</v>
      </c>
      <c r="R549" s="25">
        <f t="array" aca="1" ref="R549" ca="1">INDEX('Lorri 401b'!L:L,MATCH('Retirement Calculator'!A549,'Lorri 401b'!N:N,0),0)</f>
        <v>-1166342.0470669987</v>
      </c>
      <c r="S549" s="25">
        <f t="shared" ca="1" si="527"/>
        <v>-1884149.0854796369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-729228.512593052</v>
      </c>
      <c r="R550" s="25">
        <f t="array" aca="1" ref="R550" ca="1">INDEX('Lorri 401b'!L:L,MATCH('Retirement Calculator'!A550,'Lorri 401b'!N:N,0),0)</f>
        <v>-1192947.3395423342</v>
      </c>
      <c r="S550" s="25">
        <f t="shared" ca="1" si="527"/>
        <v>-1922175.8521353863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-740697.5762492175</v>
      </c>
      <c r="R551" s="25">
        <f t="array" aca="1" ref="R551" ca="1">INDEX('Lorri 401b'!L:L,MATCH('Retirement Calculator'!A551,'Lorri 401b'!N:N,0),0)</f>
        <v>-1219663.4874029835</v>
      </c>
      <c r="S551" s="25">
        <f t="shared" ca="1" si="527"/>
        <v>-1960361.0636522011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-752214.42767061701</v>
      </c>
      <c r="R552" s="25">
        <f t="array" aca="1" ref="R552" ca="1">INDEX('Lorri 401b'!L:L,MATCH('Retirement Calculator'!A552,'Lorri 401b'!N:N,0),0)</f>
        <v>-1246490.9525463856</v>
      </c>
      <c r="S552" s="25">
        <f t="shared" ca="1" si="527"/>
        <v>-1998705.3802170027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-763779.26597293897</v>
      </c>
      <c r="R553" s="25">
        <f t="array" aca="1" ref="R553" ca="1">INDEX('Lorri 401b'!L:L,MATCH('Retirement Calculator'!A553,'Lorri 401b'!N:N,0),0)</f>
        <v>-1273430.1987945519</v>
      </c>
      <c r="S553" s="25">
        <f t="shared" ca="1" si="527"/>
        <v>-2037209.464767491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-775392.29110152065</v>
      </c>
      <c r="R554" s="25">
        <f t="array" aca="1" ref="R554" ca="1">INDEX('Lorri 401b'!L:L,MATCH('Retirement Calculator'!A554,'Lorri 401b'!N:N,0),0)</f>
        <v>-1300481.6919020854</v>
      </c>
      <c r="S554" s="25">
        <f t="shared" ca="1" si="527"/>
        <v>-2075873.9830036061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-787053.70383480471</v>
      </c>
      <c r="R555" s="25">
        <f t="array" aca="1" ref="R555" ca="1">INDEX('Lorri 401b'!L:L,MATCH('Retirement Calculator'!A555,'Lorri 401b'!N:N,0),0)</f>
        <v>-1327645.8995642336</v>
      </c>
      <c r="S555" s="25">
        <f t="shared" ca="1" si="527"/>
        <v>-2114699.6033990383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-798763.70578781085</v>
      </c>
      <c r="R556" s="25">
        <f t="array" aca="1" ref="R556" ca="1">INDEX('Lorri 401b'!L:L,MATCH('Retirement Calculator'!A556,'Lorri 401b'!N:N,0),0)</f>
        <v>-1354923.2914249741</v>
      </c>
      <c r="S556" s="25">
        <f t="shared" ca="1" si="527"/>
        <v>-2153686.9972127848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-810522.49941562116</v>
      </c>
      <c r="R557" s="25">
        <f t="array" aca="1" ref="R557" ca="1">INDEX('Lorri 401b'!L:L,MATCH('Retirement Calculator'!A557,'Lorri 401b'!N:N,0),0)</f>
        <v>-1382314.3390851344</v>
      </c>
      <c r="S557" s="25">
        <f t="shared" ca="1" si="527"/>
        <v>-2192836.8385007558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-822330.28801688063</v>
      </c>
      <c r="R558" s="25">
        <f t="array" aca="1" ref="R558" ca="1">INDEX('Lorri 401b'!L:L,MATCH('Retirement Calculator'!A558,'Lorri 401b'!N:N,0),0)</f>
        <v>-1409819.5161105455</v>
      </c>
      <c r="S558" s="25">
        <f t="shared" ca="1" si="527"/>
        <v>-2232149.8041274259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-834187.27573731204</v>
      </c>
      <c r="R559" s="25">
        <f t="array" aca="1" ref="R559" ca="1">INDEX('Lorri 401b'!L:L,MATCH('Retirement Calculator'!A559,'Lorri 401b'!N:N,0),0)</f>
        <v>-1437439.2980402291</v>
      </c>
      <c r="S559" s="25">
        <f t="shared" ca="1" si="527"/>
        <v>-2271626.5737775411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-846093.66757324524</v>
      </c>
      <c r="R560" s="25">
        <f t="array" aca="1" ref="R560" ca="1">INDEX('Lorri 401b'!L:L,MATCH('Retirement Calculator'!A560,'Lorri 401b'!N:N,0),0)</f>
        <v>-1465174.1623946198</v>
      </c>
      <c r="S560" s="25">
        <f t="shared" ca="1" si="527"/>
        <v>-2311267.8299678648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-858049.66937516152</v>
      </c>
      <c r="R561" s="25">
        <f t="array" aca="1" ref="R561" ca="1">INDEX('Lorri 401b'!L:L,MATCH('Retirement Calculator'!A561,'Lorri 401b'!N:N,0),0)</f>
        <v>-1493024.5886838203</v>
      </c>
      <c r="S561" s="25">
        <f t="shared" ca="1" si="527"/>
        <v>-2351074.258058982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-870055.48785125243</v>
      </c>
      <c r="R562" s="25">
        <f t="array" aca="1" ref="R562" ca="1">INDEX('Lorri 401b'!L:L,MATCH('Retirement Calculator'!A562,'Lorri 401b'!N:N,0),0)</f>
        <v>-1520991.0584158925</v>
      </c>
      <c r="S562" s="25">
        <f t="shared" ca="1" si="527"/>
        <v>-2391046.5462671448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-882111.33057099371</v>
      </c>
      <c r="R563" s="25">
        <f t="array" aca="1" ref="R563" ca="1">INDEX('Lorri 401b'!L:L,MATCH('Retirement Calculator'!A563,'Lorri 401b'!N:N,0),0)</f>
        <v>-1549074.0551051816</v>
      </c>
      <c r="S563" s="25">
        <f t="shared" ca="1" si="527"/>
        <v>-2431185.3856761754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-894217.40596873395</v>
      </c>
      <c r="R564" s="25">
        <f t="array" aca="1" ref="R564" ca="1">INDEX('Lorri 401b'!L:L,MATCH('Retirement Calculator'!A564,'Lorri 401b'!N:N,0),0)</f>
        <v>-1577274.0642806762</v>
      </c>
      <c r="S564" s="25">
        <f t="shared" ca="1" si="527"/>
        <v>-2471491.4702494103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-906373.92334729806</v>
      </c>
      <c r="R565" s="25">
        <f t="array" aca="1" ref="R565" ca="1">INDEX('Lorri 401b'!L:L,MATCH('Retirement Calculator'!A565,'Lorri 401b'!N:N,0),0)</f>
        <v>-1605591.573494402</v>
      </c>
      <c r="S565" s="25">
        <f t="shared" ca="1" si="527"/>
        <v>-2511965.4968416998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-918581.09288160619</v>
      </c>
      <c r="R566" s="25">
        <f t="array" aca="1" ref="R566" ca="1">INDEX('Lorri 401b'!L:L,MATCH('Retirement Calculator'!A566,'Lorri 401b'!N:N,0),0)</f>
        <v>-1634027.0723298516</v>
      </c>
      <c r="S566" s="25">
        <f t="shared" ca="1" si="527"/>
        <v>-2552608.1652114578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-930839.1256223073</v>
      </c>
      <c r="R567" s="25">
        <f t="array" aca="1" ref="R567" ca="1">INDEX('Lorri 401b'!L:L,MATCH('Retirement Calculator'!A567,'Lorri 401b'!N:N,0),0)</f>
        <v>-1662581.0524104489</v>
      </c>
      <c r="S567" s="25">
        <f t="shared" ca="1" si="527"/>
        <v>-2593420.1780327563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-943148.23349942802</v>
      </c>
      <c r="R568" s="25">
        <f t="array" aca="1" ref="R568" ca="1">INDEX('Lorri 401b'!L:L,MATCH('Retirement Calculator'!A568,'Lorri 401b'!N:N,0),0)</f>
        <v>-1691254.0074080487</v>
      </c>
      <c r="S568" s="25">
        <f t="shared" ca="1" si="527"/>
        <v>-2634402.2409074767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-955508.62932603678</v>
      </c>
      <c r="R569" s="25">
        <f t="array" aca="1" ref="R569" ca="1">INDEX('Lorri 401b'!L:L,MATCH('Retirement Calculator'!A569,'Lorri 401b'!N:N,0),0)</f>
        <v>-1720046.4330514718</v>
      </c>
      <c r="S569" s="25">
        <f t="shared" ca="1" si="527"/>
        <v>-2675555.0623775087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-967920.52680192306</v>
      </c>
      <c r="R570" s="25">
        <f t="array" aca="1" ref="R570" ca="1">INDEX('Lorri 401b'!L:L,MATCH('Retirement Calculator'!A570,'Lorri 401b'!N:N,0),0)</f>
        <v>-1748958.8271350758</v>
      </c>
      <c r="S570" s="25">
        <f t="shared" ca="1" si="527"/>
        <v>-2716879.3539369991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-980384.14051729219</v>
      </c>
      <c r="R571" s="25">
        <f t="array" aca="1" ref="R571" ca="1">INDEX('Lorri 401b'!L:L,MATCH('Retirement Calculator'!A571,'Lorri 401b'!N:N,0),0)</f>
        <v>-1777991.6895273617</v>
      </c>
      <c r="S571" s="25">
        <f t="shared" ca="1" si="527"/>
        <v>-2758375.8300446537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-992899.68595647532</v>
      </c>
      <c r="R572" s="25">
        <f t="array" aca="1" ref="R572" ca="1">INDEX('Lorri 401b'!L:L,MATCH('Retirement Calculator'!A572,'Lorri 401b'!N:N,0),0)</f>
        <v>-1807145.5221796152</v>
      </c>
      <c r="S572" s="25">
        <f t="shared" ca="1" si="527"/>
        <v>-2800045.2081360905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-1005467.3795016551</v>
      </c>
      <c r="R573" s="25">
        <f t="array" aca="1" ref="R573" ca="1">INDEX('Lorri 401b'!L:L,MATCH('Retirement Calculator'!A573,'Lorri 401b'!N:N,0),0)</f>
        <v>-1836420.8291345865</v>
      </c>
      <c r="S573" s="25">
        <f t="shared" ca="1" si="527"/>
        <v>-2841888.2086362415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-1018087.4384366064</v>
      </c>
      <c r="R574" s="25">
        <f t="array" aca="1" ref="R574" ca="1">INDEX('Lorri 401b'!L:L,MATCH('Retirement Calculator'!A574,'Lorri 401b'!N:N,0),0)</f>
        <v>-1865818.1165352035</v>
      </c>
      <c r="S574" s="25">
        <f t="shared" ca="1" si="527"/>
        <v>-2883905.55497181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-1030760.0809504534</v>
      </c>
      <c r="R575" s="25">
        <f t="array" aca="1" ref="R575" ca="1">INDEX('Lorri 401b'!L:L,MATCH('Retirement Calculator'!A575,'Lorri 401b'!N:N,0),0)</f>
        <v>-1895337.8926333231</v>
      </c>
      <c r="S575" s="25">
        <f t="shared" ca="1" si="527"/>
        <v>-2926097.9735837765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-1043485.5261414414</v>
      </c>
      <c r="R576" s="25">
        <f t="array" aca="1" ref="R576" ca="1">INDEX('Lorri 401b'!L:L,MATCH('Retirement Calculator'!A576,'Lorri 401b'!N:N,0),0)</f>
        <v>-1924980.6677985182</v>
      </c>
      <c r="S576" s="25">
        <f t="shared" ca="1" si="527"/>
        <v>-2968466.1939399596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-1056263.9940207251</v>
      </c>
      <c r="R577" s="25">
        <f t="array" aca="1" ref="R577" ca="1">INDEX('Lorri 401b'!L:L,MATCH('Retirement Calculator'!A577,'Lorri 401b'!N:N,0),0)</f>
        <v>-1954746.9545269017</v>
      </c>
      <c r="S577" s="25">
        <f t="shared" ca="1" si="527"/>
        <v>-3011010.9485476268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-1069095.7055161726</v>
      </c>
      <c r="R578" s="25">
        <f t="array" aca="1" ref="R578" ca="1">INDEX('Lorri 401b'!L:L,MATCH('Retirement Calculator'!A578,'Lorri 401b'!N:N,0),0)</f>
        <v>-1984637.2674499867</v>
      </c>
      <c r="S578" s="25">
        <f t="shared" ca="1" si="527"/>
        <v>-3053732.9729661592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-1081980.8824761843</v>
      </c>
      <c r="R579" s="25">
        <f t="array" aca="1" ref="R579" ca="1">INDEX('Lorri 401b'!L:L,MATCH('Retirement Calculator'!A579,'Lorri 401b'!N:N,0),0)</f>
        <v>-2014652.1233435846</v>
      </c>
      <c r="S579" s="25">
        <f t="shared" ca="1" si="527"/>
        <v>-3096633.0058197686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-1094919.7476735294</v>
      </c>
      <c r="R580" s="25">
        <f t="array" aca="1" ref="R580" ca="1">INDEX('Lorri 401b'!L:L,MATCH('Retirement Calculator'!A580,'Lorri 401b'!N:N,0),0)</f>
        <v>-2044792.0411367391</v>
      </c>
      <c r="S580" s="25">
        <f t="shared" ca="1" si="527"/>
        <v>-3139711.7888102685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-1107912.5248091968</v>
      </c>
      <c r="R581" s="25">
        <f t="array" aca="1" ref="R581" ca="1">INDEX('Lorri 401b'!L:L,MATCH('Retirement Calculator'!A581,'Lorri 401b'!N:N,0),0)</f>
        <v>-2075057.5419206985</v>
      </c>
      <c r="S581" s="25">
        <f t="shared" ca="1" si="527"/>
        <v>-3182970.0667298953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-1120959.4385162629</v>
      </c>
      <c r="R582" s="25">
        <f t="array" aca="1" ref="R582" ca="1">INDEX('Lorri 401b'!L:L,MATCH('Retirement Calculator'!A582,'Lorri 401b'!N:N,0),0)</f>
        <v>-2105449.1489579245</v>
      </c>
      <c r="S582" s="25">
        <f t="shared" ca="1" si="527"/>
        <v>-3226408.5874741874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-1134060.7143637752</v>
      </c>
      <c r="R583" s="25">
        <f t="array" aca="1" ref="R583" ca="1">INDEX('Lorri 401b'!L:L,MATCH('Retirement Calculator'!A583,'Lorri 401b'!N:N,0),0)</f>
        <v>-2135967.3876911388</v>
      </c>
      <c r="S583" s="25">
        <f t="shared" ca="1" si="527"/>
        <v>-3270028.102054914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-1147216.5788606519</v>
      </c>
      <c r="R584" s="25">
        <f t="array" aca="1" ref="R584" ca="1">INDEX('Lorri 401b'!L:L,MATCH('Retirement Calculator'!A584,'Lorri 401b'!N:N,0),0)</f>
        <v>-2166612.7857524082</v>
      </c>
      <c r="S584" s="25">
        <f t="shared" ca="1" si="527"/>
        <v>-3313829.3646130599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-1160427.2594595992</v>
      </c>
      <c r="R585" s="25">
        <f t="array" aca="1" ref="R585" ca="1">INDEX('Lorri 401b'!L:L,MATCH('Retirement Calculator'!A585,'Lorri 401b'!N:N,0),0)</f>
        <v>-2197385.8729722663</v>
      </c>
      <c r="S585" s="25">
        <f t="shared" ca="1" si="527"/>
        <v>-3357813.1324318657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-1173692.9845610419</v>
      </c>
      <c r="R586" s="25">
        <f t="array" aca="1" ref="R586" ca="1">INDEX('Lorri 401b'!L:L,MATCH('Retirement Calculator'!A586,'Lorri 401b'!N:N,0),0)</f>
        <v>-2228287.1813888736</v>
      </c>
      <c r="S586" s="25">
        <f t="shared" ca="1" si="527"/>
        <v>-3401980.1659499155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-1187013.983517074</v>
      </c>
      <c r="R587" s="25">
        <f t="array" aca="1" ref="R587" ca="1">INDEX('Lorri 401b'!L:L,MATCH('Retirement Calculator'!A587,'Lorri 401b'!N:N,0),0)</f>
        <v>-2259317.245257217</v>
      </c>
      <c r="S587" s="25">
        <f t="shared" ca="1" si="527"/>
        <v>-3446331.228774291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-1200390.486635423</v>
      </c>
      <c r="R588" s="25">
        <f t="array" aca="1" ref="R588" ca="1">INDEX('Lorri 401b'!L:L,MATCH('Retirement Calculator'!A588,'Lorri 401b'!N:N,0),0)</f>
        <v>-2290476.6010583448</v>
      </c>
      <c r="S588" s="25">
        <f t="shared" ca="1" si="527"/>
        <v>-3490867.0876937676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-1213822.7251834318</v>
      </c>
      <c r="R589" s="25">
        <f t="array" aca="1" ref="R589" ca="1">INDEX('Lorri 401b'!L:L,MATCH('Retirement Calculator'!A589,'Lorri 401b'!N:N,0),0)</f>
        <v>-2321765.7875086442</v>
      </c>
      <c r="S589" s="25">
        <f t="shared" ca="1" si="527"/>
        <v>-3535588.5126920762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-1227310.9313920571</v>
      </c>
      <c r="R590" s="25">
        <f t="array" aca="1" ref="R590" ca="1">INDEX('Lorri 401b'!L:L,MATCH('Retirement Calculator'!A590,'Lorri 401b'!N:N,0),0)</f>
        <v>-2353185.3455691533</v>
      </c>
      <c r="S590" s="25">
        <f t="shared" ca="1" si="527"/>
        <v>-3580496.2769612102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-1240855.3384598852</v>
      </c>
      <c r="R591" s="25">
        <f t="array" aca="1" ref="R591" ca="1">INDEX('Lorri 401b'!L:L,MATCH('Retirement Calculator'!A591,'Lorri 401b'!N:N,0),0)</f>
        <v>-2384735.8184549143</v>
      </c>
      <c r="S591" s="25">
        <f t="shared" ca="1" si="527"/>
        <v>-3625591.1569147995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-1254456.1805571625</v>
      </c>
      <c r="R592" s="25">
        <f t="array" aca="1" ref="R592" ca="1">INDEX('Lorri 401b'!L:L,MATCH('Retirement Calculator'!A592,'Lorri 401b'!N:N,0),0)</f>
        <v>-2416417.751644366</v>
      </c>
      <c r="S592" s="25">
        <f t="shared" ca="1" si="527"/>
        <v>-3670873.9322015285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-1268113.692829845</v>
      </c>
      <c r="R593" s="25">
        <f t="array" aca="1" ref="R593" ca="1">INDEX('Lorri 401b'!L:L,MATCH('Retirement Calculator'!A593,'Lorri 401b'!N:N,0),0)</f>
        <v>-2448231.6928887735</v>
      </c>
      <c r="S593" s="25">
        <f t="shared" ca="1" si="527"/>
        <v>-3716345.3857186185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-1281828.1114036639</v>
      </c>
      <c r="R594" s="25">
        <f t="array" aca="1" ref="R594" ca="1">INDEX('Lorri 401b'!L:L,MATCH('Retirement Calculator'!A594,'Lorri 401b'!N:N,0),0)</f>
        <v>-2480178.1922216997</v>
      </c>
      <c r="S594" s="25">
        <f t="shared" ca="1" si="527"/>
        <v>-3762006.3036253639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-1295599.6733882069</v>
      </c>
      <c r="R595" s="25">
        <f t="array" aca="1" ref="R595" ca="1">INDEX('Lorri 401b'!L:L,MATCH('Retirement Calculator'!A595,'Lorri 401b'!N:N,0),0)</f>
        <v>-2512257.8019685131</v>
      </c>
      <c r="S595" s="25">
        <f t="shared" ca="1" si="527"/>
        <v>-3807857.4753567199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-1309428.6168810187</v>
      </c>
      <c r="R596" s="25">
        <f t="array" aca="1" ref="R596" ca="1">INDEX('Lorri 401b'!L:L,MATCH('Retirement Calculator'!A596,'Lorri 401b'!N:N,0),0)</f>
        <v>-2544471.0767559381</v>
      </c>
      <c r="S596" s="25">
        <f t="shared" ca="1" si="527"/>
        <v>-3853899.6936369566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-1323315.1809717175</v>
      </c>
      <c r="R597" s="25">
        <f t="array" aca="1" ref="R597" ca="1">INDEX('Lorri 401b'!L:L,MATCH('Retirement Calculator'!A597,'Lorri 401b'!N:N,0),0)</f>
        <v>-2576818.5735216443</v>
      </c>
      <c r="S597" s="25">
        <f t="shared" ca="1" si="527"/>
        <v>-3900133.7544933618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-1337259.6057461274</v>
      </c>
      <c r="R598" s="25">
        <f t="array" aca="1" ref="R598" ca="1">INDEX('Lorri 401b'!L:L,MATCH('Retirement Calculator'!A598,'Lorri 401b'!N:N,0),0)</f>
        <v>-2609300.8515238743</v>
      </c>
      <c r="S598" s="25">
        <f t="shared" ca="1" si="527"/>
        <v>-3946560.457270002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-1351262.1322904308</v>
      </c>
      <c r="R599" s="25">
        <f t="array" aca="1" ref="R599" ca="1">INDEX('Lorri 401b'!L:L,MATCH('Retirement Calculator'!A599,'Lorri 401b'!N:N,0),0)</f>
        <v>-2641918.4723511133</v>
      </c>
      <c r="S599" s="25">
        <f t="shared" ca="1" si="527"/>
        <v>-3993180.6046415442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-1365323.0026953353</v>
      </c>
      <c r="R600" s="25">
        <f t="array" aca="1" ref="R600" ca="1">INDEX('Lorri 401b'!L:L,MATCH('Retirement Calculator'!A600,'Lorri 401b'!N:N,0),0)</f>
        <v>-2674671.9999317992</v>
      </c>
      <c r="S600" s="25">
        <f t="shared" ca="1" si="527"/>
        <v>-4039995.0026271343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-1379442.4600602603</v>
      </c>
      <c r="R601" s="25">
        <f t="array" aca="1" ref="R601" ca="1">INDEX('Lorri 401b'!L:L,MATCH('Retirement Calculator'!A601,'Lorri 401b'!N:N,0),0)</f>
        <v>-2707562.0005440712</v>
      </c>
      <c r="S601" s="25">
        <f t="shared" ca="1" si="527"/>
        <v>-4087004.4606043315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-1393620.7484975392</v>
      </c>
      <c r="R602" s="25">
        <f t="array" aca="1" ref="R602" ca="1">INDEX('Lorri 401b'!L:L,MATCH('Retirement Calculator'!A602,'Lorri 401b'!N:N,0),0)</f>
        <v>-2740589.042825561</v>
      </c>
      <c r="S602" s="25">
        <f t="shared" ca="1" si="527"/>
        <v>-4134209.7913231002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-1407858.1131366401</v>
      </c>
      <c r="R603" s="25">
        <f t="array" aca="1" ref="R603" ca="1">INDEX('Lorri 401b'!L:L,MATCH('Retirement Calculator'!A603,'Lorri 401b'!N:N,0),0)</f>
        <v>-2773753.6977832238</v>
      </c>
      <c r="S603" s="25">
        <f t="shared" ca="1" si="527"/>
        <v>-4181611.8109198641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-1422154.8001284038</v>
      </c>
      <c r="R604" s="25">
        <f t="array" aca="1" ref="R604" ca="1">INDEX('Lorri 401b'!L:L,MATCH('Retirement Calculator'!A604,'Lorri 401b'!N:N,0),0)</f>
        <v>-2807056.53880321</v>
      </c>
      <c r="S604" s="25">
        <f t="shared" ca="1" si="527"/>
        <v>-4229211.3389316136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-1436511.0566493</v>
      </c>
      <c r="R605" s="25">
        <f t="array" aca="1" ref="R605" ca="1">INDEX('Lorri 401b'!L:L,MATCH('Retirement Calculator'!A605,'Lorri 401b'!N:N,0),0)</f>
        <v>-2840498.1416607797</v>
      </c>
      <c r="S605" s="25">
        <f t="shared" ca="1" si="527"/>
        <v>-4277009.19831008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-1450927.1309056999</v>
      </c>
      <c r="R606" s="25">
        <f t="array" aca="1" ref="R606" ca="1">INDEX('Lorri 401b'!L:L,MATCH('Retirement Calculator'!A606,'Lorri 401b'!N:N,0),0)</f>
        <v>-2874079.0845302558</v>
      </c>
      <c r="S606" s="25">
        <f t="shared" ca="1" si="527"/>
        <v>-4325006.2154359557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-1465403.2721381681</v>
      </c>
      <c r="R607" s="25">
        <f t="array" aca="1" ref="R607" ca="1">INDEX('Lorri 401b'!L:L,MATCH('Retirement Calculator'!A607,'Lorri 401b'!N:N,0),0)</f>
        <v>-2907799.9479950215</v>
      </c>
      <c r="S607" s="25">
        <f t="shared" ca="1" si="527"/>
        <v>-4373203.2201331891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-1479939.7306257717</v>
      </c>
      <c r="R608" s="25">
        <f t="array" aca="1" ref="R608" ca="1">INDEX('Lorri 401b'!L:L,MATCH('Retirement Calculator'!A608,'Lorri 401b'!N:N,0),0)</f>
        <v>-2941661.3150575571</v>
      </c>
      <c r="S608" s="25">
        <f t="shared" ca="1" si="527"/>
        <v>-4421601.045683329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-1494536.7576904069</v>
      </c>
      <c r="R609" s="25">
        <f t="array" aca="1" ref="R609" ca="1">INDEX('Lorri 401b'!L:L,MATCH('Retirement Calculator'!A609,'Lorri 401b'!N:N,0),0)</f>
        <v>-2975663.7711495198</v>
      </c>
      <c r="S609" s="25">
        <f t="shared" ca="1" si="527"/>
        <v>-4470200.5288399272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-1509194.6057011446</v>
      </c>
      <c r="R610" s="25">
        <f t="array" aca="1" ref="R610" ca="1">INDEX('Lorri 401b'!L:L,MATCH('Retirement Calculator'!A610,'Lorri 401b'!N:N,0),0)</f>
        <v>-3009807.9041418657</v>
      </c>
      <c r="S610" s="25">
        <f t="shared" ca="1" si="527"/>
        <v>-4519002.5098430105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-1523913.5280785938</v>
      </c>
      <c r="R611" s="25">
        <f t="array" aca="1" ref="R611" ca="1">INDEX('Lorri 401b'!L:L,MATCH('Retirement Calculator'!A611,'Lorri 401b'!N:N,0),0)</f>
        <v>-3044094.3043550132</v>
      </c>
      <c r="S611" s="25">
        <f t="shared" ca="1" si="527"/>
        <v>-4568007.8324336074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-1538693.7792992825</v>
      </c>
      <c r="R612" s="25">
        <f t="array" aca="1" ref="R612" ca="1">INDEX('Lorri 401b'!L:L,MATCH('Retirement Calculator'!A612,'Lorri 401b'!N:N,0),0)</f>
        <v>-3078523.5645690486</v>
      </c>
      <c r="S612" s="25">
        <f t="shared" ca="1" si="527"/>
        <v>-4617217.3438683311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-1553535.6149000572</v>
      </c>
      <c r="R613" s="25">
        <f t="array" aca="1" ref="R613" ca="1">INDEX('Lorri 401b'!L:L,MATCH('Retirement Calculator'!A613,'Lorri 401b'!N:N,0),0)</f>
        <v>-3113096.2800339758</v>
      </c>
      <c r="S613" s="25">
        <f t="shared" ca="1" si="527"/>
        <v>-4666631.894934033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-1568439.2914825019</v>
      </c>
      <c r="R614" s="25">
        <f t="array" aca="1" ref="R614" ca="1">INDEX('Lorri 401b'!L:L,MATCH('Retirement Calculator'!A614,'Lorri 401b'!N:N,0),0)</f>
        <v>-3147813.0484800069</v>
      </c>
      <c r="S614" s="25">
        <f t="shared" ca="1" si="527"/>
        <v>-4716252.3399625085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-1583405.0667173734</v>
      </c>
      <c r="R615" s="25">
        <f t="array" aca="1" ref="R615" ca="1">INDEX('Lorri 401b'!L:L,MATCH('Retirement Calculator'!A615,'Lorri 401b'!N:N,0),0)</f>
        <v>-3182674.4701278964</v>
      </c>
      <c r="S615" s="25">
        <f t="shared" ca="1" si="527"/>
        <v>-4766079.5368452696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-1598433.1993490569</v>
      </c>
      <c r="R616" s="25">
        <f t="array" aca="1" ref="R616" ca="1">INDEX('Lorri 401b'!L:L,MATCH('Retirement Calculator'!A616,'Lorri 401b'!N:N,0),0)</f>
        <v>-3217681.1476993188</v>
      </c>
      <c r="S616" s="25">
        <f t="shared" ca="1" si="527"/>
        <v>-4816114.3470483758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-1613523.949200039</v>
      </c>
      <c r="R617" s="25">
        <f t="array" aca="1" ref="R617" ca="1">INDEX('Lorri 401b'!L:L,MATCH('Retirement Calculator'!A617,'Lorri 401b'!N:N,0),0)</f>
        <v>-3252833.6864272887</v>
      </c>
      <c r="S617" s="25">
        <f t="shared" ca="1" si="527"/>
        <v>-4866357.6356273275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-1628677.5771754002</v>
      </c>
      <c r="R618" s="25">
        <f t="array" aca="1" ref="R618" ca="1">INDEX('Lorri 401b'!L:L,MATCH('Retirement Calculator'!A618,'Lorri 401b'!N:N,0),0)</f>
        <v>-3288132.6940666251</v>
      </c>
      <c r="S618" s="25">
        <f t="shared" ca="1" si="527"/>
        <v>-4916810.2712420253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-1643894.3452673254</v>
      </c>
      <c r="R619" s="25">
        <f t="array" aca="1" ref="R619" ca="1">INDEX('Lorri 401b'!L:L,MATCH('Retirement Calculator'!A619,'Lorri 401b'!N:N,0),0)</f>
        <v>-3323578.7809044588</v>
      </c>
      <c r="S619" s="25">
        <f t="shared" ca="1" si="527"/>
        <v>-4967473.1261717845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-1659174.5165596337</v>
      </c>
      <c r="R620" s="25">
        <f t="array" aca="1" ref="R620" ca="1">INDEX('Lorri 401b'!L:L,MATCH('Retirement Calculator'!A620,'Lorri 401b'!N:N,0),0)</f>
        <v>-3359172.5597707839</v>
      </c>
      <c r="S620" s="25">
        <f t="shared" ca="1" si="527"/>
        <v>-5018347.0763304178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-1674518.3552323265</v>
      </c>
      <c r="R621" s="25">
        <f t="array" aca="1" ref="R621" ca="1">INDEX('Lorri 401b'!L:L,MATCH('Retirement Calculator'!A621,'Lorri 401b'!N:N,0),0)</f>
        <v>-3394914.6460490515</v>
      </c>
      <c r="S621" s="25">
        <f t="shared" ca="1" si="527"/>
        <v>-5069433.0012813779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-1689926.1265661556</v>
      </c>
      <c r="R622" s="25">
        <f t="array" aca="1" ref="R622" ca="1">INDEX('Lorri 401b'!L:L,MATCH('Retirement Calculator'!A622,'Lorri 401b'!N:N,0),0)</f>
        <v>-3430805.6576868123</v>
      </c>
      <c r="S622" s="25">
        <f t="shared" ca="1" si="527"/>
        <v>-5120731.7842529677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-1705398.096947209</v>
      </c>
      <c r="R623" s="25">
        <f t="array" aca="1" ref="R623" ca="1">INDEX('Lorri 401b'!L:L,MATCH('Retirement Calculator'!A623,'Lorri 401b'!N:N,0),0)</f>
        <v>-3466846.2152063968</v>
      </c>
      <c r="S623" s="25">
        <f t="shared" ca="1" si="527"/>
        <v>-5172244.3121536057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-1720934.5338715168</v>
      </c>
      <c r="R624" s="25">
        <f t="array" aca="1" ref="R624" ca="1">INDEX('Lorri 401b'!L:L,MATCH('Retirement Calculator'!A624,'Lorri 401b'!N:N,0),0)</f>
        <v>-3503036.9417156465</v>
      </c>
      <c r="S624" s="25">
        <f t="shared" ca="1" si="527"/>
        <v>-5223971.4755871631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-1736535.705949676</v>
      </c>
      <c r="R625" s="25">
        <f t="array" aca="1" ref="R625" ca="1">INDEX('Lorri 401b'!L:L,MATCH('Retirement Calculator'!A625,'Lorri 401b'!N:N,0),0)</f>
        <v>-3539378.4629186848</v>
      </c>
      <c r="S625" s="25">
        <f t="shared" ca="1" si="527"/>
        <v>-5275914.168868361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-1752201.882911494</v>
      </c>
      <c r="R626" s="25">
        <f t="array" aca="1" ref="R626" ca="1">INDEX('Lorri 401b'!L:L,MATCH('Retirement Calculator'!A626,'Lorri 401b'!N:N,0),0)</f>
        <v>-3575871.4071267354</v>
      </c>
      <c r="S626" s="25">
        <f t="shared" ca="1" si="527"/>
        <v>-5328073.2900382299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-1767933.335610653</v>
      </c>
      <c r="R627" s="25">
        <f t="array" aca="1" ref="R627" ca="1">INDEX('Lorri 401b'!L:L,MATCH('Retirement Calculator'!A627,'Lorri 401b'!N:N,0),0)</f>
        <v>-3612516.4052689862</v>
      </c>
      <c r="S627" s="25">
        <f t="shared" ca="1" si="527"/>
        <v>-5380449.7408796391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-1783730.336029392</v>
      </c>
      <c r="R628" s="25">
        <f t="array" aca="1" ref="R628" ca="1">INDEX('Lorri 401b'!L:L,MATCH('Retirement Calculator'!A628,'Lorri 401b'!N:N,0),0)</f>
        <v>-3649314.0909034968</v>
      </c>
      <c r="S628" s="25">
        <f t="shared" ca="1" si="527"/>
        <v>-5433044.426932889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-1799593.1572832088</v>
      </c>
      <c r="R629" s="25">
        <f t="array" aca="1" ref="R629" ca="1">INDEX('Lorri 401b'!L:L,MATCH('Retirement Calculator'!A629,'Lorri 401b'!N:N,0),0)</f>
        <v>-3686265.1002281508</v>
      </c>
      <c r="S629" s="25">
        <f t="shared" ca="1" si="527"/>
        <v>-5485858.2575113596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-1815522.0736255832</v>
      </c>
      <c r="R630" s="25">
        <f t="array" aca="1" ref="R630" ca="1">INDEX('Lorri 401b'!L:L,MATCH('Retirement Calculator'!A630,'Lorri 401b'!N:N,0),0)</f>
        <v>-3723370.0720916577</v>
      </c>
      <c r="S630" s="25">
        <f t="shared" ca="1" si="527"/>
        <v>-5538892.1457172409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-1831517.3604527176</v>
      </c>
      <c r="R631" s="25">
        <f t="array" aca="1" ref="R631" ca="1">INDEX('Lorri 401b'!L:L,MATCH('Retirement Calculator'!A631,'Lorri 401b'!N:N,0),0)</f>
        <v>-3760629.6480045957</v>
      </c>
      <c r="S631" s="25">
        <f t="shared" ca="1" si="527"/>
        <v>-5592147.0084573133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-1847579.2943082985</v>
      </c>
      <c r="R632" s="25">
        <f t="array" aca="1" ref="R632" ca="1">INDEX('Lorri 401b'!L:L,MATCH('Retirement Calculator'!A632,'Lorri 401b'!N:N,0),0)</f>
        <v>-3798044.4721505046</v>
      </c>
      <c r="S632" s="25">
        <f t="shared" ca="1" si="527"/>
        <v>-5645623.7664588029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-1863708.1528882775</v>
      </c>
      <c r="R633" s="25">
        <f t="array" aca="1" ref="R633" ca="1">INDEX('Lorri 401b'!L:L,MATCH('Retirement Calculator'!A633,'Lorri 401b'!N:N,0),0)</f>
        <v>-3835615.1913970211</v>
      </c>
      <c r="S633" s="25">
        <f t="shared" ca="1" si="527"/>
        <v>-5699323.3442852981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-1879904.2150456731</v>
      </c>
      <c r="R634" s="25">
        <f t="array" aca="1" ref="R634" ca="1">INDEX('Lorri 401b'!L:L,MATCH('Retirement Calculator'!A634,'Lorri 401b'!N:N,0),0)</f>
        <v>-3873342.455307065</v>
      </c>
      <c r="S634" s="25">
        <f t="shared" ca="1" si="527"/>
        <v>-5753246.6703527384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-1896167.7607953912</v>
      </c>
      <c r="R635" s="25">
        <f t="array" aca="1" ref="R635" ca="1">INDEX('Lorri 401b'!L:L,MATCH('Retirement Calculator'!A635,'Lorri 401b'!N:N,0),0)</f>
        <v>-3911226.9161500675</v>
      </c>
      <c r="S635" s="25">
        <f t="shared" ca="1" si="527"/>
        <v>-5807394.6769454591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-1912499.0713190665</v>
      </c>
      <c r="R636" s="25">
        <f t="array" aca="1" ref="R636" ca="1">INDEX('Lorri 401b'!L:L,MATCH('Retirement Calculator'!A636,'Lorri 401b'!N:N,0),0)</f>
        <v>-3949269.228913249</v>
      </c>
      <c r="S636" s="25">
        <f t="shared" ca="1" si="527"/>
        <v>-5861768.3002323154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-1928898.4289699236</v>
      </c>
      <c r="R637" s="25">
        <f t="array" aca="1" ref="R637" ca="1">INDEX('Lorri 401b'!L:L,MATCH('Retirement Calculator'!A637,'Lorri 401b'!N:N,0),0)</f>
        <v>-3987470.0513129439</v>
      </c>
      <c r="S637" s="25">
        <f t="shared" ca="1" si="527"/>
        <v>-5916368.4802828673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-1945366.1172776595</v>
      </c>
      <c r="R638" s="25">
        <f t="array" aca="1" ref="R638" ca="1">INDEX('Lorri 401b'!L:L,MATCH('Retirement Calculator'!A638,'Lorri 401b'!N:N,0),0)</f>
        <v>-4025830.0438059708</v>
      </c>
      <c r="S638" s="25">
        <f t="shared" ca="1" si="527"/>
        <v>-5971196.1610836303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-1961902.4209533441</v>
      </c>
      <c r="R639" s="25">
        <f t="array" aca="1" ref="R639" ca="1">INDEX('Lorri 401b'!L:L,MATCH('Retirement Calculator'!A639,'Lorri 401b'!N:N,0),0)</f>
        <v>-4064349.8696010518</v>
      </c>
      <c r="S639" s="25">
        <f t="shared" ca="1" si="527"/>
        <v>-6026252.2905543959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-1978507.6258943442</v>
      </c>
      <c r="R640" s="25">
        <f t="array" aca="1" ref="R640" ca="1">INDEX('Lorri 401b'!L:L,MATCH('Retirement Calculator'!A640,'Lorri 401b'!N:N,0),0)</f>
        <v>-4103030.194670279</v>
      </c>
      <c r="S640" s="25">
        <f t="shared" ca="1" si="527"/>
        <v>-6081537.820564623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-1995182.0191892651</v>
      </c>
      <c r="R641" s="25">
        <f t="array" aca="1" ref="R641" ca="1">INDEX('Lorri 401b'!L:L,MATCH('Retirement Calculator'!A641,'Lorri 401b'!N:N,0),0)</f>
        <v>-4141871.6877606283</v>
      </c>
      <c r="S641" s="25">
        <f t="shared" ca="1" si="527"/>
        <v>-6137053.7069498934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-2011925.8891229148</v>
      </c>
      <c r="R642" s="25">
        <f t="array" aca="1" ref="R642" ca="1">INDEX('Lorri 401b'!L:L,MATCH('Retirement Calculator'!A642,'Lorri 401b'!N:N,0),0)</f>
        <v>-4180875.0204055207</v>
      </c>
      <c r="S642" s="25">
        <f t="shared" ca="1" si="527"/>
        <v>-6192800.9095284352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-2028739.5251812879</v>
      </c>
      <c r="R643" s="25">
        <f t="array" aca="1" ref="R643" ca="1">INDEX('Lorri 401b'!L:L,MATCH('Retirement Calculator'!A643,'Lorri 401b'!N:N,0),0)</f>
        <v>-4220040.8669364331</v>
      </c>
      <c r="S643" s="25">
        <f t="shared" ca="1" si="527"/>
        <v>-6248780.392117721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-2045623.218056571</v>
      </c>
      <c r="R644" s="25">
        <f t="array" aca="1" ref="R644" ca="1">INDEX('Lorri 401b'!L:L,MATCH('Retirement Calculator'!A644,'Lorri 401b'!N:N,0),0)</f>
        <v>-4259369.9044945575</v>
      </c>
      <c r="S644" s="25">
        <f t="shared" ca="1" si="527"/>
        <v>-6304993.1225511283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-2062577.2596521678</v>
      </c>
      <c r="R645" s="25">
        <f t="array" aca="1" ref="R645" ca="1">INDEX('Lorri 401b'!L:L,MATCH('Retirement Calculator'!A645,'Lorri 401b'!N:N,0),0)</f>
        <v>-4298862.8130425075</v>
      </c>
      <c r="S645" s="25">
        <f t="shared" ca="1" si="527"/>
        <v>-6361440.0726946751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-2079601.9430877462</v>
      </c>
      <c r="R646" s="25">
        <f t="array" aca="1" ref="R646" ca="1">INDEX('Lorri 401b'!L:L,MATCH('Retirement Calculator'!A646,'Lorri 401b'!N:N,0),0)</f>
        <v>-4338520.275376074</v>
      </c>
      <c r="S646" s="25">
        <f t="shared" ca="1" si="527"/>
        <v>-6418122.2184638204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-2096697.5627043061</v>
      </c>
      <c r="R647" s="25">
        <f t="array" aca="1" ref="R647" ca="1">INDEX('Lorri 401b'!L:L,MATCH('Retirement Calculator'!A647,'Lorri 401b'!N:N,0),0)</f>
        <v>-4378342.9771360299</v>
      </c>
      <c r="S647" s="25">
        <f t="shared" ca="1" si="527"/>
        <v>-6475040.539840336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-2113864.4140692689</v>
      </c>
      <c r="R648" s="25">
        <f t="array" aca="1" ref="R648" ca="1">INDEX('Lorri 401b'!L:L,MATCH('Retirement Calculator'!A648,'Lorri 401b'!N:N,0),0)</f>
        <v>-4418331.6068199854</v>
      </c>
      <c r="S648" s="25">
        <f t="shared" ca="1" si="527"/>
        <v>-6532196.0208892543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-2131102.7939815857</v>
      </c>
      <c r="R649" s="25">
        <f t="array" aca="1" ref="R649" ca="1">INDEX('Lorri 401b'!L:L,MATCH('Retirement Calculator'!A649,'Lorri 401b'!N:N,0),0)</f>
        <v>-4458486.855794291</v>
      </c>
      <c r="S649" s="25">
        <f t="shared" ca="1" si="527"/>
        <v>-6589589.6497758767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-2148413.0004768702</v>
      </c>
      <c r="R650" s="25">
        <f t="array" aca="1" ref="R650" ca="1">INDEX('Lorri 401b'!L:L,MATCH('Retirement Calculator'!A650,'Lorri 401b'!N:N,0),0)</f>
        <v>-4498809.4183059894</v>
      </c>
      <c r="S650" s="25">
        <f t="shared" ca="1" si="527"/>
        <v>-6647222.41878286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-2165795.332832552</v>
      </c>
      <c r="R651" s="25">
        <f t="array" aca="1" ref="R651" ca="1">INDEX('Lorri 401b'!L:L,MATCH('Retirement Calculator'!A651,'Lorri 401b'!N:N,0),0)</f>
        <v>-4539299.9914948205</v>
      </c>
      <c r="S651" s="25">
        <f t="shared" ca="1" si="527"/>
        <v>-6705095.324327372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-2183250.0915730488</v>
      </c>
      <c r="R652" s="25">
        <f t="array" aca="1" ref="R652" ca="1">INDEX('Lorri 401b'!L:L,MATCH('Retirement Calculator'!A652,'Lorri 401b'!N:N,0),0)</f>
        <v>-4579959.275405271</v>
      </c>
      <c r="S652" s="25">
        <f t="shared" ca="1" si="527"/>
        <v>-6763209.3669783194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-2200777.5784749645</v>
      </c>
      <c r="R653" s="25">
        <f t="array" aca="1" ref="R653" ca="1">INDEX('Lorri 401b'!L:L,MATCH('Retirement Calculator'!A653,'Lorri 401b'!N:N,0),0)</f>
        <v>-4620787.9729986824</v>
      </c>
      <c r="S653" s="25">
        <f t="shared" ca="1" si="527"/>
        <v>-6821565.5514736474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-2218378.0965723046</v>
      </c>
      <c r="R654" s="25">
        <f t="array" aca="1" ref="R654" ca="1">INDEX('Lorri 401b'!L:L,MATCH('Retirement Calculator'!A654,'Lorri 401b'!N:N,0),0)</f>
        <v>-4661786.7901653992</v>
      </c>
      <c r="S654" s="25">
        <f t="shared" ca="1" si="527"/>
        <v>-6880164.8867377043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-2236051.9501617174</v>
      </c>
      <c r="R655" s="25">
        <f t="array" aca="1" ref="R655" ca="1">INDEX('Lorri 401b'!L:L,MATCH('Retirement Calculator'!A655,'Lorri 401b'!N:N,0),0)</f>
        <v>-4702956.4357369775</v>
      </c>
      <c r="S655" s="25">
        <f t="shared" ca="1" si="527"/>
        <v>-6939008.3858986944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-2253799.4448077525</v>
      </c>
      <c r="R656" s="25">
        <f t="array" aca="1" ref="R656" ca="1">INDEX('Lorri 401b'!L:L,MATCH('Retirement Calculator'!A656,'Lorri 401b'!N:N,0),0)</f>
        <v>-4744297.6214984376</v>
      </c>
      <c r="S656" s="25">
        <f t="shared" ca="1" si="527"/>
        <v>-6998097.0663061906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-2271620.8873481462</v>
      </c>
      <c r="R657" s="25">
        <f t="array" aca="1" ref="R657" ca="1">INDEX('Lorri 401b'!L:L,MATCH('Retirement Calculator'!A657,'Lorri 401b'!N:N,0),0)</f>
        <v>-4785811.0622005705</v>
      </c>
      <c r="S657" s="25">
        <f t="shared" ca="1" si="527"/>
        <v>-7057431.9495487167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-2289516.5858991249</v>
      </c>
      <c r="R658" s="25">
        <f t="array" aca="1" ref="R658" ca="1">INDEX('Lorri 401b'!L:L,MATCH('Retirement Calculator'!A658,'Lorri 401b'!N:N,0),0)</f>
        <v>-4827497.4755722955</v>
      </c>
      <c r="S658" s="25">
        <f t="shared" ca="1" si="527"/>
        <v>-7117014.0614714203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-2307486.8498607324</v>
      </c>
      <c r="R659" s="25">
        <f t="array" aca="1" ref="R659" ca="1">INDEX('Lorri 401b'!L:L,MATCH('Retirement Calculator'!A659,'Lorri 401b'!N:N,0),0)</f>
        <v>-4869357.5823330693</v>
      </c>
      <c r="S659" s="25">
        <f t="shared" ca="1" si="527"/>
        <v>-7176844.4321938017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-2325531.9899221803</v>
      </c>
      <c r="R660" s="25">
        <f t="array" aca="1" ref="R660" ca="1">INDEX('Lorri 401b'!L:L,MATCH('Retirement Calculator'!A660,'Lorri 401b'!N:N,0),0)</f>
        <v>-4911392.1062053461</v>
      </c>
      <c r="S660" s="25">
        <f t="shared" ca="1" si="527"/>
        <v>-7236924.0961275268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-2343652.3180672172</v>
      </c>
      <c r="R661" s="25">
        <f t="array" aca="1" ref="R661" ca="1">INDEX('Lorri 401b'!L:L,MATCH('Retirement Calculator'!A661,'Lorri 401b'!N:N,0),0)</f>
        <v>-4953601.7739270907</v>
      </c>
      <c r="S661" s="25">
        <f t="shared" ca="1" si="527"/>
        <v>-7297254.0919943079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-2361848.1475795251</v>
      </c>
      <c r="R662" s="25">
        <f t="array" aca="1" ref="R662" ca="1">INDEX('Lorri 401b'!L:L,MATCH('Retirement Calculator'!A662,'Lorri 401b'!N:N,0),0)</f>
        <v>-4995987.3152643424</v>
      </c>
      <c r="S662" s="25">
        <f t="shared" ca="1" si="527"/>
        <v>-7357835.462843867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-2380119.7930481345</v>
      </c>
      <c r="R663" s="25">
        <f t="array" aca="1" ref="R663" ca="1">INDEX('Lorri 401b'!L:L,MATCH('Retirement Calculator'!A663,'Lorri 401b'!N:N,0),0)</f>
        <v>-5038549.463023833</v>
      </c>
      <c r="S663" s="25">
        <f t="shared" ca="1" si="527"/>
        <v>-7418669.256071968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-2398467.5703728632</v>
      </c>
      <c r="R664" s="25">
        <f t="array" aca="1" ref="R664" ca="1">INDEX('Lorri 401b'!L:L,MATCH('Retirement Calculator'!A664,'Lorri 401b'!N:N,0),0)</f>
        <v>-5081288.9530656552</v>
      </c>
      <c r="S664" s="25">
        <f t="shared" ca="1" si="527"/>
        <v>-7479756.5234385189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-2416891.7967697782</v>
      </c>
      <c r="R665" s="25">
        <f t="array" aca="1" ref="R665" ca="1">INDEX('Lorri 401b'!L:L,MATCH('Retirement Calculator'!A665,'Lorri 401b'!N:N,0),0)</f>
        <v>-5124206.5243159849</v>
      </c>
      <c r="S665" s="25">
        <f t="shared" ca="1" si="527"/>
        <v>-7541098.3210857632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-2435392.7907766802</v>
      </c>
      <c r="R666" s="25">
        <f t="array" aca="1" ref="R666" ca="1">INDEX('Lorri 401b'!L:L,MATCH('Retirement Calculator'!A666,'Lorri 401b'!N:N,0),0)</f>
        <v>-5167302.9187798575</v>
      </c>
      <c r="S666" s="25">
        <f t="shared" ca="1" si="527"/>
        <v>-7602695.7095565377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-2453970.872258611</v>
      </c>
      <c r="R667" s="25">
        <f t="array" aca="1" ref="R667" ca="1">INDEX('Lorri 401b'!L:L,MATCH('Retirement Calculator'!A667,'Lorri 401b'!N:N,0),0)</f>
        <v>-5210578.8815539964</v>
      </c>
      <c r="S667" s="25">
        <f t="shared" ca="1" si="527"/>
        <v>-7664549.7538126074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-2472626.3624133831</v>
      </c>
      <c r="R668" s="25">
        <f t="array" aca="1" ref="R668" ca="1">INDEX('Lorri 401b'!L:L,MATCH('Retirement Calculator'!A668,'Lorri 401b'!N:N,0),0)</f>
        <v>-5254035.1608396936</v>
      </c>
      <c r="S668" s="25">
        <f t="shared" ca="1" si="527"/>
        <v>-7726661.5232530767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-2491359.5837771334</v>
      </c>
      <c r="R669" s="25">
        <f t="array" aca="1" ref="R669" ca="1">INDEX('Lorri 401b'!L:L,MATCH('Retirement Calculator'!A669,'Lorri 401b'!N:N,0),0)</f>
        <v>-5297672.5079557486</v>
      </c>
      <c r="S669" s="25">
        <f t="shared" ca="1" si="527"/>
        <v>-7789032.091732882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-2510170.8602298996</v>
      </c>
      <c r="R670" s="25">
        <f t="array" aca="1" ref="R670" ca="1">INDEX('Lorri 401b'!L:L,MATCH('Retirement Calculator'!A670,'Lorri 401b'!N:N,0),0)</f>
        <v>-5341491.6773514533</v>
      </c>
      <c r="S670" s="25">
        <f t="shared" ca="1" si="527"/>
        <v>-7851662.5375813525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-2529060.5170012191</v>
      </c>
      <c r="R671" s="25">
        <f t="array" aca="1" ref="R671" ca="1">INDEX('Lorri 401b'!L:L,MATCH('Retirement Calculator'!A671,'Lorri 401b'!N:N,0),0)</f>
        <v>-5385493.4266196406</v>
      </c>
      <c r="S671" s="25">
        <f t="shared" ca="1" si="527"/>
        <v>-7914553.9436208596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-2548028.8806757522</v>
      </c>
      <c r="R672" s="25">
        <f t="array" aca="1" ref="R672" ca="1">INDEX('Lorri 401b'!L:L,MATCH('Retirement Calculator'!A672,'Lorri 401b'!N:N,0),0)</f>
        <v>-5429678.5165097779</v>
      </c>
      <c r="S672" s="25">
        <f t="shared" ca="1" si="527"/>
        <v>-7977707.3971855305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-2567076.2791989292</v>
      </c>
      <c r="R673" s="25">
        <f t="array" aca="1" ref="R673" ca="1">INDEX('Lorri 401b'!L:L,MATCH('Retirement Calculator'!A673,'Lorri 401b'!N:N,0),0)</f>
        <v>-5474047.7109411247</v>
      </c>
      <c r="S673" s="25">
        <f t="shared" ca="1" si="527"/>
        <v>-8041123.9901400544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-2586203.0418826193</v>
      </c>
      <c r="R674" s="25">
        <f t="array" aca="1" ref="R674" ca="1">INDEX('Lorri 401b'!L:L,MATCH('Retirement Calculator'!A674,'Lorri 401b'!N:N,0),0)</f>
        <v>-5518601.7770159356</v>
      </c>
      <c r="S674" s="25">
        <f t="shared" ca="1" si="527"/>
        <v>-8104804.8188985549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-2605409.4994108249</v>
      </c>
      <c r="R675" s="25">
        <f t="array" aca="1" ref="R675" ca="1">INDEX('Lorri 401b'!L:L,MATCH('Retirement Calculator'!A675,'Lorri 401b'!N:N,0),0)</f>
        <v>-5563341.4850327242</v>
      </c>
      <c r="S675" s="25">
        <f t="shared" ca="1" si="527"/>
        <v>-8168750.9844435491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-2624695.9838453978</v>
      </c>
      <c r="R676" s="25">
        <f t="array" aca="1" ref="R676" ca="1">INDEX('Lorri 401b'!L:L,MATCH('Retirement Calculator'!A676,'Lorri 401b'!N:N,0),0)</f>
        <v>-5608267.6084995829</v>
      </c>
      <c r="S676" s="25">
        <f t="shared" ca="1" si="527"/>
        <v>-8232963.5923449807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-2644062.8286317815</v>
      </c>
      <c r="R677" s="25">
        <f t="array" aca="1" ref="R677" ca="1">INDEX('Lorri 401b'!L:L,MATCH('Retirement Calculator'!A677,'Lorri 401b'!N:N,0),0)</f>
        <v>-5653380.9241475537</v>
      </c>
      <c r="S677" s="25">
        <f t="shared" ca="1" si="527"/>
        <v>-8297443.7527793348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-2663510.3686047751</v>
      </c>
      <c r="R678" s="25">
        <f t="array" aca="1" ref="R678" ca="1">INDEX('Lorri 401b'!L:L,MATCH('Retirement Calculator'!A678,'Lorri 401b'!N:N,0),0)</f>
        <v>-5698682.2119440576</v>
      </c>
      <c r="S678" s="25">
        <f t="shared" ca="1" si="527"/>
        <v>-8362192.5805488322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-2683038.9399943231</v>
      </c>
      <c r="R679" s="25">
        <f t="array" aca="1" ref="R679" ca="1">INDEX('Lorri 401b'!L:L,MATCH('Retirement Calculator'!A679,'Lorri 401b'!N:N,0),0)</f>
        <v>-5744172.2551063802</v>
      </c>
      <c r="S679" s="25">
        <f t="shared" ca="1" si="527"/>
        <v>-8427211.1951007023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-2702648.8804313275</v>
      </c>
      <c r="R680" s="25">
        <f t="array" aca="1" ref="R680" ca="1">INDEX('Lorri 401b'!L:L,MATCH('Retirement Calculator'!A680,'Lorri 401b'!N:N,0),0)</f>
        <v>-5789851.8401152128</v>
      </c>
      <c r="S680" s="25">
        <f t="shared" ca="1" si="527"/>
        <v>-8492500.7205465399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-2722340.5289534861</v>
      </c>
      <c r="R681" s="25">
        <f t="array" aca="1" ref="R681" ca="1">INDEX('Lorri 401b'!L:L,MATCH('Retirement Calculator'!A681,'Lorri 401b'!N:N,0),0)</f>
        <v>-5835721.7567282487</v>
      </c>
      <c r="S681" s="25">
        <f t="shared" ca="1" si="527"/>
        <v>-8558062.2856817357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-2742114.2260111538</v>
      </c>
      <c r="R682" s="25">
        <f t="array" aca="1" ref="R682" ca="1">INDEX('Lorri 401b'!L:L,MATCH('Retirement Calculator'!A682,'Lorri 401b'!N:N,0),0)</f>
        <v>-5881782.7979938388</v>
      </c>
      <c r="S682" s="25">
        <f t="shared" ca="1" si="527"/>
        <v>-8623897.0240049921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-2761970.3134732284</v>
      </c>
      <c r="R683" s="25">
        <f t="array" aca="1" ref="R683" ca="1">INDEX('Lorri 401b'!L:L,MATCH('Retirement Calculator'!A683,'Lorri 401b'!N:N,0),0)</f>
        <v>-5928035.7602647021</v>
      </c>
      <c r="S683" s="25">
        <f t="shared" ca="1" si="527"/>
        <v>-8690006.0737379305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-2781909.1346330615</v>
      </c>
      <c r="R684" s="25">
        <f t="array" aca="1" ref="R684" ca="1">INDEX('Lorri 401b'!L:L,MATCH('Retirement Calculator'!A684,'Lorri 401b'!N:N,0),0)</f>
        <v>-5974481.4432116942</v>
      </c>
      <c r="S684" s="25">
        <f t="shared" ca="1" si="527"/>
        <v>-8756390.5778447557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-2801931.0342143937</v>
      </c>
      <c r="R685" s="25">
        <f t="array" aca="1" ref="R685" ca="1">INDEX('Lorri 401b'!L:L,MATCH('Retirement Calculator'!A685,'Lorri 401b'!N:N,0),0)</f>
        <v>-6021120.6498376317</v>
      </c>
      <c r="S685" s="25">
        <f t="shared" ca="1" si="527"/>
        <v>-8823051.6840520259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-2822036.3583773151</v>
      </c>
      <c r="R686" s="25">
        <f t="array" aca="1" ref="R686" ca="1">INDEX('Lorri 401b'!L:L,MATCH('Retirement Calculator'!A686,'Lorri 401b'!N:N,0),0)</f>
        <v>-6067954.1864911774</v>
      </c>
      <c r="S686" s="25">
        <f t="shared" ca="1" si="527"/>
        <v>-8889990.5448684916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-2842225.4547242485</v>
      </c>
      <c r="R687" s="25">
        <f t="array" aca="1" ref="R687" ca="1">INDEX('Lorri 401b'!L:L,MATCH('Retirement Calculator'!A687,'Lorri 401b'!N:N,0),0)</f>
        <v>-6114982.8628807794</v>
      </c>
      <c r="S687" s="25">
        <f t="shared" ca="1" si="527"/>
        <v>-8957208.3176050279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-2862498.6723059607</v>
      </c>
      <c r="R688" s="25">
        <f t="array" aca="1" ref="R688" ca="1">INDEX('Lorri 401b'!L:L,MATCH('Retirement Calculator'!A688,'Lorri 401b'!N:N,0),0)</f>
        <v>-6162207.4920886718</v>
      </c>
      <c r="S688" s="25">
        <f t="shared" ca="1" si="527"/>
        <v>-9024706.164394632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-2882856.3616275969</v>
      </c>
      <c r="R689" s="25">
        <f t="array" aca="1" ref="R689" ca="1">INDEX('Lorri 401b'!L:L,MATCH('Retirement Calculator'!A689,'Lorri 401b'!N:N,0),0)</f>
        <v>-6209628.8905849308</v>
      </c>
      <c r="S689" s="25">
        <f t="shared" ca="1" si="527"/>
        <v>-9092485.2522125281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-2903298.8746547401</v>
      </c>
      <c r="R690" s="25">
        <f t="array" aca="1" ref="R690" ca="1">INDEX('Lorri 401b'!L:L,MATCH('Retirement Calculator'!A690,'Lorri 401b'!N:N,0),0)</f>
        <v>-6257247.8782415902</v>
      </c>
      <c r="S690" s="25">
        <f t="shared" ca="1" si="527"/>
        <v>-9160546.7528963313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-2923826.5648194961</v>
      </c>
      <c r="R691" s="25">
        <f t="array" aca="1" ref="R691" ca="1">INDEX('Lorri 401b'!L:L,MATCH('Retirement Calculator'!A691,'Lorri 401b'!N:N,0),0)</f>
        <v>-6305065.2783468189</v>
      </c>
      <c r="S691" s="25">
        <f t="shared" ca="1" si="527"/>
        <v>-9228891.8431663141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-2944439.7870266056</v>
      </c>
      <c r="R692" s="25">
        <f t="array" aca="1" ref="R692" ca="1">INDEX('Lorri 401b'!L:L,MATCH('Retirement Calculator'!A692,'Lorri 401b'!N:N,0),0)</f>
        <v>-6353081.9176191529</v>
      </c>
      <c r="S692" s="25">
        <f t="shared" ca="1" si="527"/>
        <v>-9297521.7046457585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-2965138.8976595779</v>
      </c>
      <c r="R693" s="25">
        <f t="array" aca="1" ref="R693" ca="1">INDEX('Lorri 401b'!L:L,MATCH('Retirement Calculator'!A693,'Lorri 401b'!N:N,0),0)</f>
        <v>-6401298.6262217881</v>
      </c>
      <c r="S693" s="25">
        <f t="shared" ca="1" si="527"/>
        <v>-9366437.5238813665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-2985924.254586854</v>
      </c>
      <c r="R694" s="25">
        <f t="array" aca="1" ref="R694" ca="1">INDEX('Lorri 401b'!L:L,MATCH('Retirement Calculator'!A694,'Lorri 401b'!N:N,0),0)</f>
        <v>-6449716.2377769351</v>
      </c>
      <c r="S694" s="25">
        <f t="shared" ca="1" si="527"/>
        <v>-9435640.4923637882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-3006796.217167994</v>
      </c>
      <c r="R695" s="25">
        <f t="array" aca="1" ref="R695" ca="1">INDEX('Lorri 401b'!L:L,MATCH('Retirement Calculator'!A695,'Lorri 401b'!N:N,0),0)</f>
        <v>-6498335.589380228</v>
      </c>
      <c r="S695" s="25">
        <f t="shared" ca="1" si="527"/>
        <v>-9505131.8065482229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-3027755.1462598885</v>
      </c>
      <c r="R696" s="25">
        <f t="array" aca="1" ref="R696" ca="1">INDEX('Lorri 401b'!L:L,MATCH('Retirement Calculator'!A696,'Lorri 401b'!N:N,0),0)</f>
        <v>-6547157.5216152016</v>
      </c>
      <c r="S696" s="25">
        <f t="shared" ca="1" si="527"/>
        <v>-9574912.6678750906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-3048801.4042229992</v>
      </c>
      <c r="R697" s="25">
        <f t="array" aca="1" ref="R697" ca="1">INDEX('Lorri 401b'!L:L,MATCH('Retirement Calculator'!A697,'Lorri 401b'!N:N,0),0)</f>
        <v>-6596182.8785678204</v>
      </c>
      <c r="S697" s="25">
        <f t="shared" ca="1" si="527"/>
        <v>-9644984.2827908192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-3069935.3549276232</v>
      </c>
      <c r="R698" s="25">
        <f t="array" aca="1" ref="R698" ca="1">INDEX('Lorri 401b'!L:L,MATCH('Retirement Calculator'!A698,'Lorri 401b'!N:N,0),0)</f>
        <v>-6645412.5078410758</v>
      </c>
      <c r="S698" s="25">
        <f t="shared" ca="1" si="527"/>
        <v>-9715347.8627686985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-3091157.3637601831</v>
      </c>
      <c r="R699" s="25">
        <f t="array" aca="1" ref="R699" ca="1">INDEX('Lorri 401b'!L:L,MATCH('Retirement Calculator'!A699,'Lorri 401b'!N:N,0),0)</f>
        <v>-6694847.2605696358</v>
      </c>
      <c r="S699" s="25">
        <f t="shared" ca="1" si="527"/>
        <v>-9786004.6243298184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-3112467.797629545</v>
      </c>
      <c r="R700" s="25">
        <f t="array" aca="1" ref="R700" ca="1">INDEX('Lorri 401b'!L:L,MATCH('Retirement Calculator'!A700,'Lorri 401b'!N:N,0),0)</f>
        <v>-6744487.9914345648</v>
      </c>
      <c r="S700" s="25">
        <f t="shared" ca="1" si="527"/>
        <v>-9856955.7890641093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-3133867.0249733627</v>
      </c>
      <c r="R701" s="25">
        <f t="array" aca="1" ref="R701" ca="1">INDEX('Lorri 401b'!L:L,MATCH('Retirement Calculator'!A701,'Lorri 401b'!N:N,0),0)</f>
        <v>-6794335.558678098</v>
      </c>
      <c r="S701" s="25">
        <f t="shared" ca="1" si="527"/>
        <v>-9928202.5836514607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-3155355.4157644464</v>
      </c>
      <c r="R702" s="25">
        <f t="array" aca="1" ref="R702" ca="1">INDEX('Lorri 401b'!L:L,MATCH('Retirement Calculator'!A702,'Lorri 401b'!N:N,0),0)</f>
        <v>-6844390.8241184792</v>
      </c>
      <c r="S702" s="25">
        <f t="shared" ca="1" si="527"/>
        <v>-9999746.2398829255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-3176933.3415171597</v>
      </c>
      <c r="R703" s="25">
        <f t="array" aca="1" ref="R703" ca="1">INDEX('Lorri 401b'!L:L,MATCH('Retirement Calculator'!A703,'Lorri 401b'!N:N,0),0)</f>
        <v>-6894654.6531648617</v>
      </c>
      <c r="S703" s="25">
        <f t="shared" ca="1" si="527"/>
        <v>-10071587.994682021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-3198601.1752938423</v>
      </c>
      <c r="R704" s="25">
        <f t="array" aca="1" ref="R704" ca="1">INDEX('Lorri 401b'!L:L,MATCH('Retirement Calculator'!A704,'Lorri 401b'!N:N,0),0)</f>
        <v>-6945127.9148322707</v>
      </c>
      <c r="S704" s="25">
        <f t="shared" ca="1" si="527"/>
        <v>-10143729.090126112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-3220359.2917112615</v>
      </c>
      <c r="R705" s="25">
        <f t="array" aca="1" ref="R705" ca="1">INDEX('Lorri 401b'!L:L,MATCH('Retirement Calculator'!A705,'Lorri 401b'!N:N,0),0)</f>
        <v>-6995811.4817566276</v>
      </c>
      <c r="S705" s="25">
        <f t="shared" ca="1" si="527"/>
        <v>-10216170.773467889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-3242208.0669470862</v>
      </c>
      <c r="R706" s="25">
        <f t="array" aca="1" ref="R706" ca="1">INDEX('Lorri 401b'!L:L,MATCH('Retirement Calculator'!A706,'Lorri 401b'!N:N,0),0)</f>
        <v>-7046706.2302098358</v>
      </c>
      <c r="S706" s="25">
        <f t="shared" ca="1" si="527"/>
        <v>-10288914.297156923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-3264147.8787463936</v>
      </c>
      <c r="R707" s="25">
        <f t="array" aca="1" ref="R707" ca="1">INDEX('Lorri 401b'!L:L,MATCH('Retirement Calculator'!A707,'Lorri 401b'!N:N,0),0)</f>
        <v>-7097813.0401149327</v>
      </c>
      <c r="S707" s="25">
        <f t="shared" ca="1" si="527"/>
        <v>-10361960.918861326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-3286179.1064281981</v>
      </c>
      <c r="R708" s="25">
        <f t="array" aca="1" ref="R708" ca="1">INDEX('Lorri 401b'!L:L,MATCH('Retirement Calculator'!A708,'Lorri 401b'!N:N,0),0)</f>
        <v>-7149132.7950613005</v>
      </c>
      <c r="S708" s="25">
        <f t="shared" ca="1" si="527"/>
        <v>-10435311.901489498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-3308302.1308920104</v>
      </c>
      <c r="R709" s="25">
        <f t="array" aca="1" ref="R709" ca="1">INDEX('Lorri 401b'!L:L,MATCH('Retirement Calculator'!A709,'Lorri 401b'!N:N,0),0)</f>
        <v>-7200666.3823199449</v>
      </c>
      <c r="S709" s="25">
        <f t="shared" ca="1" si="527"/>
        <v>-10508968.513211954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-3330517.3346244218</v>
      </c>
      <c r="R710" s="25">
        <f t="array" aca="1" ref="R710" ca="1">INDEX('Lorri 401b'!L:L,MATCH('Retirement Calculator'!A710,'Lorri 401b'!N:N,0),0)</f>
        <v>-7252414.6928588338</v>
      </c>
      <c r="S710" s="25">
        <f t="shared" ca="1" si="527"/>
        <v>-10582932.027483255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-3352825.1017057183</v>
      </c>
      <c r="R711" s="25">
        <f t="array" aca="1" ref="R711" ca="1">INDEX('Lorri 401b'!L:L,MATCH('Retirement Calculator'!A711,'Lorri 401b'!N:N,0),0)</f>
        <v>-7304378.6213583015</v>
      </c>
      <c r="S711" s="25">
        <f t="shared" ca="1" si="527"/>
        <v>-10657203.72306402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-3375225.8178165201</v>
      </c>
      <c r="R712" s="25">
        <f t="array" aca="1" ref="R712" ca="1">INDEX('Lorri 401b'!L:L,MATCH('Retirement Calculator'!A712,'Lorri 401b'!N:N,0),0)</f>
        <v>-7356559.0662265169</v>
      </c>
      <c r="S712" s="25">
        <f t="shared" ca="1" si="527"/>
        <v>-10731784.884043038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-3397719.8702444504</v>
      </c>
      <c r="R713" s="25">
        <f t="array" aca="1" ref="R713" ca="1">INDEX('Lorri 401b'!L:L,MATCH('Retirement Calculator'!A713,'Lorri 401b'!N:N,0),0)</f>
        <v>-7408956.9296150161</v>
      </c>
      <c r="S713" s="25">
        <f t="shared" ca="1" si="527"/>
        <v>-10806676.799859466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-3420307.6478908304</v>
      </c>
      <c r="R714" s="25">
        <f t="array" aca="1" ref="R714" ca="1">INDEX('Lorri 401b'!L:L,MATCH('Retirement Calculator'!A714,'Lorri 401b'!N:N,0),0)</f>
        <v>-7461573.1174343014</v>
      </c>
      <c r="S714" s="25">
        <f t="shared" ca="1" si="527"/>
        <v>-10881880.765325133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-3442989.5412774035</v>
      </c>
      <c r="R715" s="25">
        <f t="array" aca="1" ref="R715" ca="1">INDEX('Lorri 401b'!L:L,MATCH('Retirement Calculator'!A715,'Lorri 401b'!N:N,0),0)</f>
        <v>-7514408.5393695002</v>
      </c>
      <c r="S715" s="25">
        <f t="shared" ca="1" si="527"/>
        <v>-10957398.080646904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-3465765.9425530871</v>
      </c>
      <c r="R716" s="25">
        <f t="array" aca="1" ref="R716" ca="1">INDEX('Lorri 401b'!L:L,MATCH('Retirement Calculator'!A716,'Lorri 401b'!N:N,0),0)</f>
        <v>-7567464.1088960953</v>
      </c>
      <c r="S716" s="25">
        <f t="shared" ca="1" si="527"/>
        <v>-11033230.051449183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-3488637.2455007532</v>
      </c>
      <c r="R717" s="25">
        <f t="array" aca="1" ref="R717" ca="1">INDEX('Lorri 401b'!L:L,MATCH('Retirement Calculator'!A717,'Lorri 401b'!N:N,0),0)</f>
        <v>-7620740.743295718</v>
      </c>
      <c r="S717" s="25">
        <f t="shared" ca="1" si="527"/>
        <v>-11109377.988796471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-3511603.8455440341</v>
      </c>
      <c r="R718" s="25">
        <f t="array" aca="1" ref="R718" ca="1">INDEX('Lorri 401b'!L:L,MATCH('Retirement Calculator'!A718,'Lorri 401b'!N:N,0),0)</f>
        <v>-7674239.3636720059</v>
      </c>
      <c r="S718" s="25">
        <f t="shared" ca="1" si="527"/>
        <v>-11185843.20921604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-3534666.1397541622</v>
      </c>
      <c r="R719" s="25">
        <f t="array" aca="1" ref="R719" ca="1">INDEX('Lorri 401b'!L:L,MATCH('Retirement Calculator'!A719,'Lorri 401b'!N:N,0),0)</f>
        <v>-7727960.8949665288</v>
      </c>
      <c r="S719" s="25">
        <f t="shared" ca="1" si="527"/>
        <v>-11262627.034720691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-3557824.5268568327</v>
      </c>
      <c r="R720" s="25">
        <f t="array" aca="1" ref="R720" ca="1">INDEX('Lorri 401b'!L:L,MATCH('Retirement Calculator'!A720,'Lorri 401b'!N:N,0),0)</f>
        <v>-7781906.2659747787</v>
      </c>
      <c r="S720" s="25">
        <f t="shared" ca="1" si="527"/>
        <v>-11339730.792831611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-3581079.4072390976</v>
      </c>
      <c r="R721" s="25">
        <f t="array" aca="1" ref="R721" ca="1">INDEX('Lorri 401b'!L:L,MATCH('Retirement Calculator'!A721,'Lorri 401b'!N:N,0),0)</f>
        <v>-7836076.4093622295</v>
      </c>
      <c r="S721" s="25">
        <f t="shared" ca="1" si="527"/>
        <v>-11417155.816601327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-3604431.1829562886</v>
      </c>
      <c r="R722" s="25">
        <f t="array" aca="1" ref="R722" ca="1">INDEX('Lorri 401b'!L:L,MATCH('Retirement Calculator'!A722,'Lorri 401b'!N:N,0),0)</f>
        <v>-7890472.2616804615</v>
      </c>
      <c r="S722" s="25">
        <f t="shared" ca="1" si="527"/>
        <v>-11494903.444636751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-3627880.2577389679</v>
      </c>
      <c r="R723" s="25">
        <f t="array" aca="1" ref="R723" ca="1">INDEX('Lorri 401b'!L:L,MATCH('Retirement Calculator'!A723,'Lorri 401b'!N:N,0),0)</f>
        <v>-7945094.7633833522</v>
      </c>
      <c r="S723" s="25">
        <f t="shared" ca="1" si="527"/>
        <v>-11572975.02112232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-3651427.0369999083</v>
      </c>
      <c r="R724" s="25">
        <f t="array" aca="1" ref="R724" ca="1">INDEX('Lorri 401b'!L:L,MATCH('Retirement Calculator'!A724,'Lorri 401b'!N:N,0),0)</f>
        <v>-7999944.8588433387</v>
      </c>
      <c r="S724" s="25">
        <f t="shared" ca="1" si="527"/>
        <v>-11651371.895843247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-3675071.9278411027</v>
      </c>
      <c r="R725" s="25">
        <f t="array" aca="1" ref="R725" ca="1">INDEX('Lorri 401b'!L:L,MATCH('Retirement Calculator'!A725,'Lorri 401b'!N:N,0),0)</f>
        <v>-8055023.4963677414</v>
      </c>
      <c r="S725" s="25">
        <f t="shared" ca="1" si="527"/>
        <v>-11730095.424208844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-3698815.339060802</v>
      </c>
      <c r="R726" s="25">
        <f t="array" aca="1" ref="R726" ca="1">INDEX('Lorri 401b'!L:L,MATCH('Retirement Calculator'!A726,'Lorri 401b'!N:N,0),0)</f>
        <v>-8110331.628215163</v>
      </c>
      <c r="S726" s="25">
        <f t="shared" ca="1" si="527"/>
        <v>-11809146.967275966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-3722657.6811605832</v>
      </c>
      <c r="R727" s="25">
        <f t="array" aca="1" ref="R727" ca="1">INDEX('Lorri 401b'!L:L,MATCH('Retirement Calculator'!A727,'Lorri 401b'!N:N,0),0)</f>
        <v>-8165870.2106119487</v>
      </c>
      <c r="S727" s="25">
        <f t="shared" ca="1" si="527"/>
        <v>-11888527.891772531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-3746599.3663524468</v>
      </c>
      <c r="R728" s="25">
        <f t="array" aca="1" ref="R728" ca="1">INDEX('Lorri 401b'!L:L,MATCH('Retirement Calculator'!A728,'Lorri 401b'!N:N,0),0)</f>
        <v>-8221640.2037687209</v>
      </c>
      <c r="S728" s="25">
        <f t="shared" ca="1" si="527"/>
        <v>-11968239.570121167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-3770640.8085659435</v>
      </c>
      <c r="R729" s="25">
        <f t="array" aca="1" ref="R729" ca="1">INDEX('Lorri 401b'!L:L,MATCH('Retirement Calculator'!A729,'Lorri 401b'!N:N,0),0)</f>
        <v>-8277642.5718969796</v>
      </c>
      <c r="S729" s="25">
        <f t="shared" ca="1" si="527"/>
        <v>-12048283.380462922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-3794782.4234553296</v>
      </c>
      <c r="R730" s="25">
        <f t="array" aca="1" ref="R730" ca="1">INDEX('Lorri 401b'!L:L,MATCH('Retirement Calculator'!A730,'Lorri 401b'!N:N,0),0)</f>
        <v>-8333878.2832257729</v>
      </c>
      <c r="S730" s="25">
        <f t="shared" ca="1" si="527"/>
        <v>-12128660.706681103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-3819024.6284067547</v>
      </c>
      <c r="R731" s="25">
        <f t="array" aca="1" ref="R731" ca="1">INDEX('Lorri 401b'!L:L,MATCH('Retirement Calculator'!A731,'Lorri 401b'!N:N,0),0)</f>
        <v>-8390348.310018437</v>
      </c>
      <c r="S731" s="25">
        <f t="shared" ca="1" si="527"/>
        <v>-12209372.938425191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-3843367.8425454777</v>
      </c>
      <c r="R732" s="25">
        <f t="array" aca="1" ref="R732" ca="1">INDEX('Lorri 401b'!L:L,MATCH('Retirement Calculator'!A732,'Lorri 401b'!N:N,0),0)</f>
        <v>-8447053.6285894047</v>
      </c>
      <c r="S732" s="25">
        <f t="shared" ca="1" si="527"/>
        <v>-12290421.471134882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-3867812.4867431116</v>
      </c>
      <c r="R733" s="25">
        <f t="array" aca="1" ref="R733" ca="1">INDEX('Lorri 401b'!L:L,MATCH('Retirement Calculator'!A733,'Lorri 401b'!N:N,0),0)</f>
        <v>-8503995.2193210833</v>
      </c>
      <c r="S733" s="25">
        <f t="shared" ca="1" si="527"/>
        <v>-12371807.706064194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-3892358.9836249026</v>
      </c>
      <c r="R734" s="25">
        <f t="array" aca="1" ref="R734" ca="1">INDEX('Lorri 401b'!L:L,MATCH('Retirement Calculator'!A734,'Lorri 401b'!N:N,0),0)</f>
        <v>-8561174.0666808113</v>
      </c>
      <c r="S734" s="25">
        <f t="shared" ca="1" si="527"/>
        <v>-12453533.050305713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-3917007.7575770342</v>
      </c>
      <c r="R735" s="25">
        <f t="array" aca="1" ref="R735" ca="1">INDEX('Lorri 401b'!L:L,MATCH('Retirement Calculator'!A735,'Lorri 401b'!N:N,0),0)</f>
        <v>-8618591.1592378709</v>
      </c>
      <c r="S735" s="25">
        <f t="shared" ca="1" si="527"/>
        <v>-12535598.916814905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-3941759.2347539663</v>
      </c>
      <c r="R736" s="25">
        <f t="array" aca="1" ref="R736" ca="1">INDEX('Lorri 401b'!L:L,MATCH('Retirement Calculator'!A736,'Lorri 401b'!N:N,0),0)</f>
        <v>-8676247.4896805864</v>
      </c>
      <c r="S736" s="25">
        <f t="shared" ca="1" si="527"/>
        <v>-12618006.724434553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-3966613.8430858026</v>
      </c>
      <c r="R737" s="25">
        <f t="array" aca="1" ref="R737" ca="1">INDEX('Lorri 401b'!L:L,MATCH('Retirement Calculator'!A737,'Lorri 401b'!N:N,0),0)</f>
        <v>-8734144.0548334792</v>
      </c>
      <c r="S737" s="25">
        <f t="shared" ca="1" si="527"/>
        <v>-12700757.897919282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-3991572.012285688</v>
      </c>
      <c r="R738" s="25">
        <f t="array" aca="1" ref="R738" ca="1">INDEX('Lorri 401b'!L:L,MATCH('Retirement Calculator'!A738,'Lorri 401b'!N:N,0),0)</f>
        <v>-8792281.855674509</v>
      </c>
      <c r="S738" s="25">
        <f t="shared" ca="1" si="527"/>
        <v>-12783853.867960196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-4016634.1738572395</v>
      </c>
      <c r="R739" s="25">
        <f t="array" aca="1" ref="R739" ca="1">INDEX('Lorri 401b'!L:L,MATCH('Retirement Calculator'!A739,'Lorri 401b'!N:N,0),0)</f>
        <v>-8850661.897352377</v>
      </c>
      <c r="S739" s="25">
        <f t="shared" ca="1" si="527"/>
        <v>-12867296.071209617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-4041800.7611020058</v>
      </c>
      <c r="R740" s="25">
        <f t="array" aca="1" ref="R740" ca="1">INDEX('Lorri 401b'!L:L,MATCH('Retirement Calculator'!A740,'Lorri 401b'!N:N,0),0)</f>
        <v>-8909285.1892039012</v>
      </c>
      <c r="S740" s="25">
        <f t="shared" ca="1" si="527"/>
        <v>-12951085.950305907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-4067072.2091269591</v>
      </c>
      <c r="R741" s="25">
        <f t="array" aca="1" ref="R741" ca="1">INDEX('Lorri 401b'!L:L,MATCH('Retirement Calculator'!A741,'Lorri 401b'!N:N,0),0)</f>
        <v>-8968152.744771475</v>
      </c>
      <c r="S741" s="25">
        <f t="shared" ca="1" si="527"/>
        <v>-13035224.953898434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-4092448.9548520162</v>
      </c>
      <c r="R742" s="25">
        <f t="array" aca="1" ref="R742" ca="1">INDEX('Lorri 401b'!L:L,MATCH('Retirement Calculator'!A742,'Lorri 401b'!N:N,0),0)</f>
        <v>-9027265.5818205792</v>
      </c>
      <c r="S742" s="25">
        <f t="shared" ca="1" si="527"/>
        <v>-13119714.536672596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-4117931.4370175945</v>
      </c>
      <c r="R743" s="25">
        <f t="array" aca="1" ref="R743" ca="1">INDEX('Lorri 401b'!L:L,MATCH('Retirement Calculator'!A743,'Lorri 401b'!N:N,0),0)</f>
        <v>-9086624.7223573886</v>
      </c>
      <c r="S743" s="25">
        <f t="shared" ca="1" si="527"/>
        <v>-13204556.159374982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-4143520.0961921955</v>
      </c>
      <c r="R744" s="25">
        <f t="array" aca="1" ref="R744" ca="1">INDEX('Lorri 401b'!L:L,MATCH('Retirement Calculator'!A744,'Lorri 401b'!N:N,0),0)</f>
        <v>-9146231.1926464345</v>
      </c>
      <c r="S744" s="25">
        <f t="shared" ca="1" si="527"/>
        <v>-13289751.288838631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-4169215.3747800244</v>
      </c>
      <c r="R745" s="25">
        <f t="array" aca="1" ref="R745" ca="1">INDEX('Lorri 401b'!L:L,MATCH('Retirement Calculator'!A745,'Lorri 401b'!N:N,0),0)</f>
        <v>-9206086.023228351</v>
      </c>
      <c r="S745" s="25">
        <f t="shared" ca="1" si="527"/>
        <v>-13375301.398008376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-4195017.7170286356</v>
      </c>
      <c r="R746" s="25">
        <f t="array" aca="1" ref="R746" ca="1">INDEX('Lorri 401b'!L:L,MATCH('Retirement Calculator'!A746,'Lorri 401b'!N:N,0),0)</f>
        <v>-9266190.2489376925</v>
      </c>
      <c r="S746" s="25">
        <f t="shared" ca="1" si="527"/>
        <v>-13461207.965966329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-4220927.569036616</v>
      </c>
      <c r="R747" s="25">
        <f t="array" aca="1" ref="R747" ca="1">INDEX('Lorri 401b'!L:L,MATCH('Retirement Calculator'!A747,'Lorri 401b'!N:N,0),0)</f>
        <v>-9326544.9089208227</v>
      </c>
      <c r="S747" s="25">
        <f t="shared" ca="1" si="527"/>
        <v>-13547472.477957439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-4246945.3787612962</v>
      </c>
      <c r="R748" s="25">
        <f t="array" aca="1" ref="R748" ca="1">INDEX('Lorri 401b'!L:L,MATCH('Retirement Calculator'!A748,'Lorri 401b'!N:N,0),0)</f>
        <v>-9387151.0466538835</v>
      </c>
      <c r="S748" s="25">
        <f t="shared" ca="1" si="527"/>
        <v>-13634096.425415181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-4273071.596026496</v>
      </c>
      <c r="R749" s="25">
        <f t="array" aca="1" ref="R749" ca="1">INDEX('Lorri 401b'!L:L,MATCH('Retirement Calculator'!A749,'Lorri 401b'!N:N,0),0)</f>
        <v>-9448009.7099608313</v>
      </c>
      <c r="S749" s="25">
        <f t="shared" ca="1" si="527"/>
        <v>-13721081.305987328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-4299306.6725303009</v>
      </c>
      <c r="R750" s="25">
        <f t="array" aca="1" ref="R750" ca="1">INDEX('Lorri 401b'!L:L,MATCH('Retirement Calculator'!A750,'Lorri 401b'!N:N,0),0)</f>
        <v>-9509121.9510315582</v>
      </c>
      <c r="S750" s="25">
        <f t="shared" ca="1" si="527"/>
        <v>-13808428.623561859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-4325651.0618528714</v>
      </c>
      <c r="R751" s="25">
        <f t="array" aca="1" ref="R751" ca="1">INDEX('Lorri 401b'!L:L,MATCH('Retirement Calculator'!A751,'Lorri 401b'!N:N,0),0)</f>
        <v>-9570488.8264400791</v>
      </c>
      <c r="S751" s="25">
        <f t="shared" ca="1" si="527"/>
        <v>-13896139.88829295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-4352105.2194642862</v>
      </c>
      <c r="R752" s="25">
        <f t="array" aca="1" ref="R752" ca="1">INDEX('Lorri 401b'!L:L,MATCH('Retirement Calculator'!A752,'Lorri 401b'!N:N,0),0)</f>
        <v>-9632111.3971628025</v>
      </c>
      <c r="S752" s="25">
        <f t="shared" ca="1" si="527"/>
        <v>-13984216.61662709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-4378669.6027324153</v>
      </c>
      <c r="R753" s="25">
        <f t="array" aca="1" ref="R753" ca="1">INDEX('Lorri 401b'!L:L,MATCH('Retirement Calculator'!A753,'Lorri 401b'!N:N,0),0)</f>
        <v>-9693990.7285968717</v>
      </c>
      <c r="S753" s="25">
        <f t="shared" ca="1" si="527"/>
        <v>-14072660.331329286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-4405344.670930828</v>
      </c>
      <c r="R754" s="25">
        <f t="array" aca="1" ref="R754" ca="1">INDEX('Lorri 401b'!L:L,MATCH('Retirement Calculator'!A754,'Lorri 401b'!N:N,0),0)</f>
        <v>-9756127.8905785829</v>
      </c>
      <c r="S754" s="25">
        <f t="shared" ca="1" si="527"/>
        <v>-14161472.561509412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-4432130.8852467341</v>
      </c>
      <c r="R755" s="25">
        <f t="array" aca="1" ref="R755" ca="1">INDEX('Lorri 401b'!L:L,MATCH('Retirement Calculator'!A755,'Lorri 401b'!N:N,0),0)</f>
        <v>-9818523.9574018829</v>
      </c>
      <c r="S755" s="25">
        <f t="shared" ca="1" si="527"/>
        <v>-14250654.842648618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-4459028.7087889565</v>
      </c>
      <c r="R756" s="25">
        <f t="array" aca="1" ref="R756" ca="1">INDEX('Lorri 401b'!L:L,MATCH('Retirement Calculator'!A756,'Lorri 401b'!N:N,0),0)</f>
        <v>-9881180.0078369472</v>
      </c>
      <c r="S756" s="25">
        <f t="shared" ca="1" si="527"/>
        <v>-14340208.716625903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-4486038.6065959381</v>
      </c>
      <c r="R757" s="25">
        <f t="array" aca="1" ref="R757" ca="1">INDEX('Lorri 401b'!L:L,MATCH('Retirement Calculator'!A757,'Lorri 401b'!N:N,0),0)</f>
        <v>-9944097.1251488253</v>
      </c>
      <c r="S757" s="25">
        <f t="shared" ca="1" si="527"/>
        <v>-14430135.731744763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-4513161.0456437822</v>
      </c>
      <c r="R758" s="25">
        <f t="array" aca="1" ref="R758" ca="1">INDEX('Lorri 401b'!L:L,MATCH('Retirement Calculator'!A758,'Lorri 401b'!N:N,0),0)</f>
        <v>-10007276.397116169</v>
      </c>
      <c r="S758" s="25">
        <f t="shared" ca="1" si="527"/>
        <v>-14520437.442759952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-4540396.4948543264</v>
      </c>
      <c r="R759" s="25">
        <f t="array" aca="1" ref="R759" ca="1">INDEX('Lorri 401b'!L:L,MATCH('Retirement Calculator'!A759,'Lorri 401b'!N:N,0),0)</f>
        <v>-10070718.916050043</v>
      </c>
      <c r="S759" s="25">
        <f t="shared" ca="1" si="527"/>
        <v>-14611115.41090437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-4567745.4251032472</v>
      </c>
      <c r="R760" s="25">
        <f t="array" aca="1" ref="R760" ca="1">INDEX('Lorri 401b'!L:L,MATCH('Retirement Calculator'!A760,'Lorri 401b'!N:N,0),0)</f>
        <v>-10134425.778812809</v>
      </c>
      <c r="S760" s="25">
        <f t="shared" ca="1" si="527"/>
        <v>-14702171.203916056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-4595208.3092282051</v>
      </c>
      <c r="R761" s="25">
        <f t="array" aca="1" ref="R761" ca="1">INDEX('Lorri 401b'!L:L,MATCH('Retirement Calculator'!A761,'Lorri 401b'!N:N,0),0)</f>
        <v>-10198398.086837085</v>
      </c>
      <c r="S761" s="25">
        <f t="shared" ca="1" si="527"/>
        <v>-14793606.396065291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-4622785.6220370177</v>
      </c>
      <c r="R762" s="25">
        <f t="array" aca="1" ref="R762" ca="1">INDEX('Lorri 401b'!L:L,MATCH('Retirement Calculator'!A762,'Lorri 401b'!N:N,0),0)</f>
        <v>-10262636.946144797</v>
      </c>
      <c r="S762" s="25">
        <f t="shared" ca="1" si="527"/>
        <v>-14885422.568181815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-4650477.8403158663</v>
      </c>
      <c r="R763" s="25">
        <f t="array" aca="1" ref="R763" ca="1">INDEX('Lorri 401b'!L:L,MATCH('Retirement Calculator'!A763,'Lorri 401b'!N:N,0),0)</f>
        <v>-10327143.467366291</v>
      </c>
      <c r="S763" s="25">
        <f t="shared" ca="1" si="527"/>
        <v>-14977621.307682157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-4678285.4428375438</v>
      </c>
      <c r="R764" s="25">
        <f t="array" aca="1" ref="R764" ca="1">INDEX('Lorri 401b'!L:L,MATCH('Retirement Calculator'!A764,'Lorri 401b'!N:N,0),0)</f>
        <v>-10391918.765759541</v>
      </c>
      <c r="S764" s="25">
        <f t="shared" ca="1" si="527"/>
        <v>-15070204.208597085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-4706208.9103697278</v>
      </c>
      <c r="R765" s="25">
        <f t="array" aca="1" ref="R765" ca="1">INDEX('Lorri 401b'!L:L,MATCH('Retirement Calculator'!A765,'Lorri 401b'!N:N,0),0)</f>
        <v>-10456963.961229429</v>
      </c>
      <c r="S765" s="25">
        <f t="shared" ca="1" si="527"/>
        <v>-15163172.871599156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-4734248.7256832961</v>
      </c>
      <c r="R766" s="25">
        <f t="array" aca="1" ref="R766" ca="1">INDEX('Lorri 401b'!L:L,MATCH('Retirement Calculator'!A766,'Lorri 401b'!N:N,0),0)</f>
        <v>-10522280.178347109</v>
      </c>
      <c r="S766" s="25">
        <f t="shared" ca="1" si="527"/>
        <v>-15256528.904030405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-4762405.3735606708</v>
      </c>
      <c r="R767" s="25">
        <f t="array" aca="1" ref="R767" ca="1">INDEX('Lorri 401b'!L:L,MATCH('Retirement Calculator'!A767,'Lorri 401b'!N:N,0),0)</f>
        <v>-10587868.546369445</v>
      </c>
      <c r="S767" s="25">
        <f t="shared" ca="1" si="527"/>
        <v>-15350273.919930115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-4790679.3408042016</v>
      </c>
      <c r="R768" s="25">
        <f t="array" aca="1" ref="R768" ca="1">INDEX('Lorri 401b'!L:L,MATCH('Retirement Calculator'!A768,'Lorri 401b'!N:N,0),0)</f>
        <v>-10653730.19925854</v>
      </c>
      <c r="S768" s="25">
        <f t="shared" ca="1" si="527"/>
        <v>-15444409.54006274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-4819071.1162445806</v>
      </c>
      <c r="R769" s="25">
        <f t="array" aca="1" ref="R769" ca="1">INDEX('Lorri 401b'!L:L,MATCH('Retirement Calculator'!A769,'Lorri 401b'!N:N,0),0)</f>
        <v>-10719866.27570134</v>
      </c>
      <c r="S769" s="25">
        <f t="shared" ca="1" si="527"/>
        <v>-15538937.391945921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-4847581.1907492941</v>
      </c>
      <c r="R770" s="25">
        <f t="array" aca="1" ref="R770" ca="1">INDEX('Lorri 401b'!L:L,MATCH('Retirement Calculator'!A770,'Lorri 401b'!N:N,0),0)</f>
        <v>-10786277.919129319</v>
      </c>
      <c r="S770" s="25">
        <f t="shared" ca="1" si="527"/>
        <v>-15633859.109878615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-4876210.0572311105</v>
      </c>
      <c r="R771" s="25">
        <f t="array" aca="1" ref="R771" ca="1">INDEX('Lorri 401b'!L:L,MATCH('Retirement Calculator'!A771,'Lorri 401b'!N:N,0),0)</f>
        <v>-10852966.277738249</v>
      </c>
      <c r="S771" s="25">
        <f t="shared" ca="1" si="527"/>
        <v>-15729176.33496936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-4904958.2106566019</v>
      </c>
      <c r="R772" s="25">
        <f t="array" aca="1" ref="R772" ca="1">INDEX('Lorri 401b'!L:L,MATCH('Retirement Calculator'!A772,'Lorri 401b'!N:N,0),0)</f>
        <v>-10919932.504508048</v>
      </c>
      <c r="S772" s="25">
        <f t="shared" ca="1" si="527"/>
        <v>-15824890.71516465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-4933826.1480546994</v>
      </c>
      <c r="R773" s="25">
        <f t="array" aca="1" ref="R773" ca="1">INDEX('Lorri 401b'!L:L,MATCH('Retirement Calculator'!A773,'Lorri 401b'!N:N,0),0)</f>
        <v>-10987177.757222721</v>
      </c>
      <c r="S773" s="25">
        <f t="shared" ca="1" si="527"/>
        <v>-15921003.90527742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-4962814.368525289</v>
      </c>
      <c r="R774" s="25">
        <f t="array" aca="1" ref="R774" ca="1">INDEX('Lorri 401b'!L:L,MATCH('Retirement Calculator'!A774,'Lorri 401b'!N:N,0),0)</f>
        <v>-11054703.198490372</v>
      </c>
      <c r="S774" s="25">
        <f t="shared" ca="1" si="527"/>
        <v>-16017517.567015661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-4991923.3732478386</v>
      </c>
      <c r="R775" s="25">
        <f t="array" aca="1" ref="R775" ca="1">INDEX('Lorri 401b'!L:L,MATCH('Retirement Calculator'!A775,'Lorri 401b'!N:N,0),0)</f>
        <v>-11122509.995763306</v>
      </c>
      <c r="S775" s="25">
        <f t="shared" ca="1" si="527"/>
        <v>-16114433.369011145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-5021153.6654900657</v>
      </c>
      <c r="R776" s="25">
        <f t="array" aca="1" ref="R776" ca="1">INDEX('Lorri 401b'!L:L,MATCH('Retirement Calculator'!A776,'Lorri 401b'!N:N,0),0)</f>
        <v>-11190599.321358209</v>
      </c>
      <c r="S776" s="25">
        <f t="shared" ref="S776:S1030" ca="1" si="787">SUM(Q776:R776)</f>
        <v>-16211752.986848276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-5050505.7506166352</v>
      </c>
      <c r="R777" s="25">
        <f t="array" aca="1" ref="R777" ca="1">INDEX('Lorri 401b'!L:L,MATCH('Retirement Calculator'!A777,'Lorri 401b'!N:N,0),0)</f>
        <v>-11258972.352476425</v>
      </c>
      <c r="S777" s="25">
        <f t="shared" ca="1" si="787"/>
        <v>-16309478.103093062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-5079980.1360978996</v>
      </c>
      <c r="R778" s="25">
        <f t="array" aca="1" ref="R778" ca="1">INDEX('Lorri 401b'!L:L,MATCH('Retirement Calculator'!A778,'Lorri 401b'!N:N,0),0)</f>
        <v>-11327630.271224301</v>
      </c>
      <c r="S778" s="25">
        <f t="shared" ca="1" si="787"/>
        <v>-16407610.407322202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-5109577.3315186687</v>
      </c>
      <c r="R779" s="25">
        <f t="array" aca="1" ref="R779" ca="1">INDEX('Lorri 401b'!L:L,MATCH('Retirement Calculator'!A779,'Lorri 401b'!N:N,0),0)</f>
        <v>-11396574.264633626</v>
      </c>
      <c r="S779" s="25">
        <f t="shared" ca="1" si="787"/>
        <v>-16506151.596152294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-5139297.848587024</v>
      </c>
      <c r="R780" s="25">
        <f t="array" aca="1" ref="R780" ca="1">INDEX('Lorri 401b'!L:L,MATCH('Retirement Calculator'!A780,'Lorri 401b'!N:N,0),0)</f>
        <v>-11465805.524682157</v>
      </c>
      <c r="S780" s="25">
        <f t="shared" ca="1" si="787"/>
        <v>-16605103.373269182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-5169142.2011431642</v>
      </c>
      <c r="R781" s="25">
        <f t="array" aca="1" ref="R781" ca="1">INDEX('Lorri 401b'!L:L,MATCH('Retirement Calculator'!A781,'Lorri 401b'!N:N,0),0)</f>
        <v>-11535325.248314222</v>
      </c>
      <c r="S781" s="25">
        <f t="shared" ca="1" si="787"/>
        <v>-16704467.449457387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-5199110.9051682884</v>
      </c>
      <c r="R782" s="25">
        <f t="array" aca="1" ref="R782" ca="1">INDEX('Lorri 401b'!L:L,MATCH('Retirement Calculator'!A782,'Lorri 401b'!N:N,0),0)</f>
        <v>-11605134.637461422</v>
      </c>
      <c r="S782" s="25">
        <f t="shared" ca="1" si="787"/>
        <v>-16804245.542629711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-5229204.4787935177</v>
      </c>
      <c r="R783" s="25">
        <f t="array" aca="1" ref="R783" ca="1">INDEX('Lorri 401b'!L:L,MATCH('Retirement Calculator'!A783,'Lorri 401b'!N:N,0),0)</f>
        <v>-11675234.899063401</v>
      </c>
      <c r="S783" s="25">
        <f t="shared" ca="1" si="787"/>
        <v>-16904439.377856918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-5259423.4423088524</v>
      </c>
      <c r="R784" s="25">
        <f t="array" aca="1" ref="R784" ca="1">INDEX('Lorri 401b'!L:L,MATCH('Retirement Calculator'!A784,'Lorri 401b'!N:N,0),0)</f>
        <v>-11745627.245088723</v>
      </c>
      <c r="S784" s="25">
        <f t="shared" ca="1" si="787"/>
        <v>-17005050.687397577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-5289768.3181721671</v>
      </c>
      <c r="R785" s="25">
        <f t="array" aca="1" ref="R785" ca="1">INDEX('Lorri 401b'!L:L,MATCH('Retirement Calculator'!A785,'Lorri 401b'!N:N,0),0)</f>
        <v>-11816312.892555816</v>
      </c>
      <c r="S785" s="25">
        <f t="shared" ca="1" si="787"/>
        <v>-17106081.210727982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-5320239.6310182456</v>
      </c>
      <c r="R786" s="25">
        <f t="array" aca="1" ref="R786" ca="1">INDEX('Lorri 401b'!L:L,MATCH('Retirement Calculator'!A786,'Lorri 401b'!N:N,0),0)</f>
        <v>-11887293.063554022</v>
      </c>
      <c r="S786" s="25">
        <f t="shared" ca="1" si="787"/>
        <v>-17207532.69457227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-5350837.9076678492</v>
      </c>
      <c r="R787" s="25">
        <f t="array" aca="1" ref="R787" ca="1">INDEX('Lorri 401b'!L:L,MATCH('Retirement Calculator'!A787,'Lorri 401b'!N:N,0),0)</f>
        <v>-11958568.98526472</v>
      </c>
      <c r="S787" s="25">
        <f t="shared" ca="1" si="787"/>
        <v>-17309406.892932571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-5381563.6771368263</v>
      </c>
      <c r="R788" s="25">
        <f t="array" aca="1" ref="R788" ca="1">INDEX('Lorri 401b'!L:L,MATCH('Retirement Calculator'!A788,'Lorri 401b'!N:N,0),0)</f>
        <v>-12030141.889982548</v>
      </c>
      <c r="S788" s="25">
        <f t="shared" ca="1" si="787"/>
        <v>-17411705.567119375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-5412417.4706452582</v>
      </c>
      <c r="R789" s="25">
        <f t="array" aca="1" ref="R789" ca="1">INDEX('Lorri 401b'!L:L,MATCH('Retirement Calculator'!A789,'Lorri 401b'!N:N,0),0)</f>
        <v>-12102013.015136698</v>
      </c>
      <c r="S789" s="25">
        <f t="shared" ca="1" si="787"/>
        <v>-17514430.485781956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-5443399.8216266418</v>
      </c>
      <c r="R790" s="25">
        <f t="array" aca="1" ref="R790" ca="1">INDEX('Lorri 401b'!L:L,MATCH('Retirement Calculator'!A790,'Lorri 401b'!N:N,0),0)</f>
        <v>-12174183.603312325</v>
      </c>
      <c r="S790" s="25">
        <f t="shared" ca="1" si="787"/>
        <v>-17617583.424938966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-5474511.2657371145</v>
      </c>
      <c r="R791" s="25">
        <f t="array" aca="1" ref="R791" ca="1">INDEX('Lorri 401b'!L:L,MATCH('Retirement Calculator'!A791,'Lorri 401b'!N:N,0),0)</f>
        <v>-12246654.902272016</v>
      </c>
      <c r="S791" s="25">
        <f t="shared" ca="1" si="787"/>
        <v>-17721166.168009132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-5505752.3408647142</v>
      </c>
      <c r="R792" s="25">
        <f t="array" aca="1" ref="R792" ca="1">INDEX('Lorri 401b'!L:L,MATCH('Retirement Calculator'!A792,'Lorri 401b'!N:N,0),0)</f>
        <v>-12319428.164977372</v>
      </c>
      <c r="S792" s="25">
        <f t="shared" ca="1" si="787"/>
        <v>-17825180.505842086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-5537123.5871386789</v>
      </c>
      <c r="R793" s="25">
        <f t="array" aca="1" ref="R793" ca="1">INDEX('Lorri 401b'!L:L,MATCH('Retirement Calculator'!A793,'Lorri 401b'!N:N,0),0)</f>
        <v>-12392504.649610667</v>
      </c>
      <c r="S793" s="25">
        <f t="shared" ca="1" si="787"/>
        <v>-17929628.236749344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-5568625.5469387844</v>
      </c>
      <c r="R794" s="25">
        <f t="array" aca="1" ref="R794" ca="1">INDEX('Lorri 401b'!L:L,MATCH('Retirement Calculator'!A794,'Lorri 401b'!N:N,0),0)</f>
        <v>-12465885.619596601</v>
      </c>
      <c r="S794" s="25">
        <f t="shared" ca="1" si="787"/>
        <v>-18034511.166535385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-5600258.7649047244</v>
      </c>
      <c r="R795" s="25">
        <f t="array" aca="1" ref="R795" ca="1">INDEX('Lorri 401b'!L:L,MATCH('Retirement Calculator'!A795,'Lorri 401b'!N:N,0),0)</f>
        <v>-12539572.343624143</v>
      </c>
      <c r="S795" s="25">
        <f t="shared" ca="1" si="787"/>
        <v>-18139831.108528867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-5632023.787945522</v>
      </c>
      <c r="R796" s="25">
        <f t="array" aca="1" ref="R796" ca="1">INDEX('Lorri 401b'!L:L,MATCH('Retirement Calculator'!A796,'Lorri 401b'!N:N,0),0)</f>
        <v>-12613566.095668467</v>
      </c>
      <c r="S796" s="25">
        <f t="shared" ca="1" si="787"/>
        <v>-18245589.883613989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-5663921.1652489901</v>
      </c>
      <c r="R797" s="25">
        <f t="array" aca="1" ref="R797" ca="1">INDEX('Lorri 401b'!L:L,MATCH('Retirement Calculator'!A797,'Lorri 401b'!N:N,0),0)</f>
        <v>-12687868.155012975</v>
      </c>
      <c r="S797" s="25">
        <f t="shared" ca="1" si="787"/>
        <v>-18351789.320261963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-5695951.4482912226</v>
      </c>
      <c r="R798" s="25">
        <f t="array" aca="1" ref="R798" ca="1">INDEX('Lorri 401b'!L:L,MATCH('Retirement Calculator'!A798,'Lorri 401b'!N:N,0),0)</f>
        <v>-12762479.806271419</v>
      </c>
      <c r="S798" s="25">
        <f t="shared" ca="1" si="787"/>
        <v>-18458431.254562642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-5728115.1908461303</v>
      </c>
      <c r="R799" s="25">
        <f t="array" aca="1" ref="R799" ca="1">INDEX('Lorri 401b'!L:L,MATCH('Retirement Calculator'!A799,'Lorri 401b'!N:N,0),0)</f>
        <v>-12837402.339410106</v>
      </c>
      <c r="S799" s="25">
        <f t="shared" ca="1" si="787"/>
        <v>-18565517.530256234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-5760412.9489950174</v>
      </c>
      <c r="R800" s="25">
        <f t="array" aca="1" ref="R800" ca="1">INDEX('Lorri 401b'!L:L,MATCH('Retirement Calculator'!A800,'Lorri 401b'!N:N,0),0)</f>
        <v>-12912637.049770204</v>
      </c>
      <c r="S800" s="25">
        <f t="shared" ca="1" si="787"/>
        <v>-18673049.998765223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-5792845.2811361915</v>
      </c>
      <c r="R801" s="25">
        <f t="array" aca="1" ref="R801" ca="1">INDEX('Lorri 401b'!L:L,MATCH('Retirement Calculator'!A801,'Lorri 401b'!N:N,0),0)</f>
        <v>-12988185.238090137</v>
      </c>
      <c r="S801" s="25">
        <f t="shared" ca="1" si="787"/>
        <v>-18781030.519226328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-5825412.7479946204</v>
      </c>
      <c r="R802" s="25">
        <f t="array" aca="1" ref="R802" ca="1">INDEX('Lorri 401b'!L:L,MATCH('Retirement Calculator'!A802,'Lorri 401b'!N:N,0),0)</f>
        <v>-13064048.21052807</v>
      </c>
      <c r="S802" s="25">
        <f t="shared" ca="1" si="787"/>
        <v>-18889460.958522692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-5858115.9126316262</v>
      </c>
      <c r="R803" s="25">
        <f t="array" aca="1" ref="R803" ca="1">INDEX('Lorri 401b'!L:L,MATCH('Retirement Calculator'!A803,'Lorri 401b'!N:N,0),0)</f>
        <v>-13140227.278684493</v>
      </c>
      <c r="S803" s="25">
        <f t="shared" ca="1" si="787"/>
        <v>-18998343.19131612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-5890955.3404546194</v>
      </c>
      <c r="R804" s="25">
        <f t="array" aca="1" ref="R804" ca="1">INDEX('Lorri 401b'!L:L,MATCH('Retirement Calculator'!A804,'Lorri 401b'!N:N,0),0)</f>
        <v>-13216723.759624902</v>
      </c>
      <c r="S804" s="25">
        <f t="shared" ca="1" si="787"/>
        <v>-19107679.100079522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-5923931.5992268752</v>
      </c>
      <c r="R805" s="25">
        <f t="array" aca="1" ref="R805" ca="1">INDEX('Lorri 401b'!L:L,MATCH('Retirement Calculator'!A805,'Lorri 401b'!N:N,0),0)</f>
        <v>-13293538.975902563</v>
      </c>
      <c r="S805" s="25">
        <f t="shared" ca="1" si="787"/>
        <v>-19217470.575129438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-5957045.2590773487</v>
      </c>
      <c r="R806" s="25">
        <f t="array" aca="1" ref="R806" ca="1">INDEX('Lorri 401b'!L:L,MATCH('Retirement Calculator'!A806,'Lorri 401b'!N:N,0),0)</f>
        <v>-13370674.255581381</v>
      </c>
      <c r="S806" s="25">
        <f t="shared" ca="1" si="787"/>
        <v>-19327719.51465873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-5990296.8925105324</v>
      </c>
      <c r="R807" s="25">
        <f t="array" aca="1" ref="R807" ca="1">INDEX('Lorri 401b'!L:L,MATCH('Retirement Calculator'!A807,'Lorri 401b'!N:N,0),0)</f>
        <v>-13448130.932258859</v>
      </c>
      <c r="S807" s="25">
        <f t="shared" ca="1" si="787"/>
        <v>-19438427.824769393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-6023687.0744163543</v>
      </c>
      <c r="R808" s="25">
        <f t="array" aca="1" ref="R808" ca="1">INDEX('Lorri 401b'!L:L,MATCH('Retirement Calculator'!A808,'Lorri 401b'!N:N,0),0)</f>
        <v>-13525910.345089162</v>
      </c>
      <c r="S808" s="25">
        <f t="shared" ca="1" si="787"/>
        <v>-19549597.419505514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-6057216.3820801172</v>
      </c>
      <c r="R809" s="25">
        <f t="array" aca="1" ref="R809" ca="1">INDEX('Lorri 401b'!L:L,MATCH('Retirement Calculator'!A809,'Lorri 401b'!N:N,0),0)</f>
        <v>-13604013.838806257</v>
      </c>
      <c r="S809" s="25">
        <f t="shared" ca="1" si="787"/>
        <v>-19661230.220886372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-6090885.3951924788</v>
      </c>
      <c r="R810" s="25">
        <f t="array" aca="1" ref="R810" ca="1">INDEX('Lorri 401b'!L:L,MATCH('Retirement Calculator'!A810,'Lorri 401b'!N:N,0),0)</f>
        <v>-13682442.763747172</v>
      </c>
      <c r="S810" s="25">
        <f t="shared" ca="1" si="787"/>
        <v>-19773328.158939652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-6124694.6958594751</v>
      </c>
      <c r="R811" s="25">
        <f t="array" aca="1" ref="R811" ca="1">INDEX('Lorri 401b'!L:L,MATCH('Retirement Calculator'!A811,'Lorri 401b'!N:N,0),0)</f>
        <v>-13761198.475875342</v>
      </c>
      <c r="S811" s="25">
        <f t="shared" ca="1" si="787"/>
        <v>-19885893.171734817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-6158644.8686125847</v>
      </c>
      <c r="R812" s="25">
        <f t="array" aca="1" ref="R812" ca="1">INDEX('Lorri 401b'!L:L,MATCH('Retirement Calculator'!A812,'Lorri 401b'!N:N,0),0)</f>
        <v>-13840282.336804045</v>
      </c>
      <c r="S812" s="25">
        <f t="shared" ca="1" si="787"/>
        <v>-19998927.205416631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-6192736.5004188316</v>
      </c>
      <c r="R813" s="25">
        <f t="array" aca="1" ref="R813" ca="1">INDEX('Lorri 401b'!L:L,MATCH('Retirement Calculator'!A813,'Lorri 401b'!N:N,0),0)</f>
        <v>-13919695.713819953</v>
      </c>
      <c r="S813" s="25">
        <f t="shared" ca="1" si="787"/>
        <v>-20112432.214238785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-6226970.1806909377</v>
      </c>
      <c r="R814" s="25">
        <f t="array" aca="1" ref="R814" ca="1">INDEX('Lorri 401b'!L:L,MATCH('Retirement Calculator'!A814,'Lorri 401b'!N:N,0),0)</f>
        <v>-13999439.979906758</v>
      </c>
      <c r="S814" s="25">
        <f t="shared" ca="1" si="787"/>
        <v>-20226410.160597697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-6261346.5012975112</v>
      </c>
      <c r="R815" s="25">
        <f t="array" aca="1" ref="R815" ca="1">INDEX('Lorri 401b'!L:L,MATCH('Retirement Calculator'!A815,'Lorri 401b'!N:N,0),0)</f>
        <v>-14079516.513768926</v>
      </c>
      <c r="S815" s="25">
        <f t="shared" ca="1" si="787"/>
        <v>-20340863.015066437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-6295866.0565732792</v>
      </c>
      <c r="R816" s="25">
        <f t="array" aca="1" ref="R816" ca="1">INDEX('Lorri 401b'!L:L,MATCH('Retirement Calculator'!A816,'Lorri 401b'!N:N,0),0)</f>
        <v>-14159926.699855519</v>
      </c>
      <c r="S816" s="25">
        <f t="shared" ca="1" si="787"/>
        <v>-20455792.756428801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-6330529.4433293622</v>
      </c>
      <c r="R817" s="25">
        <f t="array" aca="1" ref="R817" ca="1">INDEX('Lorri 401b'!L:L,MATCH('Retirement Calculator'!A817,'Lorri 401b'!N:N,0),0)</f>
        <v>-14240671.92838414</v>
      </c>
      <c r="S817" s="25">
        <f t="shared" ca="1" si="787"/>
        <v>-20571201.371713504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-6365337.2608635956</v>
      </c>
      <c r="R818" s="25">
        <f t="array" aca="1" ref="R818" ca="1">INDEX('Lorri 401b'!L:L,MATCH('Retirement Calculator'!A818,'Lorri 401b'!N:N,0),0)</f>
        <v>-14321753.595364964</v>
      </c>
      <c r="S818" s="25">
        <f t="shared" ca="1" si="787"/>
        <v>-20687090.85622856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-6400290.1109708883</v>
      </c>
      <c r="R819" s="25">
        <f t="array" aca="1" ref="R819" ca="1">INDEX('Lorri 401b'!L:L,MATCH('Retirement Calculator'!A819,'Lorri 401b'!N:N,0),0)</f>
        <v>-14403173.102624875</v>
      </c>
      <c r="S819" s="25">
        <f t="shared" ca="1" si="787"/>
        <v>-20803463.213595763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-6435388.5979536287</v>
      </c>
      <c r="R820" s="25">
        <f t="array" aca="1" ref="R820" ca="1">INDEX('Lorri 401b'!L:L,MATCH('Retirement Calculator'!A820,'Lorri 401b'!N:N,0),0)</f>
        <v>-14484931.857831702</v>
      </c>
      <c r="S820" s="25">
        <f t="shared" ca="1" si="787"/>
        <v>-20920320.45578533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-6470633.3286321303</v>
      </c>
      <c r="R821" s="25">
        <f t="array" aca="1" ref="R821" ca="1">INDEX('Lorri 401b'!L:L,MATCH('Retirement Calculator'!A821,'Lorri 401b'!N:N,0),0)</f>
        <v>-14567031.274518557</v>
      </c>
      <c r="S821" s="25">
        <f t="shared" ca="1" si="787"/>
        <v>-21037664.603150688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-6506024.9123551259</v>
      </c>
      <c r="R822" s="25">
        <f t="array" aca="1" ref="R822" ca="1">INDEX('Lorri 401b'!L:L,MATCH('Retirement Calculator'!A822,'Lorri 401b'!N:N,0),0)</f>
        <v>-14649472.772108274</v>
      </c>
      <c r="S822" s="25">
        <f t="shared" ca="1" si="787"/>
        <v>-21155497.6844634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-6541563.9610103006</v>
      </c>
      <c r="R823" s="25">
        <f t="array" aca="1" ref="R823" ca="1">INDEX('Lorri 401b'!L:L,MATCH('Retirement Calculator'!A823,'Lorri 401b'!N:N,0),0)</f>
        <v>-14732257.775937948</v>
      </c>
      <c r="S823" s="25">
        <f t="shared" ca="1" si="787"/>
        <v>-21273821.736948248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-6577251.0890348712</v>
      </c>
      <c r="R824" s="25">
        <f t="array" aca="1" ref="R824" ca="1">INDEX('Lorri 401b'!L:L,MATCH('Retirement Calculator'!A824,'Lorri 401b'!N:N,0),0)</f>
        <v>-14815387.71728358</v>
      </c>
      <c r="S824" s="25">
        <f t="shared" ca="1" si="787"/>
        <v>-21392638.806318451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-6613086.9134262111</v>
      </c>
      <c r="R825" s="25">
        <f t="array" aca="1" ref="R825" ca="1">INDEX('Lorri 401b'!L:L,MATCH('Retirement Calculator'!A825,'Lorri 401b'!N:N,0),0)</f>
        <v>-14898864.033384819</v>
      </c>
      <c r="S825" s="25">
        <f t="shared" ca="1" si="787"/>
        <v>-21511950.946811028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-6649072.0537525145</v>
      </c>
      <c r="R826" s="25">
        <f t="array" aca="1" ref="R826" ca="1">INDEX('Lorri 401b'!L:L,MATCH('Retirement Calculator'!A826,'Lorri 401b'!N:N,0),0)</f>
        <v>-14982688.167469813</v>
      </c>
      <c r="S826" s="25">
        <f t="shared" ca="1" si="787"/>
        <v>-21631760.221222326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-6685207.1321635116</v>
      </c>
      <c r="R827" s="25">
        <f t="array" aca="1" ref="R827" ca="1">INDEX('Lorri 401b'!L:L,MATCH('Retirement Calculator'!A827,'Lorri 401b'!N:N,0),0)</f>
        <v>-15066861.56878016</v>
      </c>
      <c r="S827" s="25">
        <f t="shared" ca="1" si="787"/>
        <v>-21752068.700943671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-6721492.7734012213</v>
      </c>
      <c r="R828" s="25">
        <f t="array" aca="1" ref="R828" ca="1">INDEX('Lorri 401b'!L:L,MATCH('Retirement Calculator'!A828,'Lorri 401b'!N:N,0),0)</f>
        <v>-15151385.692595966</v>
      </c>
      <c r="S828" s="25">
        <f t="shared" ca="1" si="787"/>
        <v>-21872878.465997189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-6757929.6048107548</v>
      </c>
      <c r="R829" s="25">
        <f t="array" aca="1" ref="R829" ca="1">INDEX('Lorri 401b'!L:L,MATCH('Retirement Calculator'!A829,'Lorri 401b'!N:N,0),0)</f>
        <v>-15236262.000261007</v>
      </c>
      <c r="S829" s="25">
        <f t="shared" ca="1" si="787"/>
        <v>-21994191.605071761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-6794518.2563511608</v>
      </c>
      <c r="R830" s="25">
        <f t="array" aca="1" ref="R830" ca="1">INDEX('Lorri 401b'!L:L,MATCH('Retirement Calculator'!A830,'Lorri 401b'!N:N,0),0)</f>
        <v>-15321491.959207984</v>
      </c>
      <c r="S830" s="25">
        <f t="shared" ca="1" si="787"/>
        <v>-22116010.215559144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-6831259.3606063183</v>
      </c>
      <c r="R831" s="25">
        <f t="array" aca="1" ref="R831" ca="1">INDEX('Lorri 401b'!L:L,MATCH('Retirement Calculator'!A831,'Lorri 401b'!N:N,0),0)</f>
        <v>-15407077.042983906</v>
      </c>
      <c r="S831" s="25">
        <f t="shared" ca="1" si="787"/>
        <v>-22238336.403590225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-6868153.552795873</v>
      </c>
      <c r="R832" s="25">
        <f t="array" aca="1" ref="R832" ca="1">INDEX('Lorri 401b'!L:L,MATCH('Retirement Calculator'!A832,'Lorri 401b'!N:N,0),0)</f>
        <v>-15493018.731275562</v>
      </c>
      <c r="S832" s="25">
        <f t="shared" ca="1" si="787"/>
        <v>-22361172.284071434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-6905201.4707862176</v>
      </c>
      <c r="R833" s="25">
        <f t="array" aca="1" ref="R833" ca="1">INDEX('Lorri 401b'!L:L,MATCH('Retirement Calculator'!A833,'Lorri 401b'!N:N,0),0)</f>
        <v>-15579318.5099351</v>
      </c>
      <c r="S833" s="25">
        <f t="shared" ca="1" si="787"/>
        <v>-22484519.980721317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-6942403.7551015215</v>
      </c>
      <c r="R834" s="25">
        <f t="array" aca="1" ref="R834" ca="1">INDEX('Lorri 401b'!L:L,MATCH('Retirement Calculator'!A834,'Lorri 401b'!N:N,0),0)</f>
        <v>-15665977.87100572</v>
      </c>
      <c r="S834" s="25">
        <f t="shared" ca="1" si="787"/>
        <v>-22608381.626107242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-6979761.0489348061</v>
      </c>
      <c r="R835" s="25">
        <f t="array" aca="1" ref="R835" ca="1">INDEX('Lorri 401b'!L:L,MATCH('Retirement Calculator'!A835,'Lorri 401b'!N:N,0),0)</f>
        <v>-15752998.312747467</v>
      </c>
      <c r="S835" s="25">
        <f t="shared" ca="1" si="787"/>
        <v>-22732759.361682273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-7017273.9981590621</v>
      </c>
      <c r="R836" s="25">
        <f t="array" aca="1" ref="R836" ca="1">INDEX('Lorri 401b'!L:L,MATCH('Retirement Calculator'!A836,'Lorri 401b'!N:N,0),0)</f>
        <v>-15840381.339663139</v>
      </c>
      <c r="S836" s="25">
        <f t="shared" ca="1" si="787"/>
        <v>-22857655.337822199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-7054943.2513384195</v>
      </c>
      <c r="R837" s="25">
        <f t="array" aca="1" ref="R837" ca="1">INDEX('Lorri 401b'!L:L,MATCH('Retirement Calculator'!A837,'Lorri 401b'!N:N,0),0)</f>
        <v>-15928128.462524291</v>
      </c>
      <c r="S837" s="25">
        <f t="shared" ca="1" si="787"/>
        <v>-22983071.71386271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-7092769.4597393572</v>
      </c>
      <c r="R838" s="25">
        <f t="array" aca="1" ref="R838" ca="1">INDEX('Lorri 401b'!L:L,MATCH('Retirement Calculator'!A838,'Lorri 401b'!N:N,0),0)</f>
        <v>-16016241.198397366</v>
      </c>
      <c r="S838" s="25">
        <f t="shared" ca="1" si="787"/>
        <v>-23109010.658136725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-7130753.2773419656</v>
      </c>
      <c r="R839" s="25">
        <f t="array" aca="1" ref="R839" ca="1">INDEX('Lorri 401b'!L:L,MATCH('Retirement Calculator'!A839,'Lorri 401b'!N:N,0),0)</f>
        <v>-16104721.070669912</v>
      </c>
      <c r="S839" s="25">
        <f t="shared" ca="1" si="787"/>
        <v>-23235474.348011877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-7168895.3608512515</v>
      </c>
      <c r="R840" s="25">
        <f t="array" aca="1" ref="R840" ca="1">INDEX('Lorri 401b'!L:L,MATCH('Retirement Calculator'!A840,'Lorri 401b'!N:N,0),0)</f>
        <v>-16193569.609076926</v>
      </c>
      <c r="S840" s="25">
        <f t="shared" ca="1" si="787"/>
        <v>-23362464.969928179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-7207196.3697084934</v>
      </c>
      <c r="R841" s="25">
        <f t="array" aca="1" ref="R841" ca="1">INDEX('Lorri 401b'!L:L,MATCH('Retirement Calculator'!A841,'Lorri 401b'!N:N,0),0)</f>
        <v>-16282788.349727305</v>
      </c>
      <c r="S841" s="25">
        <f t="shared" ca="1" si="787"/>
        <v>-23489984.719435796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-7245656.9661026401</v>
      </c>
      <c r="R842" s="25">
        <f t="array" aca="1" ref="R842" ca="1">INDEX('Lorri 401b'!L:L,MATCH('Retirement Calculator'!A842,'Lorri 401b'!N:N,0),0)</f>
        <v>-16372378.835130392</v>
      </c>
      <c r="S842" s="25">
        <f t="shared" ca="1" si="787"/>
        <v>-23618035.801233031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-7284277.8149817623</v>
      </c>
      <c r="R843" s="25">
        <f t="array" aca="1" ref="R843" ca="1">INDEX('Lorri 401b'!L:L,MATCH('Retirement Calculator'!A843,'Lorri 401b'!N:N,0),0)</f>
        <v>-16462342.614222659</v>
      </c>
      <c r="S843" s="25">
        <f t="shared" ca="1" si="787"/>
        <v>-23746620.429204419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-7323059.5840645479</v>
      </c>
      <c r="R844" s="25">
        <f t="array" aca="1" ref="R844" ca="1">INDEX('Lorri 401b'!L:L,MATCH('Retirement Calculator'!A844,'Lorri 401b'!N:N,0),0)</f>
        <v>-16552681.242394477</v>
      </c>
      <c r="S844" s="25">
        <f t="shared" ca="1" si="787"/>
        <v>-23875740.826459024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-7362002.9438518444</v>
      </c>
      <c r="R845" s="25">
        <f t="array" aca="1" ref="R845" ca="1">INDEX('Lorri 401b'!L:L,MATCH('Retirement Calculator'!A845,'Lorri 401b'!N:N,0),0)</f>
        <v>-16643396.28151701</v>
      </c>
      <c r="S845" s="25">
        <f t="shared" ca="1" si="787"/>
        <v>-24005399.225368854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-7401108.5676382547</v>
      </c>
      <c r="R846" s="25">
        <f t="array" aca="1" ref="R846" ca="1">INDEX('Lorri 401b'!L:L,MATCH('Retirement Calculator'!A846,'Lorri 401b'!N:N,0),0)</f>
        <v>-16734489.299969221</v>
      </c>
      <c r="S846" s="25">
        <f t="shared" ca="1" si="787"/>
        <v>-24135597.867607474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-7440377.1315237759</v>
      </c>
      <c r="R847" s="25">
        <f t="array" aca="1" ref="R847" ca="1">INDEX('Lorri 401b'!L:L,MATCH('Retirement Calculator'!A847,'Lorri 401b'!N:N,0),0)</f>
        <v>-16825961.872664981</v>
      </c>
      <c r="S847" s="25">
        <f t="shared" ca="1" si="787"/>
        <v>-24266339.004188757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-7479809.3144254861</v>
      </c>
      <c r="R848" s="25">
        <f t="array" aca="1" ref="R848" ca="1">INDEX('Lorri 401b'!L:L,MATCH('Retirement Calculator'!A848,'Lorri 401b'!N:N,0),0)</f>
        <v>-16917815.581080306</v>
      </c>
      <c r="S848" s="25">
        <f t="shared" ca="1" si="787"/>
        <v>-24397624.895505793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-7519405.7980892872</v>
      </c>
      <c r="R849" s="25">
        <f t="array" aca="1" ref="R849" ca="1">INDEX('Lorri 401b'!L:L,MATCH('Retirement Calculator'!A849,'Lorri 401b'!N:N,0),0)</f>
        <v>-17010052.013280697</v>
      </c>
      <c r="S849" s="25">
        <f t="shared" ca="1" si="787"/>
        <v>-24529457.811369985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-7559167.2671016874</v>
      </c>
      <c r="R850" s="25">
        <f t="array" aca="1" ref="R850" ca="1">INDEX('Lorri 401b'!L:L,MATCH('Retirement Calculator'!A850,'Lorri 401b'!N:N,0),0)</f>
        <v>-17102672.76394859</v>
      </c>
      <c r="S850" s="25">
        <f t="shared" ca="1" si="787"/>
        <v>-24661840.031050276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-7599094.4089016393</v>
      </c>
      <c r="R851" s="25">
        <f t="array" aca="1" ref="R851" ca="1">INDEX('Lorri 401b'!L:L,MATCH('Retirement Calculator'!A851,'Lorri 401b'!N:N,0),0)</f>
        <v>-17195679.43441093</v>
      </c>
      <c r="S851" s="25">
        <f t="shared" ca="1" si="787"/>
        <v>-24794773.843312569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-7639187.9137924239</v>
      </c>
      <c r="R852" s="25">
        <f t="array" aca="1" ref="R852" ca="1">INDEX('Lorri 401b'!L:L,MATCH('Retirement Calculator'!A852,'Lorri 401b'!N:N,0),0)</f>
        <v>-17289073.632666864</v>
      </c>
      <c r="S852" s="25">
        <f t="shared" ca="1" si="787"/>
        <v>-24928261.546459287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-7679448.4749535872</v>
      </c>
      <c r="R853" s="25">
        <f t="array" aca="1" ref="R853" ca="1">INDEX('Lorri 401b'!L:L,MATCH('Retirement Calculator'!A853,'Lorri 401b'!N:N,0),0)</f>
        <v>-17382856.973415531</v>
      </c>
      <c r="S853" s="25">
        <f t="shared" ca="1" si="787"/>
        <v>-25062305.448369119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-7719876.7884529214</v>
      </c>
      <c r="R854" s="25">
        <f t="array" aca="1" ref="R854" ca="1">INDEX('Lorri 401b'!L:L,MATCH('Retirement Calculator'!A854,'Lorri 401b'!N:N,0),0)</f>
        <v>-17477031.078083985</v>
      </c>
      <c r="S854" s="25">
        <f t="shared" ca="1" si="787"/>
        <v>-25196907.866536908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-7760473.5532585029</v>
      </c>
      <c r="R855" s="25">
        <f t="array" aca="1" ref="R855" ca="1">INDEX('Lorri 401b'!L:L,MATCH('Retirement Calculator'!A855,'Lorri 401b'!N:N,0),0)</f>
        <v>-17571597.574855223</v>
      </c>
      <c r="S855" s="25">
        <f t="shared" ca="1" si="787"/>
        <v>-25332071.128113724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-7801239.4712507743</v>
      </c>
      <c r="R856" s="25">
        <f t="array" aca="1" ref="R856" ca="1">INDEX('Lorri 401b'!L:L,MATCH('Retirement Calculator'!A856,'Lorri 401b'!N:N,0),0)</f>
        <v>-17666558.09869634</v>
      </c>
      <c r="S856" s="25">
        <f t="shared" ca="1" si="787"/>
        <v>-25467797.569947116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-7842175.2472346807</v>
      </c>
      <c r="R857" s="25">
        <f t="array" aca="1" ref="R857" ca="1">INDEX('Lorri 401b'!L:L,MATCH('Retirement Calculator'!A857,'Lorri 401b'!N:N,0),0)</f>
        <v>-17761914.291386794</v>
      </c>
      <c r="S857" s="25">
        <f t="shared" ca="1" si="787"/>
        <v>-25604089.538621474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-7883281.5889518531</v>
      </c>
      <c r="R858" s="25">
        <f t="array" aca="1" ref="R858" ca="1">INDEX('Lorri 401b'!L:L,MATCH('Retirement Calculator'!A858,'Lorri 401b'!N:N,0),0)</f>
        <v>-17857667.801546793</v>
      </c>
      <c r="S858" s="25">
        <f t="shared" ca="1" si="787"/>
        <v>-25740949.390498646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-7924559.2070928467</v>
      </c>
      <c r="R859" s="25">
        <f t="array" aca="1" ref="R859" ca="1">INDEX('Lorri 401b'!L:L,MATCH('Retirement Calculator'!A859,'Lorri 401b'!N:N,0),0)</f>
        <v>-17953820.284665793</v>
      </c>
      <c r="S859" s="25">
        <f t="shared" ca="1" si="787"/>
        <v>-25878379.491758641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-7966008.8153094286</v>
      </c>
      <c r="R860" s="25">
        <f t="array" aca="1" ref="R860" ca="1">INDEX('Lorri 401b'!L:L,MATCH('Retirement Calculator'!A860,'Lorri 401b'!N:N,0),0)</f>
        <v>-18050373.403131124</v>
      </c>
      <c r="S860" s="25">
        <f t="shared" ca="1" si="787"/>
        <v>-26016382.218440551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-8007631.1302269129</v>
      </c>
      <c r="R861" s="25">
        <f t="array" aca="1" ref="R861" ca="1">INDEX('Lorri 401b'!L:L,MATCH('Retirement Calculator'!A861,'Lorri 401b'!N:N,0),0)</f>
        <v>-18147328.826256726</v>
      </c>
      <c r="S861" s="25">
        <f t="shared" ca="1" si="787"/>
        <v>-26154959.95648364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-8049426.8714565532</v>
      </c>
      <c r="R862" s="25">
        <f t="array" aca="1" ref="R862" ca="1">INDEX('Lorri 401b'!L:L,MATCH('Retirement Calculator'!A862,'Lorri 401b'!N:N,0),0)</f>
        <v>-18244688.230312016</v>
      </c>
      <c r="S862" s="25">
        <f t="shared" ca="1" si="787"/>
        <v>-26294115.101768568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-8091396.7616079831</v>
      </c>
      <c r="R863" s="25">
        <f t="array" aca="1" ref="R863" ca="1">INDEX('Lorri 401b'!L:L,MATCH('Retirement Calculator'!A863,'Lorri 401b'!N:N,0),0)</f>
        <v>-18342453.29855087</v>
      </c>
      <c r="S863" s="25">
        <f t="shared" ca="1" si="787"/>
        <v>-26433850.060158852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-8133541.5263017109</v>
      </c>
      <c r="R864" s="25">
        <f t="array" aca="1" ref="R864" ca="1">INDEX('Lorri 401b'!L:L,MATCH('Retirement Calculator'!A864,'Lorri 401b'!N:N,0),0)</f>
        <v>-18440625.721240722</v>
      </c>
      <c r="S864" s="25">
        <f t="shared" ca="1" si="787"/>
        <v>-26574167.247542433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-8175861.8941816622</v>
      </c>
      <c r="R865" s="25">
        <f t="array" aca="1" ref="R865" ca="1">INDEX('Lorri 401b'!L:L,MATCH('Retirement Calculator'!A865,'Lorri 401b'!N:N,0),0)</f>
        <v>-18539207.195691779</v>
      </c>
      <c r="S865" s="25">
        <f t="shared" ca="1" si="787"/>
        <v>-26715069.089873441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-8218358.5969277807</v>
      </c>
      <c r="R866" s="25">
        <f t="array" aca="1" ref="R866" ca="1">INDEX('Lorri 401b'!L:L,MATCH('Retirement Calculator'!A866,'Lorri 401b'!N:N,0),0)</f>
        <v>-18638199.426286384</v>
      </c>
      <c r="S866" s="25">
        <f t="shared" ca="1" si="787"/>
        <v>-26856558.023214165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-8261032.3692686744</v>
      </c>
      <c r="R867" s="25">
        <f t="array" aca="1" ref="R867" ca="1">INDEX('Lorri 401b'!L:L,MATCH('Retirement Calculator'!A867,'Lorri 401b'!N:N,0),0)</f>
        <v>-18737604.124508467</v>
      </c>
      <c r="S867" s="25">
        <f t="shared" ca="1" si="787"/>
        <v>-26998636.493777141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-8303883.9489943217</v>
      </c>
      <c r="R868" s="25">
        <f t="array" aca="1" ref="R868" ca="1">INDEX('Lorri 401b'!L:L,MATCH('Retirement Calculator'!A868,'Lorri 401b'!N:N,0),0)</f>
        <v>-18837423.00897314</v>
      </c>
      <c r="S868" s="25">
        <f t="shared" ca="1" si="787"/>
        <v>-27141306.95796746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-8346914.0769688264</v>
      </c>
      <c r="R869" s="25">
        <f t="array" aca="1" ref="R869" ca="1">INDEX('Lorri 401b'!L:L,MATCH('Retirement Calculator'!A869,'Lorri 401b'!N:N,0),0)</f>
        <v>-18937657.805456415</v>
      </c>
      <c r="S869" s="25">
        <f t="shared" ca="1" si="787"/>
        <v>-27284571.882425241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-8390123.4971432239</v>
      </c>
      <c r="R870" s="25">
        <f t="array" aca="1" ref="R870" ca="1">INDEX('Lorri 401b'!L:L,MATCH('Retirement Calculator'!A870,'Lorri 401b'!N:N,0),0)</f>
        <v>-19038310.246925037</v>
      </c>
      <c r="S870" s="25">
        <f t="shared" ca="1" si="787"/>
        <v>-27428433.744068261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-8433512.9565683492</v>
      </c>
      <c r="R871" s="25">
        <f t="array" aca="1" ref="R871" ca="1">INDEX('Lorri 401b'!L:L,MATCH('Retirement Calculator'!A871,'Lorri 401b'!N:N,0),0)</f>
        <v>-19139382.073566448</v>
      </c>
      <c r="S871" s="25">
        <f t="shared" ca="1" si="787"/>
        <v>-27572895.030134797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-8477083.2054077461</v>
      </c>
      <c r="R872" s="25">
        <f t="array" aca="1" ref="R872" ca="1">INDEX('Lorri 401b'!L:L,MATCH('Retirement Calculator'!A872,'Lorri 401b'!N:N,0),0)</f>
        <v>-19240875.032818861</v>
      </c>
      <c r="S872" s="25">
        <f t="shared" ca="1" si="787"/>
        <v>-27717958.238226607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-8520834.9969506394</v>
      </c>
      <c r="R873" s="25">
        <f t="array" aca="1" ref="R873" ca="1">INDEX('Lorri 401b'!L:L,MATCH('Retirement Calculator'!A873,'Lorri 401b'!N:N,0),0)</f>
        <v>-19342790.879401494</v>
      </c>
      <c r="S873" s="25">
        <f t="shared" ca="1" si="787"/>
        <v>-27863625.876352131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-8564769.0876249615</v>
      </c>
      <c r="R874" s="25">
        <f t="array" aca="1" ref="R874" ca="1">INDEX('Lorri 401b'!L:L,MATCH('Retirement Calculator'!A874,'Lorri 401b'!N:N,0),0)</f>
        <v>-19445131.375344887</v>
      </c>
      <c r="S874" s="25">
        <f t="shared" ca="1" si="787"/>
        <v>-28009900.462969847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-8608886.2370104268</v>
      </c>
      <c r="R875" s="25">
        <f t="array" aca="1" ref="R875" ca="1">INDEX('Lorri 401b'!L:L,MATCH('Retirement Calculator'!A875,'Lorri 401b'!N:N,0),0)</f>
        <v>-19547898.290021379</v>
      </c>
      <c r="S875" s="25">
        <f t="shared" ca="1" si="787"/>
        <v>-28156784.527031805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-8653187.2078516651</v>
      </c>
      <c r="R876" s="25">
        <f t="array" aca="1" ref="R876" ca="1">INDEX('Lorri 401b'!L:L,MATCH('Retirement Calculator'!A876,'Lorri 401b'!N:N,0),0)</f>
        <v>-19651093.400175691</v>
      </c>
      <c r="S876" s="25">
        <f t="shared" ca="1" si="787"/>
        <v>-28304280.608027354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-8697672.766071409</v>
      </c>
      <c r="R877" s="25">
        <f t="array" aca="1" ref="R877" ca="1">INDEX('Lorri 401b'!L:L,MATCH('Retirement Calculator'!A877,'Lorri 401b'!N:N,0),0)</f>
        <v>-19754718.489955645</v>
      </c>
      <c r="S877" s="25">
        <f t="shared" ca="1" si="787"/>
        <v>-28452391.256027054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-8742343.6807837337</v>
      </c>
      <c r="R878" s="25">
        <f t="array" aca="1" ref="R878" ca="1">INDEX('Lorri 401b'!L:L,MATCH('Retirement Calculator'!A878,'Lorri 401b'!N:N,0),0)</f>
        <v>-19858775.350943014</v>
      </c>
      <c r="S878" s="25">
        <f t="shared" ca="1" si="787"/>
        <v>-28601119.031726748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-8787200.7243073601</v>
      </c>
      <c r="R879" s="25">
        <f t="array" aca="1" ref="R879" ca="1">INDEX('Lorri 401b'!L:L,MATCH('Retirement Calculator'!A879,'Lorri 401b'!N:N,0),0)</f>
        <v>-19963265.782184497</v>
      </c>
      <c r="S879" s="25">
        <f t="shared" ca="1" si="787"/>
        <v>-28750466.506491855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-8832244.6721790023</v>
      </c>
      <c r="R880" s="25">
        <f t="array" aca="1" ref="R880" ca="1">INDEX('Lorri 401b'!L:L,MATCH('Retirement Calculator'!A880,'Lorri 401b'!N:N,0),0)</f>
        <v>-20068191.590222821</v>
      </c>
      <c r="S880" s="25">
        <f t="shared" ca="1" si="787"/>
        <v>-28900436.262401823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-8877476.3031667769</v>
      </c>
      <c r="R881" s="25">
        <f t="array" aca="1" ref="R881" ca="1">INDEX('Lorri 401b'!L:L,MATCH('Retirement Calculator'!A881,'Lorri 401b'!N:N,0),0)</f>
        <v>-20173554.589127969</v>
      </c>
      <c r="S881" s="25">
        <f t="shared" ca="1" si="787"/>
        <v>-29051030.892294746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-8922896.3992836662</v>
      </c>
      <c r="R882" s="25">
        <f t="array" aca="1" ref="R882" ca="1">INDEX('Lorri 401b'!L:L,MATCH('Retirement Calculator'!A882,'Lorri 401b'!N:N,0),0)</f>
        <v>-20279356.600528557</v>
      </c>
      <c r="S882" s="25">
        <f t="shared" ca="1" si="787"/>
        <v>-29202252.999812223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-8968505.7458010428</v>
      </c>
      <c r="R883" s="25">
        <f t="array" aca="1" ref="R883" ca="1">INDEX('Lorri 401b'!L:L,MATCH('Retirement Calculator'!A883,'Lorri 401b'!N:N,0),0)</f>
        <v>-20385599.453643315</v>
      </c>
      <c r="S883" s="25">
        <f t="shared" ca="1" si="787"/>
        <v>-29354105.199444357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-9014305.1312622409</v>
      </c>
      <c r="R884" s="25">
        <f t="array" aca="1" ref="R884" ca="1">INDEX('Lorri 401b'!L:L,MATCH('Retirement Calculator'!A884,'Lorri 401b'!N:N,0),0)</f>
        <v>-20492284.985312715</v>
      </c>
      <c r="S884" s="25">
        <f t="shared" ca="1" si="787"/>
        <v>-29506590.116574958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-9060295.3474961948</v>
      </c>
      <c r="R885" s="25">
        <f t="array" aca="1" ref="R885" ca="1">INDEX('Lorri 401b'!L:L,MATCH('Retirement Calculator'!A885,'Lorri 401b'!N:N,0),0)</f>
        <v>-20599415.04003074</v>
      </c>
      <c r="S885" s="25">
        <f t="shared" ca="1" si="787"/>
        <v>-29659710.387526937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-9106477.1896311231</v>
      </c>
      <c r="R886" s="25">
        <f t="array" aca="1" ref="R886" ca="1">INDEX('Lorri 401b'!L:L,MATCH('Retirement Calculator'!A886,'Lorri 401b'!N:N,0),0)</f>
        <v>-20706991.469976757</v>
      </c>
      <c r="S886" s="25">
        <f t="shared" ca="1" si="787"/>
        <v>-29813468.65960788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-9152851.4561082814</v>
      </c>
      <c r="R887" s="25">
        <f t="array" aca="1" ref="R887" ca="1">INDEX('Lorri 401b'!L:L,MATCH('Retirement Calculator'!A887,'Lorri 401b'!N:N,0),0)</f>
        <v>-20815016.135047548</v>
      </c>
      <c r="S887" s="25">
        <f t="shared" ca="1" si="787"/>
        <v>-29967867.591155827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-9199418.9486957602</v>
      </c>
      <c r="R888" s="25">
        <f t="array" aca="1" ref="R888" ca="1">INDEX('Lorri 401b'!L:L,MATCH('Retirement Calculator'!A888,'Lorri 401b'!N:N,0),0)</f>
        <v>-20923490.902889468</v>
      </c>
      <c r="S888" s="25">
        <f t="shared" ca="1" si="787"/>
        <v>-30122909.851585228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-9246180.4725023545</v>
      </c>
      <c r="R889" s="25">
        <f t="array" aca="1" ref="R889" ca="1">INDEX('Lorri 401b'!L:L,MATCH('Retirement Calculator'!A889,'Lorri 401b'!N:N,0),0)</f>
        <v>-21032417.648930728</v>
      </c>
      <c r="S889" s="25">
        <f t="shared" ca="1" si="787"/>
        <v>-30278598.121433083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-9293136.8359914757</v>
      </c>
      <c r="R890" s="25">
        <f t="array" aca="1" ref="R890" ca="1">INDEX('Lorri 401b'!L:L,MATCH('Retirement Calculator'!A890,'Lorri 401b'!N:N,0),0)</f>
        <v>-21141798.256413829</v>
      </c>
      <c r="S890" s="25">
        <f t="shared" ca="1" si="787"/>
        <v>-30434935.092405304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-9340288.8509951346</v>
      </c>
      <c r="R891" s="25">
        <f t="array" aca="1" ref="R891" ca="1">INDEX('Lorri 401b'!L:L,MATCH('Retirement Calculator'!A891,'Lorri 401b'!N:N,0),0)</f>
        <v>-21251634.616428107</v>
      </c>
      <c r="S891" s="25">
        <f t="shared" ca="1" si="787"/>
        <v>-30591923.467423242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-9387637.3327279761</v>
      </c>
      <c r="R892" s="25">
        <f t="array" aca="1" ref="R892" ca="1">INDEX('Lorri 401b'!L:L,MATCH('Retirement Calculator'!A892,'Lorri 401b'!N:N,0),0)</f>
        <v>-21361928.627942447</v>
      </c>
      <c r="S892" s="25">
        <f t="shared" ca="1" si="787"/>
        <v>-30749565.960670423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-9435183.0998013709</v>
      </c>
      <c r="R893" s="25">
        <f t="array" aca="1" ref="R893" ca="1">INDEX('Lorri 401b'!L:L,MATCH('Retirement Calculator'!A893,'Lorri 401b'!N:N,0),0)</f>
        <v>-21472682.197838094</v>
      </c>
      <c r="S893" s="25">
        <f t="shared" ca="1" si="787"/>
        <v>-30907865.297639467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-9482926.9742375705</v>
      </c>
      <c r="R894" s="25">
        <f t="array" aca="1" ref="R894" ca="1">INDEX('Lorri 401b'!L:L,MATCH('Retirement Calculator'!A894,'Lorri 401b'!N:N,0),0)</f>
        <v>-21583897.24094164</v>
      </c>
      <c r="S894" s="25">
        <f t="shared" ca="1" si="787"/>
        <v>-31066824.215179212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-9530869.7814839222</v>
      </c>
      <c r="R895" s="25">
        <f t="array" aca="1" ref="R895" ca="1">INDEX('Lorri 401b'!L:L,MATCH('Retirement Calculator'!A895,'Lorri 401b'!N:N,0),0)</f>
        <v>-21695575.680058118</v>
      </c>
      <c r="S895" s="25">
        <f t="shared" ca="1" si="787"/>
        <v>-31226445.46154204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-9579012.350427134</v>
      </c>
      <c r="R896" s="25">
        <f t="array" aca="1" ref="R896" ca="1">INDEX('Lorri 401b'!L:L,MATCH('Retirement Calculator'!A896,'Lorri 401b'!N:N,0),0)</f>
        <v>-21807719.446004249</v>
      </c>
      <c r="S896" s="25">
        <f t="shared" ca="1" si="787"/>
        <v>-31386731.796431385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-9627355.5134076085</v>
      </c>
      <c r="R897" s="25">
        <f t="array" aca="1" ref="R897" ca="1">INDEX('Lorri 401b'!L:L,MATCH('Retirement Calculator'!A897,'Lorri 401b'!N:N,0),0)</f>
        <v>-21920330.477641821</v>
      </c>
      <c r="S897" s="25">
        <f t="shared" ca="1" si="787"/>
        <v>-31547685.991049431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-9675900.1062338352</v>
      </c>
      <c r="R898" s="25">
        <f t="array" aca="1" ref="R898" ca="1">INDEX('Lorri 401b'!L:L,MATCH('Retirement Calculator'!A898,'Lorri 401b'!N:N,0),0)</f>
        <v>-22033410.721911218</v>
      </c>
      <c r="S898" s="25">
        <f t="shared" ca="1" si="787"/>
        <v>-31709310.828145053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-9724646.9681968372</v>
      </c>
      <c r="R899" s="25">
        <f t="array" aca="1" ref="R899" ca="1">INDEX('Lorri 401b'!L:L,MATCH('Retirement Calculator'!A899,'Lorri 401b'!N:N,0),0)</f>
        <v>-22146962.13386507</v>
      </c>
      <c r="S899" s="25">
        <f t="shared" ca="1" si="787"/>
        <v>-31871609.102061905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-9773596.942084685</v>
      </c>
      <c r="R900" s="25">
        <f t="array" aca="1" ref="R900" ca="1">INDEX('Lorri 401b'!L:L,MATCH('Retirement Calculator'!A900,'Lorri 401b'!N:N,0),0)</f>
        <v>-22260986.676702064</v>
      </c>
      <c r="S900" s="25">
        <f t="shared" ca="1" si="787"/>
        <v>-32034583.618786748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-9822750.8741970658</v>
      </c>
      <c r="R901" s="25">
        <f t="array" aca="1" ref="R901" ca="1">INDEX('Lorri 401b'!L:L,MATCH('Retirement Calculator'!A901,'Lorri 401b'!N:N,0),0)</f>
        <v>-22375486.321800876</v>
      </c>
      <c r="S901" s="25">
        <f t="shared" ca="1" si="787"/>
        <v>-32198237.195997942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-9872109.6143599153</v>
      </c>
      <c r="R902" s="25">
        <f t="array" aca="1" ref="R902" ca="1">INDEX('Lorri 401b'!L:L,MATCH('Retirement Calculator'!A902,'Lorri 401b'!N:N,0),0)</f>
        <v>-22490463.048754267</v>
      </c>
      <c r="S902" s="25">
        <f t="shared" ca="1" si="787"/>
        <v>-32362572.663114183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-9921674.0159401093</v>
      </c>
      <c r="R903" s="25">
        <f t="array" aca="1" ref="R903" ca="1">INDEX('Lorri 401b'!L:L,MATCH('Retirement Calculator'!A903,'Lorri 401b'!N:N,0),0)</f>
        <v>-22605918.845403299</v>
      </c>
      <c r="S903" s="25">
        <f t="shared" ca="1" si="787"/>
        <v>-32527592.861343406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-9971444.9358602203</v>
      </c>
      <c r="R904" s="25">
        <f t="array" aca="1" ref="R904" ca="1">INDEX('Lorri 401b'!L:L,MATCH('Retirement Calculator'!A904,'Lorri 401b'!N:N,0),0)</f>
        <v>-22721855.707871702</v>
      </c>
      <c r="S904" s="25">
        <f t="shared" ca="1" si="787"/>
        <v>-32693300.643731922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-10021423.234613333</v>
      </c>
      <c r="R905" s="25">
        <f t="array" aca="1" ref="R905" ca="1">INDEX('Lorri 401b'!L:L,MATCH('Retirement Calculator'!A905,'Lorri 401b'!N:N,0),0)</f>
        <v>-22838275.640600387</v>
      </c>
      <c r="S905" s="25">
        <f t="shared" ca="1" si="787"/>
        <v>-32859698.87521372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-10071609.776277917</v>
      </c>
      <c r="R906" s="25">
        <f t="array" aca="1" ref="R906" ca="1">INDEX('Lorri 401b'!L:L,MATCH('Retirement Calculator'!A906,'Lorri 401b'!N:N,0),0)</f>
        <v>-22955180.65638211</v>
      </c>
      <c r="S906" s="25">
        <f t="shared" ca="1" si="787"/>
        <v>-33026790.432660028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-10122005.42853277</v>
      </c>
      <c r="R907" s="25">
        <f t="array" aca="1" ref="R907" ca="1">INDEX('Lorri 401b'!L:L,MATCH('Retirement Calculator'!A907,'Lorri 401b'!N:N,0),0)</f>
        <v>-23072572.776396256</v>
      </c>
      <c r="S907" s="25">
        <f t="shared" ca="1" si="787"/>
        <v>-33194578.204929024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-10172611.062672017</v>
      </c>
      <c r="R908" s="25">
        <f t="array" aca="1" ref="R908" ca="1">INDEX('Lorri 401b'!L:L,MATCH('Retirement Calculator'!A908,'Lorri 401b'!N:N,0),0)</f>
        <v>-23190454.030243795</v>
      </c>
      <c r="S908" s="25">
        <f t="shared" ca="1" si="787"/>
        <v>-33363065.092915811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-10223427.553620178</v>
      </c>
      <c r="R909" s="25">
        <f t="array" aca="1" ref="R909" ca="1">INDEX('Lorri 401b'!L:L,MATCH('Retirement Calculator'!A909,'Lorri 401b'!N:N,0),0)</f>
        <v>-23308826.455982365</v>
      </c>
      <c r="S909" s="25">
        <f t="shared" ca="1" si="787"/>
        <v>-33532254.009602543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-10274455.77994729</v>
      </c>
      <c r="R910" s="25">
        <f t="array" aca="1" ref="R910" ca="1">INDEX('Lorri 401b'!L:L,MATCH('Retirement Calculator'!A910,'Lorri 401b'!N:N,0),0)</f>
        <v>-23427692.100161511</v>
      </c>
      <c r="S910" s="25">
        <f t="shared" ca="1" si="787"/>
        <v>-33702147.880108804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-10325696.623884099</v>
      </c>
      <c r="R911" s="25">
        <f t="array" aca="1" ref="R911" ca="1">INDEX('Lorri 401b'!L:L,MATCH('Retirement Calculator'!A911,'Lorri 401b'!N:N,0),0)</f>
        <v>-23547053.017858073</v>
      </c>
      <c r="S911" s="25">
        <f t="shared" ca="1" si="787"/>
        <v>-33872749.64174217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-10377150.971337311</v>
      </c>
      <c r="R912" s="25">
        <f t="array" aca="1" ref="R912" ca="1">INDEX('Lorri 401b'!L:L,MATCH('Retirement Calculator'!A912,'Lorri 401b'!N:N,0),0)</f>
        <v>-23666911.272711702</v>
      </c>
      <c r="S912" s="25">
        <f t="shared" ca="1" si="787"/>
        <v>-34044062.244049013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-10428819.711904911</v>
      </c>
      <c r="R913" s="25">
        <f t="array" aca="1" ref="R913" ca="1">INDEX('Lorri 401b'!L:L,MATCH('Retirement Calculator'!A913,'Lorri 401b'!N:N,0),0)</f>
        <v>-23787268.936960556</v>
      </c>
      <c r="S913" s="25">
        <f t="shared" ca="1" si="787"/>
        <v>-34216088.648865469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-10480703.738891544</v>
      </c>
      <c r="R914" s="25">
        <f t="array" aca="1" ref="R914" ca="1">INDEX('Lorri 401b'!L:L,MATCH('Retirement Calculator'!A914,'Lorri 401b'!N:N,0),0)</f>
        <v>-23908128.091477111</v>
      </c>
      <c r="S914" s="25">
        <f t="shared" ca="1" si="787"/>
        <v>-34388831.830368653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-10532803.949323954</v>
      </c>
      <c r="R915" s="25">
        <f t="array" aca="1" ref="R915" ca="1">INDEX('Lorri 401b'!L:L,MATCH('Retirement Calculator'!A915,'Lorri 401b'!N:N,0),0)</f>
        <v>-24029490.825804155</v>
      </c>
      <c r="S915" s="25">
        <f t="shared" ca="1" si="787"/>
        <v>-34562294.775128111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-10585121.243966499</v>
      </c>
      <c r="R916" s="25">
        <f t="array" aca="1" ref="R916" ca="1">INDEX('Lorri 401b'!L:L,MATCH('Retirement Calculator'!A916,'Lorri 401b'!N:N,0),0)</f>
        <v>-24151359.238190893</v>
      </c>
      <c r="S916" s="25">
        <f t="shared" ca="1" si="787"/>
        <v>-34736480.482157394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-10637656.52733672</v>
      </c>
      <c r="R917" s="25">
        <f t="array" aca="1" ref="R917" ca="1">INDEX('Lorri 401b'!L:L,MATCH('Retirement Calculator'!A917,'Lorri 401b'!N:N,0),0)</f>
        <v>-24273735.435629245</v>
      </c>
      <c r="S917" s="25">
        <f t="shared" ca="1" si="787"/>
        <v>-34911391.962965965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-10690410.707720986</v>
      </c>
      <c r="R918" s="25">
        <f t="array" aca="1" ref="R918" ca="1">INDEX('Lorri 401b'!L:L,MATCH('Retirement Calculator'!A918,'Lorri 401b'!N:N,0),0)</f>
        <v>-24396621.533890255</v>
      </c>
      <c r="S918" s="25">
        <f t="shared" ca="1" si="787"/>
        <v>-35087032.241611242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-10743384.697190184</v>
      </c>
      <c r="R919" s="25">
        <f t="array" aca="1" ref="R919" ca="1">INDEX('Lorri 401b'!L:L,MATCH('Retirement Calculator'!A919,'Lorri 401b'!N:N,0),0)</f>
        <v>-24520019.657560688</v>
      </c>
      <c r="S919" s="25">
        <f t="shared" ca="1" si="787"/>
        <v>-35263404.354750872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-10796579.411615504</v>
      </c>
      <c r="R920" s="25">
        <f t="array" aca="1" ref="R920" ca="1">INDEX('Lorri 401b'!L:L,MATCH('Retirement Calculator'!A920,'Lorri 401b'!N:N,0),0)</f>
        <v>-24643931.940079745</v>
      </c>
      <c r="S920" s="25">
        <f t="shared" ca="1" si="787"/>
        <v>-35440511.351695247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-10849995.770684263</v>
      </c>
      <c r="R921" s="25">
        <f t="array" aca="1" ref="R921" ca="1">INDEX('Lorri 401b'!L:L,MATCH('Retirement Calculator'!A921,'Lorri 401b'!N:N,0),0)</f>
        <v>-24768360.523775965</v>
      </c>
      <c r="S921" s="25">
        <f t="shared" ca="1" si="787"/>
        <v>-35618356.29446023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-10903634.697915809</v>
      </c>
      <c r="R922" s="25">
        <f t="array" aca="1" ref="R922" ca="1">INDEX('Lorri 401b'!L:L,MATCH('Retirement Calculator'!A922,'Lorri 401b'!N:N,0),0)</f>
        <v>-24893307.559904251</v>
      </c>
      <c r="S922" s="25">
        <f t="shared" ca="1" si="787"/>
        <v>-35796942.257820062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-10957497.120677486</v>
      </c>
      <c r="R923" s="25">
        <f t="array" aca="1" ref="R923" ca="1">INDEX('Lorri 401b'!L:L,MATCH('Retirement Calculator'!A923,'Lorri 401b'!N:N,0),0)</f>
        <v>-25018775.208683074</v>
      </c>
      <c r="S923" s="25">
        <f t="shared" ca="1" si="787"/>
        <v>-35976272.32936056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-11011583.970200671</v>
      </c>
      <c r="R924" s="25">
        <f t="array" aca="1" ref="R924" ca="1">INDEX('Lorri 401b'!L:L,MATCH('Retirement Calculator'!A924,'Lorri 401b'!N:N,0),0)</f>
        <v>-25144765.639331806</v>
      </c>
      <c r="S924" s="25">
        <f t="shared" ca="1" si="787"/>
        <v>-36156349.609532475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-11065896.181596868</v>
      </c>
      <c r="R925" s="25">
        <f t="array" aca="1" ref="R925" ca="1">INDEX('Lorri 401b'!L:L,MATCH('Retirement Calculator'!A925,'Lorri 401b'!N:N,0),0)</f>
        <v>-25271281.030108243</v>
      </c>
      <c r="S925" s="25">
        <f t="shared" ca="1" si="787"/>
        <v>-36337177.211705111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-11120434.693873882</v>
      </c>
      <c r="R926" s="25">
        <f t="array" aca="1" ref="R926" ca="1">INDEX('Lorri 401b'!L:L,MATCH('Retirement Calculator'!A926,'Lorri 401b'!N:N,0),0)</f>
        <v>-25398323.568346251</v>
      </c>
      <c r="S926" s="25">
        <f t="shared" ca="1" si="787"/>
        <v>-36518758.262220129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-11175200.449952051</v>
      </c>
      <c r="R927" s="25">
        <f t="array" aca="1" ref="R927" ca="1">INDEX('Lorri 401b'!L:L,MATCH('Retirement Calculator'!A927,'Lorri 401b'!N:N,0),0)</f>
        <v>-25525895.450493582</v>
      </c>
      <c r="S927" s="25">
        <f t="shared" ca="1" si="787"/>
        <v>-36701095.900445633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-11230194.396680545</v>
      </c>
      <c r="R928" s="25">
        <f t="array" aca="1" ref="R928" ca="1">INDEX('Lorri 401b'!L:L,MATCH('Retirement Calculator'!A928,'Lorri 401b'!N:N,0),0)</f>
        <v>-25653998.88214986</v>
      </c>
      <c r="S928" s="25">
        <f t="shared" ca="1" si="787"/>
        <v>-36884193.278830409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-11285417.484853743</v>
      </c>
      <c r="R929" s="25">
        <f t="array" aca="1" ref="R929" ca="1">INDEX('Lorri 401b'!L:L,MATCH('Retirement Calculator'!A929,'Lorri 401b'!N:N,0),0)</f>
        <v>-25782636.078104705</v>
      </c>
      <c r="S929" s="25">
        <f t="shared" ca="1" si="787"/>
        <v>-37068053.562958449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-11340870.669227662</v>
      </c>
      <c r="R930" s="25">
        <f t="array" aca="1" ref="R930" ca="1">INDEX('Lorri 401b'!L:L,MATCH('Retirement Calculator'!A930,'Lorri 401b'!N:N,0),0)</f>
        <v>-25911809.262376029</v>
      </c>
      <c r="S930" s="25">
        <f t="shared" ca="1" si="787"/>
        <v>-37252679.931603692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-11396554.908536471</v>
      </c>
      <c r="R931" s="25">
        <f t="array" aca="1" ref="R931" ca="1">INDEX('Lorri 401b'!L:L,MATCH('Retirement Calculator'!A931,'Lorri 401b'!N:N,0),0)</f>
        <v>-26041520.668248486</v>
      </c>
      <c r="S931" s="25">
        <f t="shared" ca="1" si="787"/>
        <v>-37438075.576784953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-11452471.165509067</v>
      </c>
      <c r="R932" s="25">
        <f t="array" aca="1" ref="R932" ca="1">INDEX('Lorri 401b'!L:L,MATCH('Retirement Calculator'!A932,'Lorri 401b'!N:N,0),0)</f>
        <v>-26171772.538312078</v>
      </c>
      <c r="S932" s="25">
        <f t="shared" ca="1" si="787"/>
        <v>-37624243.703821145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-11508620.406885717</v>
      </c>
      <c r="R933" s="25">
        <f t="array" aca="1" ref="R933" ca="1">INDEX('Lorri 401b'!L:L,MATCH('Retirement Calculator'!A933,'Lorri 401b'!N:N,0),0)</f>
        <v>-26302567.124500934</v>
      </c>
      <c r="S933" s="25">
        <f t="shared" ca="1" si="787"/>
        <v>-37811187.531386651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-11565003.603434769</v>
      </c>
      <c r="R934" s="25">
        <f t="array" aca="1" ref="R934" ca="1">INDEX('Lorri 401b'!L:L,MATCH('Retirement Calculator'!A934,'Lorri 401b'!N:N,0),0)</f>
        <v>-26433906.688132241</v>
      </c>
      <c r="S934" s="25">
        <f t="shared" ca="1" si="787"/>
        <v>-37998910.291567013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-11621621.729969442</v>
      </c>
      <c r="R935" s="25">
        <f t="array" aca="1" ref="R935" ca="1">INDEX('Lorri 401b'!L:L,MATCH('Retirement Calculator'!A935,'Lorri 401b'!N:N,0),0)</f>
        <v>-26565793.499945346</v>
      </c>
      <c r="S935" s="25">
        <f t="shared" ca="1" si="787"/>
        <v>-38187415.229914784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-11678475.765364677</v>
      </c>
      <c r="R936" s="25">
        <f t="array" aca="1" ref="R936" ca="1">INDEX('Lorri 401b'!L:L,MATCH('Retirement Calculator'!A936,'Lorri 401b'!N:N,0),0)</f>
        <v>-26698229.840141006</v>
      </c>
      <c r="S936" s="25">
        <f t="shared" ca="1" si="787"/>
        <v>-38376705.605505683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-11735566.692574058</v>
      </c>
      <c r="R937" s="25">
        <f t="array" aca="1" ref="R937" ca="1">INDEX('Lorri 401b'!L:L,MATCH('Retirement Calculator'!A937,'Lorri 401b'!N:N,0),0)</f>
        <v>-26831217.998420816</v>
      </c>
      <c r="S937" s="25">
        <f t="shared" ca="1" si="787"/>
        <v>-38566784.690994874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-11792895.498646811</v>
      </c>
      <c r="R938" s="25">
        <f t="array" aca="1" ref="R938" ca="1">INDEX('Lorri 401b'!L:L,MATCH('Retirement Calculator'!A938,'Lorri 401b'!N:N,0),0)</f>
        <v>-26964760.274026792</v>
      </c>
      <c r="S938" s="25">
        <f t="shared" ca="1" si="787"/>
        <v>-38757655.772673607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-11850463.174744867</v>
      </c>
      <c r="R939" s="25">
        <f t="array" aca="1" ref="R939" ca="1">INDEX('Lorri 401b'!L:L,MATCH('Retirement Calculator'!A939,'Lorri 401b'!N:N,0),0)</f>
        <v>-27098858.975781124</v>
      </c>
      <c r="S939" s="25">
        <f t="shared" ca="1" si="787"/>
        <v>-38949322.150525987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-11908270.716159998</v>
      </c>
      <c r="R940" s="25">
        <f t="array" aca="1" ref="R940" ca="1">INDEX('Lorri 401b'!L:L,MATCH('Retirement Calculator'!A940,'Lorri 401b'!N:N,0),0)</f>
        <v>-27233516.422126099</v>
      </c>
      <c r="S940" s="25">
        <f t="shared" ca="1" si="787"/>
        <v>-39141787.138286099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-11966319.122331025</v>
      </c>
      <c r="R941" s="25">
        <f t="array" aca="1" ref="R941" ca="1">INDEX('Lorri 401b'!L:L,MATCH('Retirement Calculator'!A941,'Lorri 401b'!N:N,0),0)</f>
        <v>-27368734.941164181</v>
      </c>
      <c r="S941" s="25">
        <f t="shared" ca="1" si="787"/>
        <v>-39335054.063495204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-12024609.396861099</v>
      </c>
      <c r="R942" s="25">
        <f t="array" aca="1" ref="R942" ca="1">INDEX('Lorri 401b'!L:L,MATCH('Retirement Calculator'!A942,'Lorri 401b'!N:N,0),0)</f>
        <v>-27504516.870698255</v>
      </c>
      <c r="S942" s="25">
        <f t="shared" ca="1" si="787"/>
        <v>-39529126.26755935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-12083142.547535049</v>
      </c>
      <c r="R943" s="25">
        <f t="array" aca="1" ref="R943" ca="1">INDEX('Lorri 401b'!L:L,MATCH('Retirement Calculator'!A943,'Lorri 401b'!N:N,0),0)</f>
        <v>-27640864.558272053</v>
      </c>
      <c r="S943" s="25">
        <f t="shared" ca="1" si="787"/>
        <v>-39724007.105807103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-12141919.586336806</v>
      </c>
      <c r="R944" s="25">
        <f t="array" aca="1" ref="R944" ca="1">INDEX('Lorri 401b'!L:L,MATCH('Retirement Calculator'!A944,'Lorri 401b'!N:N,0),0)</f>
        <v>-27777780.361210741</v>
      </c>
      <c r="S944" s="25">
        <f t="shared" ca="1" si="787"/>
        <v>-39919699.947547548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-12200941.529466905</v>
      </c>
      <c r="R945" s="25">
        <f t="array" aca="1" ref="R945" ca="1">INDEX('Lorri 401b'!L:L,MATCH('Retirement Calculator'!A945,'Lorri 401b'!N:N,0),0)</f>
        <v>-27915266.646661673</v>
      </c>
      <c r="S945" s="25">
        <f t="shared" ca="1" si="787"/>
        <v>-40116208.176128581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-12260209.397360045</v>
      </c>
      <c r="R946" s="25">
        <f t="array" aca="1" ref="R946" ca="1">INDEX('Lorri 401b'!L:L,MATCH('Retirement Calculator'!A946,'Lorri 401b'!N:N,0),0)</f>
        <v>-28053325.79163532</v>
      </c>
      <c r="S946" s="25">
        <f t="shared" ca="1" si="787"/>
        <v>-40313535.188995361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-12319724.21470274</v>
      </c>
      <c r="R947" s="25">
        <f t="array" aca="1" ref="R947" ca="1">INDEX('Lorri 401b'!L:L,MATCH('Retirement Calculator'!A947,'Lorri 401b'!N:N,0),0)</f>
        <v>-28191960.183046356</v>
      </c>
      <c r="S947" s="25">
        <f t="shared" ca="1" si="787"/>
        <v>-40511684.397749096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-12379487.01045103</v>
      </c>
      <c r="R948" s="25">
        <f t="array" aca="1" ref="R948" ca="1">INDEX('Lorri 401b'!L:L,MATCH('Retirement Calculator'!A948,'Lorri 401b'!N:N,0),0)</f>
        <v>-28331172.217754938</v>
      </c>
      <c r="S948" s="25">
        <f t="shared" ca="1" si="787"/>
        <v>-40710659.228205964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-12439498.817848271</v>
      </c>
      <c r="R949" s="25">
        <f t="array" aca="1" ref="R949" ca="1">INDEX('Lorri 401b'!L:L,MATCH('Retirement Calculator'!A949,'Lorri 401b'!N:N,0),0)</f>
        <v>-28470964.30260814</v>
      </c>
      <c r="S949" s="25">
        <f t="shared" ca="1" si="787"/>
        <v>-40910463.120456412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-12499760.674442999</v>
      </c>
      <c r="R950" s="25">
        <f t="array" aca="1" ref="R950" ca="1">INDEX('Lorri 401b'!L:L,MATCH('Retirement Calculator'!A950,'Lorri 401b'!N:N,0),0)</f>
        <v>-28611338.854481563</v>
      </c>
      <c r="S950" s="25">
        <f t="shared" ca="1" si="787"/>
        <v>-41111099.528924562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-12560273.622106872</v>
      </c>
      <c r="R951" s="25">
        <f t="array" aca="1" ref="R951" ca="1">INDEX('Lorri 401b'!L:L,MATCH('Retirement Calculator'!A951,'Lorri 401b'!N:N,0),0)</f>
        <v>-28752298.300321124</v>
      </c>
      <c r="S951" s="25">
        <f t="shared" ca="1" si="787"/>
        <v>-41312571.922427997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-12621038.70705268</v>
      </c>
      <c r="R952" s="25">
        <f t="array" aca="1" ref="R952" ca="1">INDEX('Lorri 401b'!L:L,MATCH('Retirement Calculator'!A952,'Lorri 401b'!N:N,0),0)</f>
        <v>-28893845.077185016</v>
      </c>
      <c r="S952" s="25">
        <f t="shared" ca="1" si="787"/>
        <v>-41514883.784237698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-12682056.979852427</v>
      </c>
      <c r="R953" s="25">
        <f t="array" aca="1" ref="R953" ca="1">INDEX('Lorri 401b'!L:L,MATCH('Retirement Calculator'!A953,'Lorri 401b'!N:N,0),0)</f>
        <v>-29035981.632285841</v>
      </c>
      <c r="S953" s="25">
        <f t="shared" ca="1" si="787"/>
        <v>-41718038.612138271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-12743329.495455507</v>
      </c>
      <c r="R954" s="25">
        <f t="array" aca="1" ref="R954" ca="1">INDEX('Lorri 401b'!L:L,MATCH('Retirement Calculator'!A954,'Lorri 401b'!N:N,0),0)</f>
        <v>-29178710.423032921</v>
      </c>
      <c r="S954" s="25">
        <f t="shared" ca="1" si="787"/>
        <v>-41922039.918488428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-12804857.313206933</v>
      </c>
      <c r="R955" s="25">
        <f t="array" aca="1" ref="R955" ca="1">INDEX('Lorri 401b'!L:L,MATCH('Retirement Calculator'!A955,'Lorri 401b'!N:N,0),0)</f>
        <v>-29322033.917074781</v>
      </c>
      <c r="S955" s="25">
        <f t="shared" ca="1" si="787"/>
        <v>-42126891.230281711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-12866641.496865656</v>
      </c>
      <c r="R956" s="25">
        <f t="array" aca="1" ref="R956" ca="1">INDEX('Lorri 401b'!L:L,MATCH('Retirement Calculator'!A956,'Lorri 401b'!N:N,0),0)</f>
        <v>-29465954.592341814</v>
      </c>
      <c r="S956" s="25">
        <f t="shared" ca="1" si="787"/>
        <v>-42332596.08920747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-12928683.114622958</v>
      </c>
      <c r="R957" s="25">
        <f t="array" aca="1" ref="R957" ca="1">INDEX('Lorri 401b'!L:L,MATCH('Retirement Calculator'!A957,'Lorri 401b'!N:N,0),0)</f>
        <v>-29610474.937089127</v>
      </c>
      <c r="S957" s="25">
        <f t="shared" ca="1" si="787"/>
        <v>-42539158.051712081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-12990983.239120916</v>
      </c>
      <c r="R958" s="25">
        <f t="array" aca="1" ref="R958" ca="1">INDEX('Lorri 401b'!L:L,MATCH('Retirement Calculator'!A958,'Lorri 401b'!N:N,0),0)</f>
        <v>-29755597.449939553</v>
      </c>
      <c r="S958" s="25">
        <f t="shared" ca="1" si="787"/>
        <v>-42746580.689060465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-13053542.947470948</v>
      </c>
      <c r="R959" s="25">
        <f t="array" aca="1" ref="R959" ca="1">INDEX('Lorri 401b'!L:L,MATCH('Retirement Calculator'!A959,'Lorri 401b'!N:N,0),0)</f>
        <v>-29901324.639926855</v>
      </c>
      <c r="S959" s="25">
        <f t="shared" ca="1" si="787"/>
        <v>-42954867.587397799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-13116363.321272438</v>
      </c>
      <c r="R960" s="25">
        <f t="array" aca="1" ref="R960" ca="1">INDEX('Lorri 401b'!L:L,MATCH('Retirement Calculator'!A960,'Lorri 401b'!N:N,0),0)</f>
        <v>-30047659.026539106</v>
      </c>
      <c r="S960" s="25">
        <f t="shared" ca="1" si="787"/>
        <v>-43164022.347811542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-13179445.446631435</v>
      </c>
      <c r="R961" s="25">
        <f t="array" aca="1" ref="R961" ca="1">INDEX('Lorri 401b'!L:L,MATCH('Retirement Calculator'!A961,'Lorri 401b'!N:N,0),0)</f>
        <v>-30194603.139762241</v>
      </c>
      <c r="S961" s="25">
        <f t="shared" ca="1" si="787"/>
        <v>-43374048.586393677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-13242790.414179428</v>
      </c>
      <c r="R962" s="25">
        <f t="array" aca="1" ref="R962" ca="1">INDEX('Lorri 401b'!L:L,MATCH('Retirement Calculator'!A962,'Lorri 401b'!N:N,0),0)</f>
        <v>-30342159.520123806</v>
      </c>
      <c r="S962" s="25">
        <f t="shared" ca="1" si="787"/>
        <v>-43584949.934303232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-13306399.319092203</v>
      </c>
      <c r="R963" s="25">
        <f t="array" aca="1" ref="R963" ca="1">INDEX('Lorri 401b'!L:L,MATCH('Retirement Calculator'!A963,'Lorri 401b'!N:N,0),0)</f>
        <v>-30490330.718736876</v>
      </c>
      <c r="S963" s="25">
        <f t="shared" ca="1" si="787"/>
        <v>-43796730.037829079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-13370273.261108782</v>
      </c>
      <c r="R964" s="25">
        <f t="array" aca="1" ref="R964" ca="1">INDEX('Lorri 401b'!L:L,MATCH('Retirement Calculator'!A964,'Lorri 401b'!N:N,0),0)</f>
        <v>-30639119.297344167</v>
      </c>
      <c r="S964" s="25">
        <f t="shared" ca="1" si="787"/>
        <v>-44009392.558452949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-13434413.344550431</v>
      </c>
      <c r="R965" s="25">
        <f t="array" aca="1" ref="R965" ca="1">INDEX('Lorri 401b'!L:L,MATCH('Retirement Calculator'!A965,'Lorri 401b'!N:N,0),0)</f>
        <v>-30788527.828362323</v>
      </c>
      <c r="S965" s="25">
        <f t="shared" ca="1" si="787"/>
        <v>-44222941.172912754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-13498820.678339751</v>
      </c>
      <c r="R966" s="25">
        <f t="array" aca="1" ref="R966" ca="1">INDEX('Lorri 401b'!L:L,MATCH('Retirement Calculator'!A966,'Lorri 401b'!N:N,0),0)</f>
        <v>-30938558.894926388</v>
      </c>
      <c r="S966" s="25">
        <f t="shared" ca="1" si="787"/>
        <v>-44437379.573266141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-13563496.376019862</v>
      </c>
      <c r="R967" s="25">
        <f t="array" aca="1" ref="R967" ca="1">INDEX('Lorri 401b'!L:L,MATCH('Retirement Calculator'!A967,'Lorri 401b'!N:N,0),0)</f>
        <v>-31089215.09093447</v>
      </c>
      <c r="S967" s="25">
        <f t="shared" ca="1" si="787"/>
        <v>-44652711.466954336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-13628441.555773638</v>
      </c>
      <c r="R968" s="25">
        <f t="array" aca="1" ref="R968" ca="1">INDEX('Lorri 401b'!L:L,MATCH('Retirement Calculator'!A968,'Lorri 401b'!N:N,0),0)</f>
        <v>-31240499.021092586</v>
      </c>
      <c r="S968" s="25">
        <f t="shared" ca="1" si="787"/>
        <v>-44868940.576866224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-13693657.340443056</v>
      </c>
      <c r="R969" s="25">
        <f t="array" aca="1" ref="R969" ca="1">INDEX('Lorri 401b'!L:L,MATCH('Retirement Calculator'!A969,'Lorri 401b'!N:N,0),0)</f>
        <v>-31392413.300959695</v>
      </c>
      <c r="S969" s="25">
        <f t="shared" ca="1" si="787"/>
        <v>-45086070.641402751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-13759144.857548596</v>
      </c>
      <c r="R970" s="25">
        <f t="array" aca="1" ref="R970" ca="1">INDEX('Lorri 401b'!L:L,MATCH('Retirement Calculator'!A970,'Lorri 401b'!N:N,0),0)</f>
        <v>-31544960.556992915</v>
      </c>
      <c r="S970" s="25">
        <f t="shared" ca="1" si="787"/>
        <v>-45304105.414541513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-13824905.239308743</v>
      </c>
      <c r="R971" s="25">
        <f t="array" aca="1" ref="R971" ca="1">INDEX('Lorri 401b'!L:L,MATCH('Retirement Calculator'!A971,'Lorri 401b'!N:N,0),0)</f>
        <v>-31698143.426592939</v>
      </c>
      <c r="S971" s="25">
        <f t="shared" ca="1" si="787"/>
        <v>-45523048.665901683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-13890939.622659557</v>
      </c>
      <c r="R972" s="25">
        <f t="array" aca="1" ref="R972" ca="1">INDEX('Lorri 401b'!L:L,MATCH('Retirement Calculator'!A972,'Lorri 401b'!N:N,0),0)</f>
        <v>-31851964.558149632</v>
      </c>
      <c r="S972" s="25">
        <f t="shared" ca="1" si="787"/>
        <v>-45742904.180809185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-13957249.149274332</v>
      </c>
      <c r="R973" s="25">
        <f t="array" aca="1" ref="R973" ca="1">INDEX('Lorri 401b'!L:L,MATCH('Retirement Calculator'!A973,'Lorri 401b'!N:N,0),0)</f>
        <v>-32006426.61108781</v>
      </c>
      <c r="S973" s="25">
        <f t="shared" ca="1" si="787"/>
        <v>-45963675.760362141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-14023834.965583337</v>
      </c>
      <c r="R974" s="25">
        <f t="array" aca="1" ref="R974" ca="1">INDEX('Lorri 401b'!L:L,MATCH('Retirement Calculator'!A974,'Lorri 401b'!N:N,0),0)</f>
        <v>-32161532.255913232</v>
      </c>
      <c r="S974" s="25">
        <f t="shared" ca="1" si="787"/>
        <v>-46185367.221496567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-14090698.222793629</v>
      </c>
      <c r="R975" s="25">
        <f t="array" aca="1" ref="R975" ca="1">INDEX('Lorri 401b'!L:L,MATCH('Retirement Calculator'!A975,'Lorri 401b'!N:N,0),0)</f>
        <v>-32317284.174258757</v>
      </c>
      <c r="S975" s="25">
        <f t="shared" ca="1" si="787"/>
        <v>-46407982.397052385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-14157840.076908965</v>
      </c>
      <c r="R976" s="25">
        <f t="array" aca="1" ref="R976" ca="1">INDEX('Lorri 401b'!L:L,MATCH('Retirement Calculator'!A976,'Lorri 401b'!N:N,0),0)</f>
        <v>-32473685.058930725</v>
      </c>
      <c r="S976" s="25">
        <f t="shared" ca="1" si="787"/>
        <v>-46631525.135839686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-14225261.688749781</v>
      </c>
      <c r="R977" s="25">
        <f t="array" aca="1" ref="R977" ca="1">INDEX('Lorri 401b'!L:L,MATCH('Retirement Calculator'!A977,'Lorri 401b'!N:N,0),0)</f>
        <v>-32630737.61395549</v>
      </c>
      <c r="S977" s="25">
        <f t="shared" ca="1" si="787"/>
        <v>-46855999.302705273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-14292964.223973267</v>
      </c>
      <c r="R978" s="25">
        <f t="array" aca="1" ref="R978" ca="1">INDEX('Lorri 401b'!L:L,MATCH('Retirement Calculator'!A978,'Lorri 401b'!N:N,0),0)</f>
        <v>-32788444.554626193</v>
      </c>
      <c r="S978" s="25">
        <f t="shared" ca="1" si="787"/>
        <v>-47081408.778599456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-14360948.853093516</v>
      </c>
      <c r="R979" s="25">
        <f t="array" aca="1" ref="R979" ca="1">INDEX('Lorri 401b'!L:L,MATCH('Retirement Calculator'!A979,'Lorri 401b'!N:N,0),0)</f>
        <v>-32946808.60754969</v>
      </c>
      <c r="S979" s="25">
        <f t="shared" ca="1" si="787"/>
        <v>-47307757.460643202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-14429216.751501767</v>
      </c>
      <c r="R980" s="25">
        <f t="array" aca="1" ref="R980" ca="1">INDEX('Lorri 401b'!L:L,MATCH('Retirement Calculator'!A980,'Lorri 401b'!N:N,0),0)</f>
        <v>-33105832.510693703</v>
      </c>
      <c r="S980" s="25">
        <f t="shared" ca="1" si="787"/>
        <v>-47535049.262195468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-14497769.09948672</v>
      </c>
      <c r="R981" s="25">
        <f t="array" aca="1" ref="R981" ca="1">INDEX('Lorri 401b'!L:L,MATCH('Retirement Calculator'!A981,'Lorri 401b'!N:N,0),0)</f>
        <v>-33265519.013434149</v>
      </c>
      <c r="S981" s="25">
        <f t="shared" ca="1" si="787"/>
        <v>-47763288.112920865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-14566607.082254943</v>
      </c>
      <c r="R982" s="25">
        <f t="array" aca="1" ref="R982" ca="1">INDEX('Lorri 401b'!L:L,MATCH('Retirement Calculator'!A982,'Lorri 401b'!N:N,0),0)</f>
        <v>-33425870.876602679</v>
      </c>
      <c r="S982" s="25">
        <f t="shared" ca="1" si="787"/>
        <v>-47992477.958857626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-14635731.889951367</v>
      </c>
      <c r="R983" s="25">
        <f t="array" aca="1" ref="R983" ca="1">INDEX('Lorri 401b'!L:L,MATCH('Retirement Calculator'!A983,'Lorri 401b'!N:N,0),0)</f>
        <v>-33586890.872534409</v>
      </c>
      <c r="S983" s="25">
        <f t="shared" ca="1" si="787"/>
        <v>-48222622.762485772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-14705144.717679858</v>
      </c>
      <c r="R984" s="25">
        <f t="array" aca="1" ref="R984" ca="1">INDEX('Lorri 401b'!L:L,MATCH('Retirement Calculator'!A984,'Lorri 401b'!N:N,0),0)</f>
        <v>-33748581.78511586</v>
      </c>
      <c r="S984" s="25">
        <f t="shared" ca="1" si="787"/>
        <v>-48453726.502795719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-14774846.765523886</v>
      </c>
      <c r="R985" s="25">
        <f t="array" aca="1" ref="R985" ca="1">INDEX('Lorri 401b'!L:L,MATCH('Retirement Calculator'!A985,'Lorri 401b'!N:N,0),0)</f>
        <v>-33910946.409833066</v>
      </c>
      <c r="S985" s="25">
        <f t="shared" ca="1" si="787"/>
        <v>-48685793.175356954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-14844839.238567265</v>
      </c>
      <c r="R986" s="25">
        <f t="array" aca="1" ref="R986" ca="1">INDEX('Lorri 401b'!L:L,MATCH('Retirement Calculator'!A986,'Lorri 401b'!N:N,0),0)</f>
        <v>-34073987.553819925</v>
      </c>
      <c r="S986" s="25">
        <f t="shared" ca="1" si="787"/>
        <v>-48918826.792387187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-14915123.34691499</v>
      </c>
      <c r="R987" s="25">
        <f t="array" aca="1" ref="R987" ca="1">INDEX('Lorri 401b'!L:L,MATCH('Retirement Calculator'!A987,'Lorri 401b'!N:N,0),0)</f>
        <v>-34237708.035906732</v>
      </c>
      <c r="S987" s="25">
        <f t="shared" ca="1" si="787"/>
        <v>-49152831.382821724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-14985700.305714164</v>
      </c>
      <c r="R988" s="25">
        <f t="array" aca="1" ref="R988" ca="1">INDEX('Lorri 401b'!L:L,MATCH('Retirement Calculator'!A988,'Lorri 401b'!N:N,0),0)</f>
        <v>-34402110.686668895</v>
      </c>
      <c r="S988" s="25">
        <f t="shared" ca="1" si="787"/>
        <v>-49387810.992383063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-15056571.335175</v>
      </c>
      <c r="R989" s="25">
        <f t="array" aca="1" ref="R989" ca="1">INDEX('Lorri 401b'!L:L,MATCH('Retirement Calculator'!A989,'Lorri 401b'!N:N,0),0)</f>
        <v>-34567198.348475903</v>
      </c>
      <c r="S989" s="25">
        <f t="shared" ca="1" si="787"/>
        <v>-49623769.683650903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-15127737.660591925</v>
      </c>
      <c r="R990" s="25">
        <f t="array" aca="1" ref="R990" ca="1">INDEX('Lorri 401b'!L:L,MATCH('Retirement Calculator'!A990,'Lorri 401b'!N:N,0),0)</f>
        <v>-34732973.875540443</v>
      </c>
      <c r="S990" s="25">
        <f t="shared" ca="1" si="787"/>
        <v>-49860711.536132365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-15199200.512364753</v>
      </c>
      <c r="R991" s="25">
        <f t="array" aca="1" ref="R991" ca="1">INDEX('Lorri 401b'!L:L,MATCH('Retirement Calculator'!A991,'Lorri 401b'!N:N,0),0)</f>
        <v>-34899440.13396775</v>
      </c>
      <c r="S991" s="25">
        <f t="shared" ca="1" si="787"/>
        <v>-50098640.646332502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-15270961.126019968</v>
      </c>
      <c r="R992" s="25">
        <f t="array" aca="1" ref="R992" ca="1">INDEX('Lorri 401b'!L:L,MATCH('Retirement Calculator'!A992,'Lorri 401b'!N:N,0),0)</f>
        <v>-35066600.001805171</v>
      </c>
      <c r="S992" s="25">
        <f t="shared" ca="1" si="787"/>
        <v>-50337561.127825141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-15343020.742232079</v>
      </c>
      <c r="R993" s="25">
        <f t="array" aca="1" ref="R993" ca="1">INDEX('Lorri 401b'!L:L,MATCH('Retirement Calculator'!A993,'Lorri 401b'!N:N,0),0)</f>
        <v>-35234456.369091913</v>
      </c>
      <c r="S993" s="25">
        <f t="shared" ca="1" si="787"/>
        <v>-50577477.11132399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-15415380.606845073</v>
      </c>
      <c r="R994" s="25">
        <f t="array" aca="1" ref="R994" ca="1">INDEX('Lorri 401b'!L:L,MATCH('Retirement Calculator'!A994,'Lorri 401b'!N:N,0),0)</f>
        <v>-35403012.137909018</v>
      </c>
      <c r="S994" s="25">
        <f t="shared" ca="1" si="787"/>
        <v>-50818392.744754091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-15488041.970893957</v>
      </c>
      <c r="R995" s="25">
        <f t="array" aca="1" ref="R995" ca="1">INDEX('Lorri 401b'!L:L,MATCH('Retirement Calculator'!A995,'Lorri 401b'!N:N,0),0)</f>
        <v>-35572270.222429529</v>
      </c>
      <c r="S995" s="25">
        <f t="shared" ca="1" si="787"/>
        <v>-51060312.193323486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-15561006.090626376</v>
      </c>
      <c r="R996" s="25">
        <f t="array" aca="1" ref="R996" ca="1">INDEX('Lorri 401b'!L:L,MATCH('Retirement Calculator'!A996,'Lorri 401b'!N:N,0),0)</f>
        <v>-35742233.548968874</v>
      </c>
      <c r="S996" s="25">
        <f t="shared" ca="1" si="787"/>
        <v>-51303239.639595248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-15634274.227524348</v>
      </c>
      <c r="R997" s="25">
        <f t="array" aca="1" ref="R997" ca="1">INDEX('Lorri 401b'!L:L,MATCH('Retirement Calculator'!A997,'Lorri 401b'!N:N,0),0)</f>
        <v>-35912905.056035466</v>
      </c>
      <c r="S997" s="25">
        <f t="shared" ca="1" si="787"/>
        <v>-51547179.283559814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-15707847.64832606</v>
      </c>
      <c r="R998" s="25">
        <f t="array" aca="1" ref="R998" ca="1">INDEX('Lorri 401b'!L:L,MATCH('Retirement Calculator'!A998,'Lorri 401b'!N:N,0),0)</f>
        <v>-36084287.694381505</v>
      </c>
      <c r="S998" s="25">
        <f t="shared" ca="1" si="787"/>
        <v>-51792135.342707567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-15781727.625047781</v>
      </c>
      <c r="R999" s="25">
        <f t="array" aca="1" ref="R999" ca="1">INDEX('Lorri 401b'!L:L,MATCH('Retirement Calculator'!A999,'Lorri 401b'!N:N,0),0)</f>
        <v>-36256384.427053981</v>
      </c>
      <c r="S999" s="25">
        <f t="shared" ca="1" si="787"/>
        <v>-52038112.052101761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-15855915.435005842</v>
      </c>
      <c r="R1000" s="25">
        <f t="array" aca="1" ref="R1000" ca="1">INDEX('Lorri 401b'!L:L,MATCH('Retirement Calculator'!A1000,'Lorri 401b'!N:N,0),0)</f>
        <v>-36429198.229445927</v>
      </c>
      <c r="S1000" s="25">
        <f t="shared" ca="1" si="787"/>
        <v>-52285113.66445177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-15930412.360838728</v>
      </c>
      <c r="R1001" s="25">
        <f t="array" aca="1" ref="R1001" ca="1">INDEX('Lorri 401b'!L:L,MATCH('Retirement Calculator'!A1001,'Lorri 401b'!N:N,0),0)</f>
        <v>-36602732.089347839</v>
      </c>
      <c r="S1001" s="25">
        <f t="shared" ca="1" si="787"/>
        <v>-52533144.450186566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-16005219.690529251</v>
      </c>
      <c r="R1002" s="25">
        <f t="array" aca="1" ref="R1002" ca="1">INDEX('Lorri 401b'!L:L,MATCH('Retirement Calculator'!A1002,'Lorri 401b'!N:N,0),0)</f>
        <v>-36776989.006999344</v>
      </c>
      <c r="S1002" s="25">
        <f t="shared" ca="1" si="787"/>
        <v>-52782208.697528593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-16080338.717426818</v>
      </c>
      <c r="R1003" s="25">
        <f t="array" aca="1" ref="R1003" ca="1">INDEX('Lorri 401b'!L:L,MATCH('Retirement Calculator'!A1003,'Lorri 401b'!N:N,0),0)</f>
        <v>-36951971.995141059</v>
      </c>
      <c r="S1003" s="25">
        <f t="shared" ca="1" si="787"/>
        <v>-53032310.712567881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-16155770.740269791</v>
      </c>
      <c r="R1004" s="25">
        <f t="array" aca="1" ref="R1004" ca="1">INDEX('Lorri 401b'!L:L,MATCH('Retirement Calculator'!A1004,'Lorri 401b'!N:N,0),0)</f>
        <v>-37127684.079066701</v>
      </c>
      <c r="S1004" s="25">
        <f t="shared" ca="1" si="787"/>
        <v>-53283454.819336489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-16231517.063207943</v>
      </c>
      <c r="R1005" s="25">
        <f t="array" aca="1" ref="R1005" ca="1">INDEX('Lorri 401b'!L:L,MATCH('Retirement Calculator'!A1005,'Lorri 401b'!N:N,0),0)</f>
        <v>-37304128.296675369</v>
      </c>
      <c r="S1005" s="25">
        <f t="shared" ca="1" si="787"/>
        <v>-53535645.359883308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-16307578.995825004</v>
      </c>
      <c r="R1006" s="25">
        <f t="array" aca="1" ref="R1006" ca="1">INDEX('Lorri 401b'!L:L,MATCH('Retirement Calculator'!A1006,'Lorri 401b'!N:N,0),0)</f>
        <v>-37481307.698524073</v>
      </c>
      <c r="S1006" s="25">
        <f t="shared" ca="1" si="787"/>
        <v>-53788886.69434908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-16383957.853161303</v>
      </c>
      <c r="R1007" s="25">
        <f t="array" aca="1" ref="R1007" ca="1">INDEX('Lorri 401b'!L:L,MATCH('Retirement Calculator'!A1007,'Lorri 401b'!N:N,0),0)</f>
        <v>-37659225.347880475</v>
      </c>
      <c r="S1007" s="25">
        <f t="shared" ca="1" si="787"/>
        <v>-54043183.20104178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-16460654.955736503</v>
      </c>
      <c r="R1008" s="25">
        <f t="array" aca="1" ref="R1008" ca="1">INDEX('Lorri 401b'!L:L,MATCH('Retirement Calculator'!A1008,'Lorri 401b'!N:N,0),0)</f>
        <v>-37837884.320775867</v>
      </c>
      <c r="S1008" s="25">
        <f t="shared" ca="1" si="787"/>
        <v>-54298539.27651237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-16537671.629572432</v>
      </c>
      <c r="R1009" s="25">
        <f t="array" aca="1" ref="R1009" ca="1">INDEX('Lorri 401b'!L:L,MATCH('Retirement Calculator'!A1009,'Lorri 401b'!N:N,0),0)</f>
        <v>-38017287.706058323</v>
      </c>
      <c r="S1009" s="25">
        <f t="shared" ca="1" si="787"/>
        <v>-54554959.33563076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-16615009.206216013</v>
      </c>
      <c r="R1010" s="25">
        <f t="array" aca="1" ref="R1010" ca="1">INDEX('Lorri 401b'!L:L,MATCH('Retirement Calculator'!A1010,'Lorri 401b'!N:N,0),0)</f>
        <v>-38197438.605446123</v>
      </c>
      <c r="S1010" s="25">
        <f t="shared" ca="1" si="787"/>
        <v>-54812447.811662138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-16692669.022762274</v>
      </c>
      <c r="R1011" s="25">
        <f t="array" aca="1" ref="R1011" ca="1">INDEX('Lorri 401b'!L:L,MATCH('Retirement Calculator'!A1011,'Lorri 401b'!N:N,0),0)</f>
        <v>-38378340.13358137</v>
      </c>
      <c r="S1011" s="25">
        <f t="shared" ca="1" si="787"/>
        <v>-55071009.156343646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-16770652.421877479</v>
      </c>
      <c r="R1012" s="25">
        <f t="array" aca="1" ref="R1012" ca="1">INDEX('Lorri 401b'!L:L,MATCH('Retirement Calculator'!A1012,'Lorri 401b'!N:N,0),0)</f>
        <v>-38559995.418083847</v>
      </c>
      <c r="S1012" s="25">
        <f t="shared" ca="1" si="787"/>
        <v>-55330647.839961328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-16848960.75182233</v>
      </c>
      <c r="R1013" s="25">
        <f t="array" aca="1" ref="R1013" ca="1">INDEX('Lorri 401b'!L:L,MATCH('Retirement Calculator'!A1013,'Lorri 401b'!N:N,0),0)</f>
        <v>-38742407.599605083</v>
      </c>
      <c r="S1013" s="25">
        <f t="shared" ca="1" si="787"/>
        <v>-55591368.351427414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-16927595.366475284</v>
      </c>
      <c r="R1014" s="25">
        <f t="array" aca="1" ref="R1014" ca="1">INDEX('Lorri 401b'!L:L,MATCH('Retirement Calculator'!A1014,'Lorri 401b'!N:N,0),0)</f>
        <v>-38925579.831882663</v>
      </c>
      <c r="S1014" s="25">
        <f t="shared" ca="1" si="787"/>
        <v>-55853175.198357947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-17006557.625355959</v>
      </c>
      <c r="R1015" s="25">
        <f t="array" aca="1" ref="R1015" ca="1">INDEX('Lorri 401b'!L:L,MATCH('Retirement Calculator'!A1015,'Lorri 401b'!N:N,0),0)</f>
        <v>-39109515.281794727</v>
      </c>
      <c r="S1015" s="25">
        <f t="shared" ca="1" si="787"/>
        <v>-56116072.907150686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-17085848.893648636</v>
      </c>
      <c r="R1016" s="25">
        <f t="array" aca="1" ref="R1016" ca="1">INDEX('Lorri 401b'!L:L,MATCH('Retirement Calculator'!A1016,'Lorri 401b'!N:N,0),0)</f>
        <v>-39294217.12941476</v>
      </c>
      <c r="S1016" s="25">
        <f t="shared" ca="1" si="787"/>
        <v>-56380066.023063391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-17165470.542225864</v>
      </c>
      <c r="R1017" s="25">
        <f t="array" aca="1" ref="R1017" ca="1">INDEX('Lorri 401b'!L:L,MATCH('Retirement Calculator'!A1017,'Lorri 401b'!N:N,0),0)</f>
        <v>-39479688.568066545</v>
      </c>
      <c r="S1017" s="25">
        <f t="shared" ca="1" si="787"/>
        <v>-56645159.110292405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-17245423.947672166</v>
      </c>
      <c r="R1018" s="25">
        <f t="array" aca="1" ref="R1018" ca="1">INDEX('Lorri 401b'!L:L,MATCH('Retirement Calculator'!A1018,'Lorri 401b'!N:N,0),0)</f>
        <v>-39665932.804379374</v>
      </c>
      <c r="S1018" s="25">
        <f t="shared" ca="1" si="787"/>
        <v>-56911356.75205154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-17325710.492307827</v>
      </c>
      <c r="R1019" s="25">
        <f t="array" aca="1" ref="R1019" ca="1">INDEX('Lorri 401b'!L:L,MATCH('Retirement Calculator'!A1019,'Lorri 401b'!N:N,0),0)</f>
        <v>-39852953.058343507</v>
      </c>
      <c r="S1019" s="25">
        <f t="shared" ca="1" si="787"/>
        <v>-57178663.550651334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-17406331.564212803</v>
      </c>
      <c r="R1020" s="25">
        <f t="array" aca="1" ref="R1020" ca="1">INDEX('Lorri 401b'!L:L,MATCH('Retirement Calculator'!A1020,'Lorri 401b'!N:N,0),0)</f>
        <v>-40040752.563365825</v>
      </c>
      <c r="S1020" s="25">
        <f t="shared" ca="1" si="787"/>
        <v>-57447084.127578631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-17487288.557250716</v>
      </c>
      <c r="R1021" s="25">
        <f t="array" aca="1" ref="R1021" ca="1">INDEX('Lorri 401b'!L:L,MATCH('Retirement Calculator'!A1021,'Lorri 401b'!N:N,0),0)</f>
        <v>-40229334.566325739</v>
      </c>
      <c r="S1021" s="25">
        <f t="shared" ca="1" si="787"/>
        <v>-57716623.123576455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-17568582.871092953</v>
      </c>
      <c r="R1022" s="25">
        <f t="array" aca="1" ref="R1022" ca="1">INDEX('Lorri 401b'!L:L,MATCH('Retirement Calculator'!A1022,'Lorri 401b'!N:N,0),0)</f>
        <v>-40418702.327631317</v>
      </c>
      <c r="S1022" s="25">
        <f t="shared" ca="1" si="787"/>
        <v>-57987285.19872427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-17650215.911242865</v>
      </c>
      <c r="R1023" s="25">
        <f t="array" aca="1" ref="R1023" ca="1">INDEX('Lorri 401b'!L:L,MATCH('Retirement Calculator'!A1023,'Lorri 401b'!N:N,0),0)</f>
        <v>-40608859.121275671</v>
      </c>
      <c r="S1023" s="25">
        <f t="shared" ca="1" si="787"/>
        <v>-58259075.032518536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-17732189.089060068</v>
      </c>
      <c r="R1024" s="25">
        <f t="array" aca="1" ref="R1024" ca="1">INDEX('Lorri 401b'!L:L,MATCH('Retirement Calculator'!A1024,'Lorri 401b'!N:N,0),0)</f>
        <v>-40799808.234893538</v>
      </c>
      <c r="S1024" s="25">
        <f t="shared" ca="1" si="787"/>
        <v>-58531997.323953606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-17814503.821784843</v>
      </c>
      <c r="R1025" s="25">
        <f t="array" aca="1" ref="R1025" ca="1">INDEX('Lorri 401b'!L:L,MATCH('Retirement Calculator'!A1025,'Lorri 401b'!N:N,0),0)</f>
        <v>-40991552.969818152</v>
      </c>
      <c r="S1025" s="25">
        <f t="shared" ca="1" si="787"/>
        <v>-58806056.791602999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-17897161.53256264</v>
      </c>
      <c r="R1026" s="25">
        <f t="array" aca="1" ref="R1026" ca="1">INDEX('Lorri 401b'!L:L,MATCH('Retirement Calculator'!A1026,'Lorri 401b'!N:N,0),0)</f>
        <v>-41184096.641138285</v>
      </c>
      <c r="S1026" s="25">
        <f t="shared" ca="1" si="787"/>
        <v>-59081258.173700929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-17980163.650468677</v>
      </c>
      <c r="R1027" s="25">
        <f t="array" aca="1" ref="R1027" ca="1">INDEX('Lorri 401b'!L:L,MATCH('Retirement Calculator'!A1027,'Lorri 401b'!N:N,0),0)</f>
        <v>-41377442.577755585</v>
      </c>
      <c r="S1027" s="25">
        <f t="shared" ca="1" si="787"/>
        <v>-59357606.228224263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-18063511.610532656</v>
      </c>
      <c r="R1028" s="25">
        <f t="array" aca="1" ref="R1028" ca="1">INDEX('Lorri 401b'!L:L,MATCH('Retirement Calculator'!A1028,'Lorri 401b'!N:N,0),0)</f>
        <v>-41571594.122442119</v>
      </c>
      <c r="S1028" s="25">
        <f t="shared" ca="1" si="787"/>
        <v>-59635105.732974775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-18147206.853763569</v>
      </c>
      <c r="R1029" s="25">
        <f t="array" aca="1" ref="R1029" ca="1">INDEX('Lorri 401b'!L:L,MATCH('Retirement Calculator'!A1029,'Lorri 401b'!N:N,0),0)</f>
        <v>-41766554.63189818</v>
      </c>
      <c r="S1029" s="25">
        <f t="shared" ca="1" si="787"/>
        <v>-59913761.485661745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-18231250.827174611</v>
      </c>
      <c r="R1030" s="25">
        <f t="array" aca="1" ref="R1030" ca="1">INDEX('Lorri 401b'!L:L,MATCH('Retirement Calculator'!A1030,'Lorri 401b'!N:N,0),0)</f>
        <v>-41962327.476810314</v>
      </c>
      <c r="S1030" s="25">
        <f t="shared" ca="1" si="787"/>
        <v>-60193578.303984925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-18315644.983808197</v>
      </c>
      <c r="R1031" s="25">
        <f t="array" aca="1" ref="R1031" ca="1">INDEX('Lorri 401b'!L:L,MATCH('Retirement Calculator'!A1031,'Lorri 401b'!N:N,0),0)</f>
        <v>-42158916.041909575</v>
      </c>
      <c r="S1031" s="25">
        <f t="shared" ref="S1031:S1171" ca="1" si="1047">SUM(Q1031:R1031)</f>
        <v>-60474561.025717773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-18400390.78276109</v>
      </c>
      <c r="R1032" s="25">
        <f t="array" aca="1" ref="R1032" ca="1">INDEX('Lorri 401b'!L:L,MATCH('Retirement Calculator'!A1032,'Lorri 401b'!N:N,0),0)</f>
        <v>-42356323.726030089</v>
      </c>
      <c r="S1032" s="25">
        <f t="shared" ca="1" si="1047"/>
        <v>-60756714.508791178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-18485489.689209621</v>
      </c>
      <c r="R1033" s="25">
        <f t="array" aca="1" ref="R1033" ca="1">INDEX('Lorri 401b'!L:L,MATCH('Retirement Calculator'!A1033,'Lorri 401b'!N:N,0),0)</f>
        <v>-42554553.942167766</v>
      </c>
      <c r="S1033" s="25">
        <f t="shared" ca="1" si="1047"/>
        <v>-61040043.631377384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-18570943.174435019</v>
      </c>
      <c r="R1034" s="25">
        <f t="array" aca="1" ref="R1034" ca="1">INDEX('Lorri 401b'!L:L,MATCH('Retirement Calculator'!A1034,'Lorri 401b'!N:N,0),0)</f>
        <v>-42753610.117539354</v>
      </c>
      <c r="S1034" s="25">
        <f t="shared" ca="1" si="1047"/>
        <v>-61324553.291974373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-18656752.715848859</v>
      </c>
      <c r="R1035" s="25">
        <f t="array" aca="1" ref="R1035" ca="1">INDEX('Lorri 401b'!L:L,MATCH('Retirement Calculator'!A1035,'Lorri 401b'!N:N,0),0)</f>
        <v>-42953495.693641655</v>
      </c>
      <c r="S1035" s="25">
        <f t="shared" ca="1" si="1047"/>
        <v>-61610248.409490511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-18742919.797018588</v>
      </c>
      <c r="R1036" s="25">
        <f t="array" aca="1" ref="R1036" ca="1">INDEX('Lorri 401b'!L:L,MATCH('Retirement Calculator'!A1036,'Lorri 401b'!N:N,0),0)</f>
        <v>-43154214.126311049</v>
      </c>
      <c r="S1036" s="25">
        <f t="shared" ca="1" si="1047"/>
        <v>-61897133.923329636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-18829445.907693192</v>
      </c>
      <c r="R1037" s="25">
        <f t="array" aca="1" ref="R1037" ca="1">INDEX('Lorri 401b'!L:L,MATCH('Retirement Calculator'!A1037,'Lorri 401b'!N:N,0),0)</f>
        <v>-43355768.885783233</v>
      </c>
      <c r="S1037" s="25">
        <f t="shared" ca="1" si="1047"/>
        <v>-62185214.793476425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-18916332.543828942</v>
      </c>
      <c r="R1038" s="25">
        <f t="array" aca="1" ref="R1038" ca="1">INDEX('Lorri 401b'!L:L,MATCH('Retirement Calculator'!A1038,'Lorri 401b'!N:N,0),0)</f>
        <v>-43558163.456753217</v>
      </c>
      <c r="S1038" s="25">
        <f t="shared" ca="1" si="1047"/>
        <v>-62474496.000582159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-19003581.207615256</v>
      </c>
      <c r="R1039" s="25">
        <f t="array" aca="1" ref="R1039" ca="1">INDEX('Lorri 401b'!L:L,MATCH('Retirement Calculator'!A1039,'Lorri 401b'!N:N,0),0)</f>
        <v>-43761401.338435575</v>
      </c>
      <c r="S1039" s="25">
        <f t="shared" ca="1" si="1047"/>
        <v>-62764982.546050832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-19091193.407500681</v>
      </c>
      <c r="R1040" s="25">
        <f t="array" aca="1" ref="R1040" ca="1">INDEX('Lorri 401b'!L:L,MATCH('Retirement Calculator'!A1040,'Lorri 401b'!N:N,0),0)</f>
        <v>-43965486.044624947</v>
      </c>
      <c r="S1040" s="25">
        <f t="shared" ca="1" si="1047"/>
        <v>-63056679.452125624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-19179170.658218961</v>
      </c>
      <c r="R1041" s="25">
        <f t="array" aca="1" ref="R1041" ca="1">INDEX('Lorri 401b'!L:L,MATCH('Retirement Calculator'!A1041,'Lorri 401b'!N:N,0),0)</f>
        <v>-44170421.10375677</v>
      </c>
      <c r="S1041" s="25">
        <f t="shared" ca="1" si="1047"/>
        <v>-63349591.761975735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-19267514.480815232</v>
      </c>
      <c r="R1042" s="25">
        <f t="array" aca="1" ref="R1042" ca="1">INDEX('Lorri 401b'!L:L,MATCH('Retirement Calculator'!A1042,'Lorri 401b'!N:N,0),0)</f>
        <v>-44376210.058968313</v>
      </c>
      <c r="S1042" s="25">
        <f t="shared" ca="1" si="1047"/>
        <v>-63643724.539783545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-19356226.402672321</v>
      </c>
      <c r="R1043" s="25">
        <f t="array" aca="1" ref="R1043" ca="1">INDEX('Lorri 401b'!L:L,MATCH('Retirement Calculator'!A1043,'Lorri 401b'!N:N,0),0)</f>
        <v>-44582856.468159899</v>
      </c>
      <c r="S1043" s="25">
        <f t="shared" ca="1" si="1047"/>
        <v>-63939082.87083222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-19445307.957537148</v>
      </c>
      <c r="R1044" s="25">
        <f t="array" aca="1" ref="R1044" ca="1">INDEX('Lorri 401b'!L:L,MATCH('Retirement Calculator'!A1044,'Lorri 401b'!N:N,0),0)</f>
        <v>-44790363.904056452</v>
      </c>
      <c r="S1044" s="25">
        <f t="shared" ca="1" si="1047"/>
        <v>-64235671.861593604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-19534760.685547248</v>
      </c>
      <c r="R1045" s="25">
        <f t="array" aca="1" ref="R1045" ca="1">INDEX('Lorri 401b'!L:L,MATCH('Retirement Calculator'!A1045,'Lorri 401b'!N:N,0),0)</f>
        <v>-44998735.954269245</v>
      </c>
      <c r="S1045" s="25">
        <f t="shared" ca="1" si="1047"/>
        <v>-64533496.639816493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-19624586.133257385</v>
      </c>
      <c r="R1046" s="25">
        <f t="array" aca="1" ref="R1046" ca="1">INDEX('Lorri 401b'!L:L,MATCH('Retirement Calculator'!A1046,'Lorri 401b'!N:N,0),0)</f>
        <v>-45207976.221357919</v>
      </c>
      <c r="S1046" s="25">
        <f t="shared" ca="1" si="1047"/>
        <v>-64832562.354615301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-19714785.853666317</v>
      </c>
      <c r="R1047" s="25">
        <f t="array" aca="1" ref="R1047" ca="1">INDEX('Lorri 401b'!L:L,MATCH('Retirement Calculator'!A1047,'Lorri 401b'!N:N,0),0)</f>
        <v>-45418088.3228928</v>
      </c>
      <c r="S1047" s="25">
        <f t="shared" ca="1" si="1047"/>
        <v>-65132874.17655912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-19805361.406243619</v>
      </c>
      <c r="R1048" s="25">
        <f t="array" aca="1" ref="R1048" ca="1">INDEX('Lorri 401b'!L:L,MATCH('Retirement Calculator'!A1048,'Lorri 401b'!N:N,0),0)</f>
        <v>-45629075.891517408</v>
      </c>
      <c r="S1048" s="25">
        <f t="shared" ca="1" si="1047"/>
        <v>-65434437.297761023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-19896314.356956661</v>
      </c>
      <c r="R1049" s="25">
        <f t="array" aca="1" ref="R1049" ca="1">INDEX('Lorri 401b'!L:L,MATCH('Retirement Calculator'!A1049,'Lorri 401b'!N:N,0),0)</f>
        <v>-45840942.575011283</v>
      </c>
      <c r="S1049" s="25">
        <f t="shared" ca="1" si="1047"/>
        <v>-65737256.931967944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-19987646.278297674</v>
      </c>
      <c r="R1050" s="25">
        <f t="array" aca="1" ref="R1050" ca="1">INDEX('Lorri 401b'!L:L,MATCH('Retirement Calculator'!A1050,'Lorri 401b'!N:N,0),0)</f>
        <v>-46053692.036353052</v>
      </c>
      <c r="S1050" s="25">
        <f t="shared" ca="1" si="1047"/>
        <v>-66041338.314650729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-20079358.749310941</v>
      </c>
      <c r="R1051" s="25">
        <f t="array" aca="1" ref="R1051" ca="1">INDEX('Lorri 401b'!L:L,MATCH('Retirement Calculator'!A1051,'Lorri 401b'!N:N,0),0)</f>
        <v>-46267327.953783743</v>
      </c>
      <c r="S1051" s="25">
        <f t="shared" ca="1" si="1047"/>
        <v>-66346686.703094684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-20171453.355620097</v>
      </c>
      <c r="R1052" s="25">
        <f t="array" aca="1" ref="R1052" ca="1">INDEX('Lorri 401b'!L:L,MATCH('Retirement Calculator'!A1052,'Lorri 401b'!N:N,0),0)</f>
        <v>-46481854.020870395</v>
      </c>
      <c r="S1052" s="25">
        <f t="shared" ca="1" si="1047"/>
        <v>-66653307.376490489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-20263931.689455539</v>
      </c>
      <c r="R1053" s="25">
        <f t="array" aca="1" ref="R1053" ca="1">INDEX('Lorri 401b'!L:L,MATCH('Retirement Calculator'!A1053,'Lorri 401b'!N:N,0),0)</f>
        <v>-46697273.946569912</v>
      </c>
      <c r="S1053" s="25">
        <f t="shared" ca="1" si="1047"/>
        <v>-66961205.636025451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-20356795.349681962</v>
      </c>
      <c r="R1054" s="25">
        <f t="array" aca="1" ref="R1054" ca="1">INDEX('Lorri 401b'!L:L,MATCH('Retirement Calculator'!A1054,'Lorri 401b'!N:N,0),0)</f>
        <v>-46913591.455293179</v>
      </c>
      <c r="S1054" s="25">
        <f t="shared" ca="1" si="1047"/>
        <v>-67270386.804975137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-20450045.941825997</v>
      </c>
      <c r="R1055" s="25">
        <f t="array" aca="1" ref="R1055" ca="1">INDEX('Lorri 401b'!L:L,MATCH('Retirement Calculator'!A1055,'Lorri 401b'!N:N,0),0)</f>
        <v>-47130810.286969453</v>
      </c>
      <c r="S1055" s="25">
        <f t="shared" ca="1" si="1047"/>
        <v>-67580856.228795454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-20543685.078103963</v>
      </c>
      <c r="R1056" s="25">
        <f t="array" aca="1" ref="R1056" ca="1">INDEX('Lorri 401b'!L:L,MATCH('Retirement Calculator'!A1056,'Lorri 401b'!N:N,0),0)</f>
        <v>-47348934.197111048</v>
      </c>
      <c r="S1056" s="25">
        <f t="shared" ca="1" si="1047"/>
        <v>-67892619.275215015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-20637714.377449755</v>
      </c>
      <c r="R1057" s="25">
        <f t="array" aca="1" ref="R1057" ca="1">INDEX('Lorri 401b'!L:L,MATCH('Retirement Calculator'!A1057,'Lorri 401b'!N:N,0),0)</f>
        <v>-47567966.95687823</v>
      </c>
      <c r="S1057" s="25">
        <f t="shared" ca="1" si="1047"/>
        <v>-68205681.334327981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-20732135.465542823</v>
      </c>
      <c r="R1058" s="25">
        <f t="array" aca="1" ref="R1058" ca="1">INDEX('Lorri 401b'!L:L,MATCH('Retirement Calculator'!A1058,'Lorri 401b'!N:N,0),0)</f>
        <v>-47787912.353144445</v>
      </c>
      <c r="S1058" s="25">
        <f t="shared" ca="1" si="1047"/>
        <v>-68520047.81868726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-20826949.974836279</v>
      </c>
      <c r="R1059" s="25">
        <f t="array" aca="1" ref="R1059" ca="1">INDEX('Lorri 401b'!L:L,MATCH('Retirement Calculator'!A1059,'Lorri 401b'!N:N,0),0)</f>
        <v>-48008774.188561767</v>
      </c>
      <c r="S1059" s="25">
        <f t="shared" ca="1" si="1047"/>
        <v>-68835724.163398042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-20922159.544585124</v>
      </c>
      <c r="R1060" s="25">
        <f t="array" aca="1" ref="R1060" ca="1">INDEX('Lorri 401b'!L:L,MATCH('Retirement Calculator'!A1060,'Lorri 401b'!N:N,0),0)</f>
        <v>-48230556.281626664</v>
      </c>
      <c r="S1060" s="25">
        <f t="shared" ca="1" si="1047"/>
        <v>-69152715.82621178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-21017765.820874587</v>
      </c>
      <c r="R1061" s="25">
        <f t="array" aca="1" ref="R1061" ca="1">INDEX('Lorri 401b'!L:L,MATCH('Retirement Calculator'!A1061,'Lorri 401b'!N:N,0),0)</f>
        <v>-48453262.466745995</v>
      </c>
      <c r="S1061" s="25">
        <f t="shared" ca="1" si="1047"/>
        <v>-69471028.287620574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-21113770.456648592</v>
      </c>
      <c r="R1062" s="25">
        <f t="array" aca="1" ref="R1062" ca="1">INDEX('Lorri 401b'!L:L,MATCH('Retirement Calculator'!A1062,'Lorri 401b'!N:N,0),0)</f>
        <v>-48676896.594303325</v>
      </c>
      <c r="S1062" s="25">
        <f t="shared" ca="1" si="1047"/>
        <v>-69790667.050951913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-21210175.11173832</v>
      </c>
      <c r="R1063" s="25">
        <f t="array" aca="1" ref="R1063" ca="1">INDEX('Lorri 401b'!L:L,MATCH('Retirement Calculator'!A1063,'Lorri 401b'!N:N,0),0)</f>
        <v>-48901462.530725479</v>
      </c>
      <c r="S1063" s="25">
        <f t="shared" ca="1" si="1047"/>
        <v>-70111637.642463803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-21306981.452890921</v>
      </c>
      <c r="R1064" s="25">
        <f t="array" aca="1" ref="R1064" ca="1">INDEX('Lorri 401b'!L:L,MATCH('Retirement Calculator'!A1064,'Lorri 401b'!N:N,0),0)</f>
        <v>-49126964.158549391</v>
      </c>
      <c r="S1064" s="25">
        <f t="shared" ca="1" si="1047"/>
        <v>-70433945.611440316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-21404191.153798327</v>
      </c>
      <c r="R1065" s="25">
        <f t="array" aca="1" ref="R1065" ca="1">INDEX('Lorri 401b'!L:L,MATCH('Retirement Calculator'!A1065,'Lorri 401b'!N:N,0),0)</f>
        <v>-49353405.376489237</v>
      </c>
      <c r="S1065" s="25">
        <f t="shared" ca="1" si="1047"/>
        <v>-70757596.530287564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-21501805.895126179</v>
      </c>
      <c r="R1066" s="25">
        <f t="array" aca="1" ref="R1066" ca="1">INDEX('Lorri 401b'!L:L,MATCH('Retirement Calculator'!A1066,'Lorri 401b'!N:N,0),0)</f>
        <v>-49580790.09950383</v>
      </c>
      <c r="S1066" s="25">
        <f t="shared" ca="1" si="1047"/>
        <v>-71082595.994630009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-21599827.364542898</v>
      </c>
      <c r="R1067" s="25">
        <f t="array" aca="1" ref="R1067" ca="1">INDEX('Lorri 401b'!L:L,MATCH('Retirement Calculator'!A1067,'Lorri 401b'!N:N,0),0)</f>
        <v>-49809122.258864321</v>
      </c>
      <c r="S1067" s="25">
        <f t="shared" ca="1" si="1047"/>
        <v>-71408949.623407215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-21698257.256748851</v>
      </c>
      <c r="R1068" s="25">
        <f t="array" aca="1" ref="R1068" ca="1">INDEX('Lorri 401b'!L:L,MATCH('Retirement Calculator'!A1068,'Lorri 401b'!N:N,0),0)</f>
        <v>-50038405.80222214</v>
      </c>
      <c r="S1068" s="25">
        <f t="shared" ca="1" si="1047"/>
        <v>-71736663.058970988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-21797097.273505665</v>
      </c>
      <c r="R1069" s="25">
        <f t="array" aca="1" ref="R1069" ca="1">INDEX('Lorri 401b'!L:L,MATCH('Retirement Calculator'!A1069,'Lorri 401b'!N:N,0),0)</f>
        <v>-50268644.693677284</v>
      </c>
      <c r="S1069" s="25">
        <f t="shared" ca="1" si="1047"/>
        <v>-72065741.967182949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-21896349.123665631</v>
      </c>
      <c r="R1070" s="25">
        <f t="array" aca="1" ref="R1070" ca="1">INDEX('Lorri 401b'!L:L,MATCH('Retirement Calculator'!A1070,'Lorri 401b'!N:N,0),0)</f>
        <v>-50499842.913846828</v>
      </c>
      <c r="S1070" s="25">
        <f t="shared" ca="1" si="1047"/>
        <v>-72396192.037512451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-21996014.523201264</v>
      </c>
      <c r="R1071" s="25">
        <f t="array" aca="1" ref="R1071" ca="1">INDEX('Lorri 401b'!L:L,MATCH('Retirement Calculator'!A1071,'Lorri 401b'!N:N,0),0)</f>
        <v>-50732004.459933743</v>
      </c>
      <c r="S1071" s="25">
        <f t="shared" ca="1" si="1047"/>
        <v>-72728018.983135015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-22096095.195234962</v>
      </c>
      <c r="R1072" s="25">
        <f t="array" aca="1" ref="R1072" ca="1">INDEX('Lorri 401b'!L:L,MATCH('Retirement Calculator'!A1072,'Lorri 401b'!N:N,0),0)</f>
        <v>-50965133.345796019</v>
      </c>
      <c r="S1072" s="25">
        <f t="shared" ca="1" si="1047"/>
        <v>-73061228.541030973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-22196592.8700688</v>
      </c>
      <c r="R1073" s="25">
        <f t="array" aca="1" ref="R1073" ca="1">INDEX('Lorri 401b'!L:L,MATCH('Retirement Calculator'!A1073,'Lorri 401b'!N:N,0),0)</f>
        <v>-51199233.602016054</v>
      </c>
      <c r="S1073" s="25">
        <f t="shared" ca="1" si="1047"/>
        <v>-73395826.47208485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-22297509.285214446</v>
      </c>
      <c r="R1074" s="25">
        <f t="array" aca="1" ref="R1074" ca="1">INDEX('Lorri 401b'!L:L,MATCH('Retirement Calculator'!A1074,'Lorri 401b'!N:N,0),0)</f>
        <v>-51434309.27597034</v>
      </c>
      <c r="S1074" s="25">
        <f t="shared" ca="1" si="1047"/>
        <v>-73731818.561184794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-22398846.185423199</v>
      </c>
      <c r="R1075" s="25">
        <f t="array" aca="1" ref="R1075" ca="1">INDEX('Lorri 401b'!L:L,MATCH('Retirement Calculator'!A1075,'Lorri 401b'!N:N,0),0)</f>
        <v>-51670364.431899436</v>
      </c>
      <c r="S1075" s="25">
        <f t="shared" ca="1" si="1047"/>
        <v>-74069210.617322639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-22500605.322716154</v>
      </c>
      <c r="R1076" s="25">
        <f t="array" aca="1" ref="R1076" ca="1">INDEX('Lorri 401b'!L:L,MATCH('Retirement Calculator'!A1076,'Lorri 401b'!N:N,0),0)</f>
        <v>-51907403.150978237</v>
      </c>
      <c r="S1076" s="25">
        <f t="shared" ca="1" si="1047"/>
        <v>-74408008.473694384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-22602788.456414498</v>
      </c>
      <c r="R1077" s="25">
        <f t="array" aca="1" ref="R1077" ca="1">INDEX('Lorri 401b'!L:L,MATCH('Retirement Calculator'!A1077,'Lorri 401b'!N:N,0),0)</f>
        <v>-52145429.531386532</v>
      </c>
      <c r="S1077" s="25">
        <f t="shared" ca="1" si="1047"/>
        <v>-74748217.98780103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-22705397.353169918</v>
      </c>
      <c r="R1078" s="25">
        <f t="array" aca="1" ref="R1078" ca="1">INDEX('Lorri 401b'!L:L,MATCH('Retirement Calculator'!A1078,'Lorri 401b'!N:N,0),0)</f>
        <v>-52384447.688379861</v>
      </c>
      <c r="S1078" s="25">
        <f t="shared" ca="1" si="1047"/>
        <v>-75089845.041549772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-22808433.786995154</v>
      </c>
      <c r="R1079" s="25">
        <f t="array" aca="1" ref="R1079" ca="1">INDEX('Lorri 401b'!L:L,MATCH('Retirement Calculator'!A1079,'Lorri 401b'!N:N,0),0)</f>
        <v>-52624461.754360668</v>
      </c>
      <c r="S1079" s="25">
        <f t="shared" ca="1" si="1047"/>
        <v>-75432895.541355819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-22911899.53929466</v>
      </c>
      <c r="R1080" s="25">
        <f t="array" aca="1" ref="R1080" ca="1">INDEX('Lorri 401b'!L:L,MATCH('Retirement Calculator'!A1080,'Lorri 401b'!N:N,0),0)</f>
        <v>-52865475.878949724</v>
      </c>
      <c r="S1080" s="25">
        <f t="shared" ca="1" si="1047"/>
        <v>-75777375.418244392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-23015796.398895413</v>
      </c>
      <c r="R1081" s="25">
        <f t="array" aca="1" ref="R1081" ca="1">INDEX('Lorri 401b'!L:L,MATCH('Retirement Calculator'!A1081,'Lorri 401b'!N:N,0),0)</f>
        <v>-53107494.229057901</v>
      </c>
      <c r="S1081" s="25">
        <f t="shared" ca="1" si="1047"/>
        <v>-76123290.627953321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-23120126.162077837</v>
      </c>
      <c r="R1082" s="25">
        <f t="array" aca="1" ref="R1082" ca="1">INDEX('Lorri 401b'!L:L,MATCH('Retirement Calculator'!A1082,'Lorri 401b'!N:N,0),0)</f>
        <v>-53350520.988958195</v>
      </c>
      <c r="S1082" s="25">
        <f t="shared" ca="1" si="1047"/>
        <v>-76470647.151036024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-23224890.632606853</v>
      </c>
      <c r="R1083" s="25">
        <f t="array" aca="1" ref="R1083" ca="1">INDEX('Lorri 401b'!L:L,MATCH('Retirement Calculator'!A1083,'Lorri 401b'!N:N,0),0)</f>
        <v>-53594560.360358074</v>
      </c>
      <c r="S1083" s="25">
        <f t="shared" ca="1" si="1047"/>
        <v>-76819450.992964923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-23330091.621763073</v>
      </c>
      <c r="R1084" s="25">
        <f t="array" aca="1" ref="R1084" ca="1">INDEX('Lorri 401b'!L:L,MATCH('Retirement Calculator'!A1084,'Lorri 401b'!N:N,0),0)</f>
        <v>-53839616.56247212</v>
      </c>
      <c r="S1084" s="25">
        <f t="shared" ca="1" si="1047"/>
        <v>-77169708.184235185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-23435730.948374111</v>
      </c>
      <c r="R1085" s="25">
        <f t="array" aca="1" ref="R1085" ca="1">INDEX('Lorri 401b'!L:L,MATCH('Retirement Calculator'!A1085,'Lorri 401b'!N:N,0),0)</f>
        <v>-54085693.832094975</v>
      </c>
      <c r="S1085" s="25">
        <f t="shared" ca="1" si="1047"/>
        <v>-77521424.78046909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-23541810.438846029</v>
      </c>
      <c r="R1086" s="25">
        <f t="array" aca="1" ref="R1086" ca="1">INDEX('Lorri 401b'!L:L,MATCH('Retirement Calculator'!A1086,'Lorri 401b'!N:N,0),0)</f>
        <v>-54332796.423674591</v>
      </c>
      <c r="S1086" s="25">
        <f t="shared" ca="1" si="1047"/>
        <v>-77874606.86252062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-23648331.927194916</v>
      </c>
      <c r="R1087" s="25">
        <f t="array" aca="1" ref="R1087" ca="1">INDEX('Lorri 401b'!L:L,MATCH('Retirement Calculator'!A1087,'Lorri 401b'!N:N,0),0)</f>
        <v>-54580928.609385788</v>
      </c>
      <c r="S1087" s="25">
        <f t="shared" ca="1" si="1047"/>
        <v>-78229260.536580712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-23755297.255078588</v>
      </c>
      <c r="R1088" s="25">
        <f t="array" aca="1" ref="R1088" ca="1">INDEX('Lorri 401b'!L:L,MATCH('Retirement Calculator'!A1088,'Lorri 401b'!N:N,0),0)</f>
        <v>-54830094.679204114</v>
      </c>
      <c r="S1088" s="25">
        <f t="shared" ca="1" si="1047"/>
        <v>-78585391.934282705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-23862708.271828443</v>
      </c>
      <c r="R1089" s="25">
        <f t="array" aca="1" ref="R1089" ca="1">INDEX('Lorri 401b'!L:L,MATCH('Retirement Calculator'!A1089,'Lorri 401b'!N:N,0),0)</f>
        <v>-55080298.940980017</v>
      </c>
      <c r="S1089" s="25">
        <f t="shared" ca="1" si="1047"/>
        <v>-78943007.21280846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-23970566.834481422</v>
      </c>
      <c r="R1090" s="25">
        <f t="array" aca="1" ref="R1090" ca="1">INDEX('Lorri 401b'!L:L,MATCH('Retirement Calculator'!A1090,'Lorri 401b'!N:N,0),0)</f>
        <v>-55331545.720513321</v>
      </c>
      <c r="S1090" s="25">
        <f t="shared" ca="1" si="1047"/>
        <v>-79302112.554994747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-24078874.807812121</v>
      </c>
      <c r="R1091" s="25">
        <f t="array" aca="1" ref="R1091" ca="1">INDEX('Lorri 401b'!L:L,MATCH('Retirement Calculator'!A1091,'Lorri 401b'!N:N,0),0)</f>
        <v>-55583839.361628018</v>
      </c>
      <c r="S1091" s="25">
        <f t="shared" ca="1" si="1047"/>
        <v>-79662714.169440135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-24187634.064365029</v>
      </c>
      <c r="R1092" s="25">
        <f t="array" aca="1" ref="R1092" ca="1">INDEX('Lorri 401b'!L:L,MATCH('Retirement Calculator'!A1092,'Lorri 401b'!N:N,0),0)</f>
        <v>-55837184.226247355</v>
      </c>
      <c r="S1092" s="25">
        <f t="shared" ca="1" si="1047"/>
        <v>-80024818.290612385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-24296846.484486911</v>
      </c>
      <c r="R1093" s="25">
        <f t="array" aca="1" ref="R1093" ca="1">INDEX('Lorri 401b'!L:L,MATCH('Retirement Calculator'!A1093,'Lorri 401b'!N:N,0),0)</f>
        <v>-56091584.694469273</v>
      </c>
      <c r="S1093" s="25">
        <f t="shared" ca="1" si="1047"/>
        <v>-80388431.178956181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-24406513.956359301</v>
      </c>
      <c r="R1094" s="25">
        <f t="array" aca="1" ref="R1094" ca="1">INDEX('Lorri 401b'!L:L,MATCH('Retirement Calculator'!A1094,'Lorri 401b'!N:N,0),0)</f>
        <v>-56347045.164642118</v>
      </c>
      <c r="S1094" s="25">
        <f t="shared" ca="1" si="1047"/>
        <v>-80753559.121001422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-24516638.376031157</v>
      </c>
      <c r="R1095" s="25">
        <f t="array" aca="1" ref="R1095" ca="1">INDEX('Lorri 401b'!L:L,MATCH('Retirement Calculator'!A1095,'Lorri 401b'!N:N,0),0)</f>
        <v>-56603570.053440683</v>
      </c>
      <c r="S1095" s="25">
        <f t="shared" ca="1" si="1047"/>
        <v>-81120208.429471835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-24627221.647451647</v>
      </c>
      <c r="R1096" s="25">
        <f t="array" aca="1" ref="R1096" ca="1">INDEX('Lorri 401b'!L:L,MATCH('Retirement Calculator'!A1096,'Lorri 401b'!N:N,0),0)</f>
        <v>-56861163.795942575</v>
      </c>
      <c r="S1096" s="25">
        <f t="shared" ca="1" si="1047"/>
        <v>-81488385.443394214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-24738265.682503056</v>
      </c>
      <c r="R1097" s="25">
        <f t="array" aca="1" ref="R1097" ca="1">INDEX('Lorri 401b'!L:L,MATCH('Retirement Calculator'!A1097,'Lorri 401b'!N:N,0),0)</f>
        <v>-57119830.845704891</v>
      </c>
      <c r="S1097" s="25">
        <f t="shared" ca="1" si="1047"/>
        <v>-81858096.528207943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-24849772.401033845</v>
      </c>
      <c r="R1098" s="25">
        <f t="array" aca="1" ref="R1098" ca="1">INDEX('Lorri 401b'!L:L,MATCH('Retirement Calculator'!A1098,'Lorri 401b'!N:N,0),0)</f>
        <v>-57379575.674841218</v>
      </c>
      <c r="S1098" s="25">
        <f t="shared" ca="1" si="1047"/>
        <v>-82229348.075875059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-24961743.730891846</v>
      </c>
      <c r="R1099" s="25">
        <f t="array" aca="1" ref="R1099" ca="1">INDEX('Lorri 401b'!L:L,MATCH('Retirement Calculator'!A1099,'Lorri 401b'!N:N,0),0)</f>
        <v>-57640402.774098948</v>
      </c>
      <c r="S1099" s="25">
        <f t="shared" ca="1" si="1047"/>
        <v>-82602146.504990786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-25074181.607957587</v>
      </c>
      <c r="R1100" s="25">
        <f t="array" aca="1" ref="R1100" ca="1">INDEX('Lorri 401b'!L:L,MATCH('Retirement Calculator'!A1100,'Lorri 401b'!N:N,0),0)</f>
        <v>-57902316.652936913</v>
      </c>
      <c r="S1100" s="25">
        <f t="shared" ca="1" si="1047"/>
        <v>-82976498.260894507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-25187087.976177771</v>
      </c>
      <c r="R1101" s="25">
        <f t="array" aca="1" ref="R1101" ca="1">INDEX('Lorri 401b'!L:L,MATCH('Retirement Calculator'!A1101,'Lorri 401b'!N:N,0),0)</f>
        <v>-58165321.839603372</v>
      </c>
      <c r="S1101" s="25">
        <f t="shared" ca="1" si="1047"/>
        <v>-83352409.815781146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-25300464.787598871</v>
      </c>
      <c r="R1102" s="25">
        <f t="array" aca="1" ref="R1102" ca="1">INDEX('Lorri 401b'!L:L,MATCH('Retirement Calculator'!A1102,'Lorri 401b'!N:N,0),0)</f>
        <v>-58429422.881214276</v>
      </c>
      <c r="S1102" s="25">
        <f t="shared" ca="1" si="1047"/>
        <v>-83729887.668813139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-25414314.002400894</v>
      </c>
      <c r="R1103" s="25">
        <f t="array" aca="1" ref="R1103" ca="1">INDEX('Lorri 401b'!L:L,MATCH('Retirement Calculator'!A1103,'Lorri 401b'!N:N,0),0)</f>
        <v>-58694624.343831889</v>
      </c>
      <c r="S1103" s="25">
        <f t="shared" ca="1" si="1047"/>
        <v>-84108938.346232787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-25528637.588931255</v>
      </c>
      <c r="R1104" s="25">
        <f t="array" aca="1" ref="R1104" ca="1">INDEX('Lorri 401b'!L:L,MATCH('Retirement Calculator'!A1104,'Lorri 401b'!N:N,0),0)</f>
        <v>-58960930.812543742</v>
      </c>
      <c r="S1104" s="25">
        <f t="shared" ca="1" si="1047"/>
        <v>-84489568.401474997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-25643437.523738828</v>
      </c>
      <c r="R1105" s="25">
        <f t="array" aca="1" ref="R1105" ca="1">INDEX('Lorri 401b'!L:L,MATCH('Retirement Calculator'!A1105,'Lorri 401b'!N:N,0),0)</f>
        <v>-59228346.891541898</v>
      </c>
      <c r="S1105" s="25">
        <f t="shared" ca="1" si="1047"/>
        <v>-84871784.41528073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-25758715.791608099</v>
      </c>
      <c r="R1106" s="25">
        <f t="array" aca="1" ref="R1106" ca="1">INDEX('Lorri 401b'!L:L,MATCH('Retirement Calculator'!A1106,'Lorri 401b'!N:N,0),0)</f>
        <v>-59496877.204202548</v>
      </c>
      <c r="S1106" s="25">
        <f t="shared" ca="1" si="1047"/>
        <v>-85255592.995810643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-25874474.385593493</v>
      </c>
      <c r="R1107" s="25">
        <f t="array" aca="1" ref="R1107" ca="1">INDEX('Lorri 401b'!L:L,MATCH('Retirement Calculator'!A1107,'Lorri 401b'!N:N,0),0)</f>
        <v>-59766526.393165946</v>
      </c>
      <c r="S1107" s="25">
        <f t="shared" ca="1" si="1047"/>
        <v>-85641000.778759435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-25990715.307053827</v>
      </c>
      <c r="R1108" s="25">
        <f t="array" aca="1" ref="R1108" ca="1">INDEX('Lorri 401b'!L:L,MATCH('Retirement Calculator'!A1108,'Lorri 401b'!N:N,0),0)</f>
        <v>-60037299.120416693</v>
      </c>
      <c r="S1108" s="25">
        <f t="shared" ca="1" si="1047"/>
        <v>-86028014.42747052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-26107440.565686911</v>
      </c>
      <c r="R1109" s="25">
        <f t="array" aca="1" ref="R1109" ca="1">INDEX('Lorri 401b'!L:L,MATCH('Retirement Calculator'!A1109,'Lorri 401b'!N:N,0),0)</f>
        <v>-60309200.06736432</v>
      </c>
      <c r="S1109" s="25">
        <f t="shared" ca="1" si="1047"/>
        <v>-86416640.633051232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-26224652.179564301</v>
      </c>
      <c r="R1110" s="25">
        <f t="array" aca="1" ref="R1110" ca="1">INDEX('Lorri 401b'!L:L,MATCH('Retirement Calculator'!A1110,'Lorri 401b'!N:N,0),0)</f>
        <v>-60582233.93492423</v>
      </c>
      <c r="S1110" s="25">
        <f t="shared" ca="1" si="1047"/>
        <v>-86806886.114488527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-26342352.175166178</v>
      </c>
      <c r="R1111" s="25">
        <f t="array" aca="1" ref="R1111" ca="1">INDEX('Lorri 401b'!L:L,MATCH('Retirement Calculator'!A1111,'Lorri 401b'!N:N,0),0)</f>
        <v>-60856405.443598971</v>
      </c>
      <c r="S1111" s="25">
        <f t="shared" ca="1" si="1047"/>
        <v>-87198757.618765146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-26460542.587416396</v>
      </c>
      <c r="R1112" s="25">
        <f t="array" aca="1" ref="R1112" ca="1">INDEX('Lorri 401b'!L:L,MATCH('Retirement Calculator'!A1112,'Lorri 401b'!N:N,0),0)</f>
        <v>-61131719.333559856</v>
      </c>
      <c r="S1112" s="25">
        <f t="shared" ca="1" si="1047"/>
        <v>-87592261.920976251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-26579225.459717657</v>
      </c>
      <c r="R1113" s="25">
        <f t="array" aca="1" ref="R1113" ca="1">INDEX('Lorri 401b'!L:L,MATCH('Retirement Calculator'!A1113,'Lorri 401b'!N:N,0),0)</f>
        <v>-61408180.364728913</v>
      </c>
      <c r="S1113" s="25">
        <f t="shared" ca="1" si="1047"/>
        <v>-87987405.824446574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-26698402.843986839</v>
      </c>
      <c r="R1114" s="25">
        <f t="array" aca="1" ref="R1114" ca="1">INDEX('Lorri 401b'!L:L,MATCH('Retirement Calculator'!A1114,'Lorri 401b'!N:N,0),0)</f>
        <v>-61685793.316861175</v>
      </c>
      <c r="S1114" s="25">
        <f t="shared" ca="1" si="1047"/>
        <v>-88384196.160848022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-26818076.800690476</v>
      </c>
      <c r="R1115" s="25">
        <f t="array" aca="1" ref="R1115" ca="1">INDEX('Lorri 401b'!L:L,MATCH('Retirement Calculator'!A1115,'Lorri 401b'!N:N,0),0)</f>
        <v>-61964562.989627317</v>
      </c>
      <c r="S1115" s="25">
        <f t="shared" ca="1" si="1047"/>
        <v>-88782639.790317789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-26938249.398880377</v>
      </c>
      <c r="R1116" s="25">
        <f t="array" aca="1" ref="R1116" ca="1">INDEX('Lorri 401b'!L:L,MATCH('Retirement Calculator'!A1116,'Lorri 401b'!N:N,0),0)</f>
        <v>-62244494.202696651</v>
      </c>
      <c r="S1116" s="25">
        <f t="shared" ca="1" si="1047"/>
        <v>-89182743.601577029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-27058922.716229405</v>
      </c>
      <c r="R1117" s="25">
        <f t="array" aca="1" ref="R1117" ca="1">INDEX('Lorri 401b'!L:L,MATCH('Retirement Calculator'!A1117,'Lorri 401b'!N:N,0),0)</f>
        <v>-62525591.795820445</v>
      </c>
      <c r="S1117" s="25">
        <f t="shared" ca="1" si="1047"/>
        <v>-89584514.512049854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-27180098.839067388</v>
      </c>
      <c r="R1118" s="25">
        <f t="array" aca="1" ref="R1118" ca="1">INDEX('Lorri 401b'!L:L,MATCH('Retirement Calculator'!A1118,'Lorri 401b'!N:N,0),0)</f>
        <v>-62807860.628915586</v>
      </c>
      <c r="S1118" s="25">
        <f t="shared" ca="1" si="1047"/>
        <v>-89987959.467982978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-27301779.862417195</v>
      </c>
      <c r="R1119" s="25">
        <f t="array" aca="1" ref="R1119" ca="1">INDEX('Lorri 401b'!L:L,MATCH('Retirement Calculator'!A1119,'Lorri 401b'!N:N,0),0)</f>
        <v>-63091305.582148619</v>
      </c>
      <c r="S1119" s="25">
        <f t="shared" ca="1" si="1047"/>
        <v>-90393085.444565818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-27423967.890030958</v>
      </c>
      <c r="R1120" s="25">
        <f t="array" aca="1" ref="R1120" ca="1">INDEX('Lorri 401b'!L:L,MATCH('Retirement Calculator'!A1120,'Lorri 401b'!N:N,0),0)</f>
        <v>-63375931.556020126</v>
      </c>
      <c r="S1120" s="25">
        <f t="shared" ca="1" si="1047"/>
        <v>-90799899.446051091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-27546665.034426447</v>
      </c>
      <c r="R1121" s="25">
        <f t="array" aca="1" ref="R1121" ca="1">INDEX('Lorri 401b'!L:L,MATCH('Retirement Calculator'!A1121,'Lorri 401b'!N:N,0),0)</f>
        <v>-63661743.471449435</v>
      </c>
      <c r="S1121" s="25">
        <f t="shared" ca="1" si="1047"/>
        <v>-91208408.505875885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-27669873.416923583</v>
      </c>
      <c r="R1122" s="25">
        <f t="array" aca="1" ref="R1122" ca="1">INDEX('Lorri 401b'!L:L,MATCH('Retirement Calculator'!A1122,'Lorri 401b'!N:N,0),0)</f>
        <v>-63948746.269859694</v>
      </c>
      <c r="S1122" s="25">
        <f t="shared" ca="1" si="1047"/>
        <v>-91618619.686783284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-27793595.167681124</v>
      </c>
      <c r="R1123" s="25">
        <f t="array" aca="1" ref="R1123" ca="1">INDEX('Lorri 401b'!L:L,MATCH('Retirement Calculator'!A1123,'Lorri 401b'!N:N,0),0)</f>
        <v>-64236944.913263328</v>
      </c>
      <c r="S1123" s="25">
        <f t="shared" ca="1" si="1047"/>
        <v>-92030540.080944449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-27917832.425733488</v>
      </c>
      <c r="R1124" s="25">
        <f t="array" aca="1" ref="R1124" ca="1">INDEX('Lorri 401b'!L:L,MATCH('Retirement Calculator'!A1124,'Lorri 401b'!N:N,0),0)</f>
        <v>-64526344.384347811</v>
      </c>
      <c r="S1124" s="25">
        <f t="shared" ca="1" si="1047"/>
        <v>-92444176.810081303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-28042587.339027736</v>
      </c>
      <c r="R1125" s="25">
        <f t="array" aca="1" ref="R1125" ca="1">INDEX('Lorri 401b'!L:L,MATCH('Retirement Calculator'!A1125,'Lorri 401b'!N:N,0),0)</f>
        <v>-64816949.686561815</v>
      </c>
      <c r="S1125" s="25">
        <f t="shared" ca="1" si="1047"/>
        <v>-92859537.025589556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-28167862.06446071</v>
      </c>
      <c r="R1126" s="25">
        <f t="array" aca="1" ref="R1126" ca="1">INDEX('Lorri 401b'!L:L,MATCH('Retirement Calculator'!A1126,'Lorri 401b'!N:N,0),0)</f>
        <v>-65108765.844201714</v>
      </c>
      <c r="S1126" s="25">
        <f t="shared" ca="1" si="1047"/>
        <v>-93276627.908662423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-28293658.767916322</v>
      </c>
      <c r="R1127" s="25">
        <f t="array" aca="1" ref="R1127" ca="1">INDEX('Lorri 401b'!L:L,MATCH('Retirement Calculator'!A1127,'Lorri 401b'!N:N,0),0)</f>
        <v>-65401797.902498439</v>
      </c>
      <c r="S1127" s="25">
        <f t="shared" ca="1" si="1047"/>
        <v>-93695456.670414761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-28419979.624302998</v>
      </c>
      <c r="R1128" s="25">
        <f t="array" aca="1" ref="R1128" ca="1">INDEX('Lorri 401b'!L:L,MATCH('Retirement Calculator'!A1128,'Lorri 401b'!N:N,0),0)</f>
        <v>-65696050.927704737</v>
      </c>
      <c r="S1128" s="25">
        <f t="shared" ca="1" si="1047"/>
        <v>-94116030.552007735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-28546826.817591287</v>
      </c>
      <c r="R1129" s="25">
        <f t="array" aca="1" ref="R1129" ca="1">INDEX('Lorri 401b'!L:L,MATCH('Retirement Calculator'!A1129,'Lorri 401b'!N:N,0),0)</f>
        <v>-65991530.007182725</v>
      </c>
      <c r="S1129" s="25">
        <f t="shared" ca="1" si="1047"/>
        <v>-94538356.824774012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-28674202.540851612</v>
      </c>
      <c r="R1130" s="25">
        <f t="array" aca="1" ref="R1130" ca="1">INDEX('Lorri 401b'!L:L,MATCH('Retirement Calculator'!A1130,'Lorri 401b'!N:N,0),0)</f>
        <v>-66288240.249491878</v>
      </c>
      <c r="S1130" s="25">
        <f t="shared" ca="1" si="1047"/>
        <v>-94962442.790343493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-28802108.996292185</v>
      </c>
      <c r="R1131" s="25">
        <f t="array" aca="1" ref="R1131" ca="1">INDEX('Lorri 401b'!L:L,MATCH('Retirement Calculator'!A1131,'Lorri 401b'!N:N,0),0)</f>
        <v>-66586186.784477316</v>
      </c>
      <c r="S1131" s="25">
        <f t="shared" ca="1" si="1047"/>
        <v>-95388295.780769497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-28930548.395297095</v>
      </c>
      <c r="R1132" s="25">
        <f t="array" aca="1" ref="R1132" ca="1">INDEX('Lorri 401b'!L:L,MATCH('Retirement Calculator'!A1132,'Lorri 401b'!N:N,0),0)</f>
        <v>-66885374.763358526</v>
      </c>
      <c r="S1132" s="25">
        <f t="shared" ca="1" si="1047"/>
        <v>-95815923.158655614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-29059522.958464526</v>
      </c>
      <c r="R1133" s="25">
        <f t="array" aca="1" ref="R1133" ca="1">INDEX('Lorri 401b'!L:L,MATCH('Retirement Calculator'!A1133,'Lorri 401b'!N:N,0),0)</f>
        <v>-67185809.358818412</v>
      </c>
      <c r="S1133" s="25">
        <f t="shared" ca="1" si="1047"/>
        <v>-96245332.317282945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-29189034.915645152</v>
      </c>
      <c r="R1134" s="25">
        <f t="array" aca="1" ref="R1134" ca="1">INDEX('Lorri 401b'!L:L,MATCH('Retirement Calculator'!A1134,'Lorri 401b'!N:N,0),0)</f>
        <v>-67487495.765092716</v>
      </c>
      <c r="S1134" s="25">
        <f t="shared" ca="1" si="1047"/>
        <v>-96676530.680737868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-29319086.5059807</v>
      </c>
      <c r="R1135" s="25">
        <f t="array" aca="1" ref="R1135" ca="1">INDEX('Lorri 401b'!L:L,MATCH('Retirement Calculator'!A1135,'Lorri 401b'!N:N,0),0)</f>
        <v>-67790439.198059827</v>
      </c>
      <c r="S1135" s="25">
        <f t="shared" ca="1" si="1047"/>
        <v>-97109525.704040527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-29449679.977942646</v>
      </c>
      <c r="R1136" s="25">
        <f t="array" aca="1" ref="R1136" ca="1">INDEX('Lorri 401b'!L:L,MATCH('Retirement Calculator'!A1136,'Lorri 401b'!N:N,0),0)</f>
        <v>-68094644.895330966</v>
      </c>
      <c r="S1136" s="25">
        <f t="shared" ca="1" si="1047"/>
        <v>-97544324.873273611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-29580817.5893711</v>
      </c>
      <c r="R1137" s="25">
        <f t="array" aca="1" ref="R1137" ca="1">INDEX('Lorri 401b'!L:L,MATCH('Retirement Calculator'!A1137,'Lorri 401b'!N:N,0),0)</f>
        <v>-68400118.116340742</v>
      </c>
      <c r="S1137" s="25">
        <f t="shared" ca="1" si="1047"/>
        <v>-97980935.705711842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-29712501.607513838</v>
      </c>
      <c r="R1138" s="25">
        <f t="array" aca="1" ref="R1138" ca="1">INDEX('Lorri 401b'!L:L,MATCH('Retirement Calculator'!A1138,'Lorri 401b'!N:N,0),0)</f>
        <v>-68706864.142438054</v>
      </c>
      <c r="S1138" s="25">
        <f t="shared" ca="1" si="1047"/>
        <v>-98419365.749951899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-29844734.309065506</v>
      </c>
      <c r="R1139" s="25">
        <f t="array" aca="1" ref="R1139" ca="1">INDEX('Lorri 401b'!L:L,MATCH('Retirement Calculator'!A1139,'Lorri 401b'!N:N,0),0)</f>
        <v>-69014888.276977435</v>
      </c>
      <c r="S1139" s="25">
        <f t="shared" ca="1" si="1047"/>
        <v>-98859622.586042941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-29977517.98020697</v>
      </c>
      <c r="R1140" s="25">
        <f t="array" aca="1" ref="R1140" ca="1">INDEX('Lorri 401b'!L:L,MATCH('Retirement Calculator'!A1140,'Lorri 401b'!N:N,0),0)</f>
        <v>-69324195.845410734</v>
      </c>
      <c r="S1140" s="25">
        <f t="shared" ca="1" si="1047"/>
        <v>-99301713.825617701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-30110854.91664486</v>
      </c>
      <c r="R1141" s="25">
        <f t="array" aca="1" ref="R1141" ca="1">INDEX('Lorri 401b'!L:L,MATCH('Retirement Calculator'!A1141,'Lorri 401b'!N:N,0),0)</f>
        <v>-69634792.195379168</v>
      </c>
      <c r="S1141" s="25">
        <f t="shared" ca="1" si="1047"/>
        <v>-99745647.112024024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-30244747.423651241</v>
      </c>
      <c r="R1142" s="25">
        <f t="array" aca="1" ref="R1142" ca="1">INDEX('Lorri 401b'!L:L,MATCH('Retirement Calculator'!A1142,'Lorri 401b'!N:N,0),0)</f>
        <v>-69946682.696805805</v>
      </c>
      <c r="S1142" s="25">
        <f t="shared" ca="1" si="1047"/>
        <v>-100191430.12045705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-30379197.816103481</v>
      </c>
      <c r="R1143" s="25">
        <f t="array" aca="1" ref="R1143" ca="1">INDEX('Lorri 401b'!L:L,MATCH('Retirement Calculator'!A1143,'Lorri 401b'!N:N,0),0)</f>
        <v>-70259872.741988391</v>
      </c>
      <c r="S1143" s="25">
        <f t="shared" ca="1" si="1047"/>
        <v>-100639070.55809188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-30514208.418524273</v>
      </c>
      <c r="R1144" s="25">
        <f t="array" aca="1" ref="R1144" ca="1">INDEX('Lorri 401b'!L:L,MATCH('Retirement Calculator'!A1144,'Lorri 401b'!N:N,0),0)</f>
        <v>-70574367.745692566</v>
      </c>
      <c r="S1144" s="25">
        <f t="shared" ca="1" si="1047"/>
        <v>-101088576.16421685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-30649781.565121818</v>
      </c>
      <c r="R1145" s="25">
        <f t="array" aca="1" ref="R1145" ca="1">INDEX('Lorri 401b'!L:L,MATCH('Retirement Calculator'!A1145,'Lorri 401b'!N:N,0),0)</f>
        <v>-70890173.145245507</v>
      </c>
      <c r="S1145" s="25">
        <f t="shared" ca="1" si="1047"/>
        <v>-101539954.71036732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-30785919.599830184</v>
      </c>
      <c r="R1146" s="25">
        <f t="array" aca="1" ref="R1146" ca="1">INDEX('Lorri 401b'!L:L,MATCH('Retirement Calculator'!A1146,'Lorri 401b'!N:N,0),0)</f>
        <v>-71207294.400629923</v>
      </c>
      <c r="S1146" s="25">
        <f t="shared" ca="1" si="1047"/>
        <v>-101993214.0004601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-30922624.876349837</v>
      </c>
      <c r="R1147" s="25">
        <f t="array" aca="1" ref="R1147" ca="1">INDEX('Lorri 401b'!L:L,MATCH('Retirement Calculator'!A1147,'Lorri 401b'!N:N,0),0)</f>
        <v>-71525736.994578436</v>
      </c>
      <c r="S1147" s="25">
        <f t="shared" ca="1" si="1047"/>
        <v>-102448361.87092827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-31059899.758188322</v>
      </c>
      <c r="R1148" s="25">
        <f t="array" aca="1" ref="R1148" ca="1">INDEX('Lorri 401b'!L:L,MATCH('Retirement Calculator'!A1148,'Lorri 401b'!N:N,0),0)</f>
        <v>-71845506.432668403</v>
      </c>
      <c r="S1148" s="25">
        <f t="shared" ca="1" si="1047"/>
        <v>-102905406.19085672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-31197746.618701134</v>
      </c>
      <c r="R1149" s="25">
        <f t="array" aca="1" ref="R1149" ca="1">INDEX('Lorri 401b'!L:L,MATCH('Retirement Calculator'!A1149,'Lorri 401b'!N:N,0),0)</f>
        <v>-72166608.243417084</v>
      </c>
      <c r="S1149" s="25">
        <f t="shared" ca="1" si="1047"/>
        <v>-103364354.86211821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-31336167.841132749</v>
      </c>
      <c r="R1150" s="25">
        <f t="array" aca="1" ref="R1150" ca="1">INDEX('Lorri 401b'!L:L,MATCH('Retirement Calculator'!A1150,'Lorri 401b'!N:N,0),0)</f>
        <v>-72489047.978377223</v>
      </c>
      <c r="S1150" s="25">
        <f t="shared" ca="1" si="1047"/>
        <v>-103825215.81950997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-31475165.818657827</v>
      </c>
      <c r="R1151" s="25">
        <f t="array" aca="1" ref="R1151" ca="1">INDEX('Lorri 401b'!L:L,MATCH('Retirement Calculator'!A1151,'Lorri 401b'!N:N,0),0)</f>
        <v>-72812831.212233022</v>
      </c>
      <c r="S1151" s="25">
        <f t="shared" ca="1" si="1047"/>
        <v>-104287997.03089085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-31614742.954422593</v>
      </c>
      <c r="R1152" s="25">
        <f t="array" aca="1" ref="R1152" ca="1">INDEX('Lorri 401b'!L:L,MATCH('Retirement Calculator'!A1152,'Lorri 401b'!N:N,0),0)</f>
        <v>-73137963.542896554</v>
      </c>
      <c r="S1152" s="25">
        <f t="shared" ca="1" si="1047"/>
        <v>-104752706.49731915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-31754901.661586381</v>
      </c>
      <c r="R1153" s="25">
        <f t="array" aca="1" ref="R1153" ca="1">INDEX('Lorri 401b'!L:L,MATCH('Retirement Calculator'!A1153,'Lorri 401b'!N:N,0),0)</f>
        <v>-73464450.591604516</v>
      </c>
      <c r="S1153" s="25">
        <f t="shared" ca="1" si="1047"/>
        <v>-105219352.2531909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-31895644.363363352</v>
      </c>
      <c r="R1154" s="25">
        <f t="array" aca="1" ref="R1154" ca="1">INDEX('Lorri 401b'!L:L,MATCH('Retirement Calculator'!A1154,'Lorri 401b'!N:N,0),0)</f>
        <v>-73792298.003015429</v>
      </c>
      <c r="S1154" s="25">
        <f t="shared" ca="1" si="1047"/>
        <v>-105687942.36637878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-32036973.493064392</v>
      </c>
      <c r="R1155" s="25">
        <f t="array" aca="1" ref="R1155" ca="1">INDEX('Lorri 401b'!L:L,MATCH('Retirement Calculator'!A1155,'Lorri 401b'!N:N,0),0)</f>
        <v>-74121511.445307225</v>
      </c>
      <c r="S1155" s="25">
        <f t="shared" ca="1" si="1047"/>
        <v>-106158484.93837161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-32178891.494139187</v>
      </c>
      <c r="R1156" s="25">
        <f t="array" aca="1" ref="R1156" ca="1">INDEX('Lorri 401b'!L:L,MATCH('Retirement Calculator'!A1156,'Lorri 401b'!N:N,0),0)</f>
        <v>-74452096.610275239</v>
      </c>
      <c r="S1156" s="25">
        <f t="shared" ca="1" si="1047"/>
        <v>-106630988.10441443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-32321400.820218459</v>
      </c>
      <c r="R1157" s="25">
        <f t="array" aca="1" ref="R1157" ca="1">INDEX('Lorri 401b'!L:L,MATCH('Retirement Calculator'!A1157,'Lorri 401b'!N:N,0),0)</f>
        <v>-74784059.213430613</v>
      </c>
      <c r="S1157" s="25">
        <f t="shared" ca="1" si="1047"/>
        <v>-107105460.03364907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-32464503.935156394</v>
      </c>
      <c r="R1158" s="25">
        <f t="array" aca="1" ref="R1158" ca="1">INDEX('Lorri 401b'!L:L,MATCH('Retirement Calculator'!A1158,'Lorri 401b'!N:N,0),0)</f>
        <v>-75117404.99409914</v>
      </c>
      <c r="S1158" s="25">
        <f t="shared" ca="1" si="1047"/>
        <v>-107581908.92925553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-32608203.313073236</v>
      </c>
      <c r="R1159" s="25">
        <f t="array" aca="1" ref="R1159" ca="1">INDEX('Lorri 401b'!L:L,MATCH('Retirement Calculator'!A1159,'Lorri 401b'!N:N,0),0)</f>
        <v>-75452139.715520442</v>
      </c>
      <c r="S1159" s="25">
        <f t="shared" ca="1" si="1047"/>
        <v>-108060343.02859367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-32752501.438398067</v>
      </c>
      <c r="R1160" s="25">
        <f t="array" aca="1" ref="R1160" ca="1">INDEX('Lorri 401b'!L:L,MATCH('Retirement Calculator'!A1160,'Lorri 401b'!N:N,0),0)</f>
        <v>-75788269.164947674</v>
      </c>
      <c r="S1160" s="25">
        <f t="shared" ca="1" si="1047"/>
        <v>-108540770.60334574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-32897400.805911753</v>
      </c>
      <c r="R1161" s="25">
        <f t="array" aca="1" ref="R1161" ca="1">INDEX('Lorri 401b'!L:L,MATCH('Retirement Calculator'!A1161,'Lorri 401b'!N:N,0),0)</f>
        <v>-76125799.153747514</v>
      </c>
      <c r="S1161" s="25">
        <f t="shared" ca="1" si="1047"/>
        <v>-109023199.95965926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-33042903.92079008</v>
      </c>
      <c r="R1162" s="25">
        <f t="array" aca="1" ref="R1162" ca="1">INDEX('Lorri 401b'!L:L,MATCH('Retirement Calculator'!A1162,'Lorri 401b'!N:N,0),0)</f>
        <v>-76464735.517500684</v>
      </c>
      <c r="S1162" s="25">
        <f t="shared" ca="1" si="1047"/>
        <v>-109507639.43829076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-33189013.298647065</v>
      </c>
      <c r="R1163" s="25">
        <f t="array" aca="1" ref="R1163" ca="1">INDEX('Lorri 401b'!L:L,MATCH('Retirement Calculator'!A1163,'Lorri 401b'!N:N,0),0)</f>
        <v>-76805084.11610283</v>
      </c>
      <c r="S1163" s="25">
        <f t="shared" ca="1" si="1047"/>
        <v>-109994097.41474989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-33335731.465578452</v>
      </c>
      <c r="R1164" s="25">
        <f t="array" aca="1" ref="R1164" ca="1">INDEX('Lorri 401b'!L:L,MATCH('Retirement Calculator'!A1164,'Lorri 401b'!N:N,0),0)</f>
        <v>-77146850.833865821</v>
      </c>
      <c r="S1164" s="25">
        <f t="shared" ca="1" si="1047"/>
        <v>-110482582.29944427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-33483060.958205387</v>
      </c>
      <c r="R1165" s="25">
        <f t="array" aca="1" ref="R1165" ca="1">INDEX('Lorri 401b'!L:L,MATCH('Retirement Calculator'!A1165,'Lorri 401b'!N:N,0),0)</f>
        <v>-77490041.579619497</v>
      </c>
      <c r="S1165" s="25">
        <f t="shared" ca="1" si="1047"/>
        <v>-110973102.53782488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-33631004.323718272</v>
      </c>
      <c r="R1166" s="25">
        <f t="array" aca="1" ref="R1166" ca="1">INDEX('Lorri 401b'!L:L,MATCH('Retirement Calculator'!A1166,'Lorri 401b'!N:N,0),0)</f>
        <v>-77834662.28681381</v>
      </c>
      <c r="S1166" s="25">
        <f t="shared" ca="1" si="1047"/>
        <v>-111465666.61053208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-33779564.119920798</v>
      </c>
      <c r="R1167" s="25">
        <f t="array" aca="1" ref="R1167" ca="1">INDEX('Lorri 401b'!L:L,MATCH('Retirement Calculator'!A1167,'Lorri 401b'!N:N,0),0)</f>
        <v>-78180718.913621426</v>
      </c>
      <c r="S1167" s="25">
        <f t="shared" ca="1" si="1047"/>
        <v>-111960283.03354222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-33928742.915274166</v>
      </c>
      <c r="R1168" s="25">
        <f t="array" aca="1" ref="R1168" ca="1">INDEX('Lorri 401b'!L:L,MATCH('Retirement Calculator'!A1168,'Lorri 401b'!N:N,0),0)</f>
        <v>-78528217.443040743</v>
      </c>
      <c r="S1168" s="25">
        <f t="shared" ca="1" si="1047"/>
        <v>-112456960.3583149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-34078543.288941503</v>
      </c>
      <c r="R1169" s="25">
        <f t="array" aca="1" ref="R1169" ca="1">INDEX('Lorri 401b'!L:L,MATCH('Retirement Calculator'!A1169,'Lorri 401b'!N:N,0),0)</f>
        <v>-78877163.882999316</v>
      </c>
      <c r="S1169" s="25">
        <f t="shared" ca="1" si="1047"/>
        <v>-112955707.17194082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-34228967.830832459</v>
      </c>
      <c r="R1170" s="25">
        <f t="array" aca="1" ref="R1170" ca="1">INDEX('Lorri 401b'!L:L,MATCH('Retirement Calculator'!A1170,'Lorri 401b'!N:N,0),0)</f>
        <v>-79227564.266457707</v>
      </c>
      <c r="S1170" s="25">
        <f t="shared" ca="1" si="1047"/>
        <v>-113456532.09729016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-34380019.141647957</v>
      </c>
      <c r="R1171" s="25">
        <f t="array" aca="1" ref="R1171" ca="1">INDEX('Lorri 401b'!L:L,MATCH('Retirement Calculator'!A1171,'Lorri 401b'!N:N,0),0)</f>
        <v>-79579424.651513845</v>
      </c>
      <c r="S1171" s="25">
        <f t="shared" ca="1" si="1047"/>
        <v>-113959443.79316181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E95" sqref="E95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16.304109589041097</v>
      </c>
      <c r="R1" s="400"/>
      <c r="S1" s="400"/>
      <c r="T1" s="400"/>
      <c r="U1" s="400"/>
      <c r="V1" s="401">
        <f ca="1">(TODAY()-B16)/365</f>
        <v>16.8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19.054794520547944</v>
      </c>
      <c r="B2" s="338">
        <v>39356</v>
      </c>
      <c r="C2" s="338">
        <f ca="1">TODAY()</f>
        <v>46311</v>
      </c>
      <c r="D2" s="399">
        <f>-(SUM(D7:D83))</f>
        <v>-455727.27000000008</v>
      </c>
      <c r="E2" s="399">
        <f>(H84+L84+Q84+V84)*-1</f>
        <v>1138375.0599999998</v>
      </c>
      <c r="F2" s="285">
        <f ca="1">D4</f>
        <v>0.11236626505851746</v>
      </c>
      <c r="G2" s="402">
        <f ca="1">(72/(F2*100))</f>
        <v>6.4076170870771803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XIRR(D7:D84,B7:B84)</f>
        <v>0.11236626505851746</v>
      </c>
      <c r="E4" s="400"/>
      <c r="F4" s="296"/>
      <c r="G4" s="296"/>
      <c r="H4" s="296"/>
      <c r="I4" s="400"/>
      <c r="J4" s="296">
        <f ca="1">XIRR(H8:H84,B8:B84)</f>
        <v>0.11496201157569888</v>
      </c>
      <c r="K4" s="296"/>
      <c r="L4" s="296"/>
      <c r="M4" s="296"/>
      <c r="N4" s="400"/>
      <c r="O4" s="296">
        <f ca="1">XIRR(L7:L84,B7:B84)</f>
        <v>0.11118002533912658</v>
      </c>
      <c r="P4" s="296"/>
      <c r="Q4" s="296"/>
      <c r="R4" s="400"/>
      <c r="S4" s="400"/>
      <c r="T4" s="296">
        <f ca="1">XIRR(Q18:Q84,B18:B84)</f>
        <v>0.11067168116569517</v>
      </c>
      <c r="U4" s="296"/>
      <c r="V4" s="296"/>
      <c r="W4" s="296"/>
      <c r="X4" s="400"/>
      <c r="Y4" s="296">
        <f ca="1">XIRR(V16:V84,B16:B84)</f>
        <v>0.10875086188316346</v>
      </c>
      <c r="Z4" s="296"/>
    </row>
    <row r="5" spans="1:26" ht="11.25" customHeight="1" x14ac:dyDescent="0.3">
      <c r="A5" s="404"/>
      <c r="B5" s="295"/>
      <c r="C5" s="295"/>
      <c r="D5" s="567" t="s">
        <v>596</v>
      </c>
      <c r="E5" s="563"/>
      <c r="F5" s="563"/>
      <c r="G5" s="548"/>
      <c r="H5" s="568" t="s">
        <v>597</v>
      </c>
      <c r="I5" s="563"/>
      <c r="J5" s="563"/>
      <c r="K5" s="548"/>
      <c r="L5" s="569" t="s">
        <v>598</v>
      </c>
      <c r="M5" s="563"/>
      <c r="N5" s="563"/>
      <c r="O5" s="563"/>
      <c r="P5" s="548"/>
      <c r="Q5" s="568" t="s">
        <v>599</v>
      </c>
      <c r="R5" s="563"/>
      <c r="S5" s="563"/>
      <c r="T5" s="563"/>
      <c r="U5" s="548"/>
      <c r="V5" s="569" t="s">
        <v>600</v>
      </c>
      <c r="W5" s="563"/>
      <c r="X5" s="563"/>
      <c r="Y5" s="563"/>
      <c r="Z5" s="548"/>
    </row>
    <row r="6" spans="1:26" ht="11.25" customHeight="1" x14ac:dyDescent="0.3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3">
      <c r="A7" s="410">
        <f>_xlfn.RANK.EQ(G7,$G$7:$G$83)</f>
        <v>59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_xlfn.RANK.EQ(G8,$G$7:$G$83)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3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63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10">
        <f t="shared" si="76"/>
        <v>50</v>
      </c>
      <c r="B83" s="411">
        <v>46296</v>
      </c>
      <c r="C83" s="411">
        <v>46305</v>
      </c>
      <c r="D83" s="399">
        <f t="shared" si="0"/>
        <v>1231.03</v>
      </c>
      <c r="E83" s="341">
        <f t="shared" si="87"/>
        <v>11477.8</v>
      </c>
      <c r="F83" s="341">
        <f t="shared" si="87"/>
        <v>1138375.0599999998</v>
      </c>
      <c r="G83" s="285">
        <f t="shared" si="4"/>
        <v>1.0190792169391319E-2</v>
      </c>
      <c r="H83" s="408">
        <v>0</v>
      </c>
      <c r="I83" s="408">
        <v>6429.88</v>
      </c>
      <c r="J83" s="408">
        <f t="shared" si="9"/>
        <v>448737.99999999994</v>
      </c>
      <c r="K83" s="412">
        <f t="shared" si="5"/>
        <v>1.4537105943250602E-2</v>
      </c>
      <c r="L83" s="409">
        <v>122.17</v>
      </c>
      <c r="M83" s="409"/>
      <c r="N83" s="409">
        <v>2472.9299999999998</v>
      </c>
      <c r="O83" s="409">
        <f t="shared" si="82"/>
        <v>142532.94999999998</v>
      </c>
      <c r="P83" s="413">
        <f t="shared" si="7"/>
        <v>1.766392008624923E-2</v>
      </c>
      <c r="Q83" s="408">
        <v>739.24</v>
      </c>
      <c r="R83" s="408">
        <v>-4.75</v>
      </c>
      <c r="S83" s="408">
        <v>2958.11</v>
      </c>
      <c r="T83" s="408">
        <f t="shared" si="21"/>
        <v>419419.08999999991</v>
      </c>
      <c r="U83" s="412">
        <f t="shared" si="22"/>
        <v>7.1091988819602294E-3</v>
      </c>
      <c r="V83" s="409">
        <v>369.62</v>
      </c>
      <c r="W83" s="409">
        <v>-4.75</v>
      </c>
      <c r="X83" s="409">
        <v>-383.12</v>
      </c>
      <c r="Y83" s="409">
        <f t="shared" si="17"/>
        <v>127685.02000000006</v>
      </c>
      <c r="Z83" s="413">
        <f t="shared" si="18"/>
        <v>-2.9957444040132576E-3</v>
      </c>
    </row>
    <row r="84" spans="1:26" ht="11.25" customHeight="1" x14ac:dyDescent="0.3">
      <c r="A84" s="424"/>
      <c r="B84" s="411">
        <f ca="1">TODAY()</f>
        <v>46311</v>
      </c>
      <c r="C84" s="425"/>
      <c r="D84" s="426">
        <f>-F83</f>
        <v>-1138375.0599999998</v>
      </c>
      <c r="E84" s="426"/>
      <c r="F84" s="426"/>
      <c r="G84" s="426"/>
      <c r="H84" s="426">
        <f>-J83</f>
        <v>-448737.99999999994</v>
      </c>
      <c r="I84" s="427"/>
      <c r="J84" s="426"/>
      <c r="K84" s="426"/>
      <c r="L84" s="426">
        <f>-O83</f>
        <v>-142532.94999999998</v>
      </c>
      <c r="M84" s="426"/>
      <c r="N84" s="427"/>
      <c r="O84" s="426"/>
      <c r="P84" s="426"/>
      <c r="Q84" s="426">
        <f>-T83</f>
        <v>-419419.08999999991</v>
      </c>
      <c r="R84" s="426"/>
      <c r="S84" s="426"/>
      <c r="T84" s="426"/>
      <c r="U84" s="426"/>
      <c r="V84" s="426">
        <f>-Y83</f>
        <v>-127685.02000000006</v>
      </c>
      <c r="W84" s="428"/>
      <c r="X84" s="428"/>
      <c r="Y84" s="428"/>
      <c r="Z84" s="42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3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>
        <f>COUNTIF(E7:E84,"&gt;0")</f>
        <v>59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3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3">
      <c r="A90" s="296">
        <f>(SUMIFS(G7:G84,E7:E84,"&gt;0"))/A88</f>
        <v>5.6490832547146534E-2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3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3">
      <c r="A92" s="293">
        <f>COUNTIF(E7:E84,"&lt;0")</f>
        <v>18</v>
      </c>
    </row>
    <row r="93" spans="1:26" ht="11.25" customHeight="1" x14ac:dyDescent="0.3">
      <c r="A93" s="293" t="s">
        <v>614</v>
      </c>
    </row>
    <row r="94" spans="1:26" ht="11.25" customHeight="1" x14ac:dyDescent="0.3">
      <c r="A94" s="296">
        <f>(SUMIFS(G7:G84,E7:E84,"&lt;0"))/A92</f>
        <v>-5.9127817328263839E-2</v>
      </c>
    </row>
    <row r="95" spans="1:26" ht="15.75" customHeight="1" x14ac:dyDescent="0.3"/>
    <row r="96" spans="1:26" ht="15.75" customHeight="1" x14ac:dyDescent="0.3"/>
    <row r="97" spans="1:1" ht="15" customHeight="1" x14ac:dyDescent="0.3">
      <c r="A97" s="11" t="s">
        <v>615</v>
      </c>
    </row>
    <row r="98" spans="1:1" ht="15" customHeight="1" x14ac:dyDescent="0.3">
      <c r="A98" s="50">
        <f>AVERAGE(G8,G12,G16,G20,G24,G28,G32,G36,G40,G44,G48,G52,G56,G60,G64,G68,G72,G76,G80)</f>
        <v>1.9373354324880427E-2</v>
      </c>
    </row>
    <row r="99" spans="1:1" ht="15" customHeight="1" x14ac:dyDescent="0.3">
      <c r="A99" s="50" t="s">
        <v>616</v>
      </c>
    </row>
    <row r="100" spans="1:1" ht="15" customHeight="1" x14ac:dyDescent="0.3">
      <c r="A100" s="50">
        <f>AVERAGE(G9,G13,G17,G21,G25,G29,G33,G37,G41,G45,G49,G53,G57,G61,G65,G69,G73,G77,G81)</f>
        <v>3.3949124306264407E-2</v>
      </c>
    </row>
    <row r="101" spans="1:1" ht="15" customHeight="1" x14ac:dyDescent="0.3">
      <c r="A101" s="50" t="s">
        <v>617</v>
      </c>
    </row>
    <row r="102" spans="1:1" ht="15" customHeight="1" x14ac:dyDescent="0.3">
      <c r="A102" s="50">
        <f>AVERAGE(G10,G14,G18,G22,G26,G30,G34,G38,G42,G46,G50,G54,G58,G62,G66,G70,G74,G78,G82)</f>
        <v>2.1539468634307085E-2</v>
      </c>
    </row>
    <row r="103" spans="1:1" ht="15" customHeight="1" x14ac:dyDescent="0.3">
      <c r="A103" s="50" t="s">
        <v>618</v>
      </c>
    </row>
    <row r="104" spans="1:1" ht="15" customHeight="1" x14ac:dyDescent="0.3">
      <c r="A104" s="50">
        <f>AVERAGE(G7,G11,G15,G19,G23,G27,G31,G35,G39,G43,G47,G51,G55,G59,G63,G67,G71,G75,G79)</f>
        <v>4.4004769376837713E-2</v>
      </c>
    </row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619</v>
      </c>
      <c r="C1" s="430">
        <f ca="1">TODAY()</f>
        <v>46311</v>
      </c>
      <c r="D1" s="570" t="s">
        <v>620</v>
      </c>
      <c r="E1" s="548"/>
      <c r="F1" s="570" t="s">
        <v>621</v>
      </c>
      <c r="G1" s="548"/>
      <c r="H1" s="570" t="s">
        <v>622</v>
      </c>
      <c r="I1" s="548"/>
      <c r="J1" s="570" t="s">
        <v>623</v>
      </c>
      <c r="K1" s="548"/>
      <c r="L1" s="431"/>
      <c r="M1" s="431"/>
      <c r="N1" s="432">
        <f>R1/Q1</f>
        <v>0.22415375262239876</v>
      </c>
      <c r="O1" s="571" t="s">
        <v>624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3">
      <c r="B3" s="429" t="s">
        <v>630</v>
      </c>
      <c r="C3" s="438">
        <f ca="1">(C2-C1)/365.25</f>
        <v>13.626283367556468</v>
      </c>
      <c r="D3" s="429" t="s">
        <v>631</v>
      </c>
      <c r="E3" s="441">
        <f ca="1">'TSP-401K'!J4</f>
        <v>0.11496201157569888</v>
      </c>
      <c r="F3" s="429" t="s">
        <v>631</v>
      </c>
      <c r="G3" s="441">
        <f ca="1">'TSP-401K'!O4</f>
        <v>0.11118002533912658</v>
      </c>
      <c r="H3" s="429" t="s">
        <v>631</v>
      </c>
      <c r="I3" s="441">
        <f ca="1">'TSP-401K'!T4</f>
        <v>0.11067168116569517</v>
      </c>
      <c r="J3" s="429" t="s">
        <v>631</v>
      </c>
      <c r="K3" s="441">
        <f ca="1">'TSP-401K'!Y4</f>
        <v>0.10875086188316346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633</v>
      </c>
      <c r="C5" s="438">
        <f ca="1">(C4-C1)/365.25</f>
        <v>13.626283367556468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634</v>
      </c>
      <c r="C6" s="445">
        <f>E6+G6+I6+K6</f>
        <v>1138375.0599999998</v>
      </c>
      <c r="D6" s="429" t="s">
        <v>635</v>
      </c>
      <c r="E6" s="445">
        <f>'TSP-401K'!H84*-1</f>
        <v>448737.99999999994</v>
      </c>
      <c r="F6" s="429" t="s">
        <v>635</v>
      </c>
      <c r="G6" s="445">
        <f>'TSP-401K'!L84*-1</f>
        <v>142532.94999999998</v>
      </c>
      <c r="H6" s="429" t="s">
        <v>635</v>
      </c>
      <c r="I6" s="445">
        <f>'TSP-401K'!Q84*-1</f>
        <v>419419.08999999991</v>
      </c>
      <c r="J6" s="429" t="s">
        <v>635</v>
      </c>
      <c r="K6" s="445">
        <f>'TSP-401K'!V84*-1</f>
        <v>127685.02000000006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636</v>
      </c>
      <c r="C8" s="445">
        <f ca="1">E8+G8+I8+K8</f>
        <v>6495364.5615115426</v>
      </c>
      <c r="D8" s="429" t="s">
        <v>637</v>
      </c>
      <c r="E8" s="445">
        <f ca="1">FV(E3/26,C3*26,-(E2*0.1)/26,-E6,1)</f>
        <v>2485679.6523759831</v>
      </c>
      <c r="F8" s="429" t="s">
        <v>637</v>
      </c>
      <c r="G8" s="445">
        <f ca="1">FV(G3/12,12*C3,-(G2*0.1)/12,-G6,1)</f>
        <v>701394.77019584959</v>
      </c>
      <c r="H8" s="429" t="s">
        <v>637</v>
      </c>
      <c r="I8" s="445">
        <f ca="1">FV(I3/24,C5*24,-(I2*0.1)/24,-I6,1)</f>
        <v>2446267.5340704648</v>
      </c>
      <c r="J8" s="429" t="s">
        <v>637</v>
      </c>
      <c r="K8" s="445">
        <f ca="1">FV(K3/24,C5*24,-(K2*0.055)/24,-K6,1)</f>
        <v>862022.60486924497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Retirement'!E8+'Combined Retirement'!G8</f>
        <v>3187074.4225718328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658</v>
      </c>
      <c r="B4" s="451">
        <f ca="1">(SUMIFS(H:H,I:I,"&gt;0",L:L,"&lt;0"))/12</f>
        <v>38.833333333333336</v>
      </c>
      <c r="C4" s="463">
        <f ca="1">(SUMIFS(H:H,I:I,"&gt;0",L:L,"&lt;0"))</f>
        <v>466</v>
      </c>
      <c r="D4" s="456">
        <f t="array" aca="1" ref="D4" ca="1">INDEX(N:N,MATCH(C4,H:H,0),0)</f>
        <v>65440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3">
      <c r="A8" s="459">
        <v>1</v>
      </c>
      <c r="B8" s="447">
        <f ca="1">B1</f>
        <v>3187074.4225718328</v>
      </c>
      <c r="C8" s="447">
        <f t="shared" ref="C8:C136" si="0">SUMIF(G:G,A8,J:J)</f>
        <v>398963.19893278764</v>
      </c>
      <c r="D8" s="447">
        <f ca="1">SUMIF(G:G,1,K:K)</f>
        <v>152084.71003098314</v>
      </c>
      <c r="E8" s="447">
        <f t="shared" ref="E8:E136" ca="1" si="1">B8-C8+D8</f>
        <v>2940195.9336700281</v>
      </c>
      <c r="F8" s="431"/>
      <c r="G8" s="459">
        <v>1</v>
      </c>
      <c r="H8" s="459">
        <v>1</v>
      </c>
      <c r="I8" s="444">
        <f ca="1">B1</f>
        <v>3187074.4225718328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13140.947872197641</v>
      </c>
      <c r="L8" s="444">
        <f t="shared" ref="L8:L262" ca="1" si="3">I8-J8+K8</f>
        <v>3166968.4371996317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2940195.9336700281</v>
      </c>
      <c r="C9" s="447">
        <f t="shared" si="0"/>
        <v>398963.19893278764</v>
      </c>
      <c r="D9" s="447">
        <f ca="1">SUMIF(G:G,2,K:K)</f>
        <v>139453.93799259252</v>
      </c>
      <c r="E9" s="447">
        <f t="shared" ca="1" si="1"/>
        <v>2680686.6727298331</v>
      </c>
      <c r="F9" s="431"/>
      <c r="G9" s="459">
        <v>1</v>
      </c>
      <c r="H9" s="459">
        <v>2</v>
      </c>
      <c r="I9" s="444">
        <f t="shared" ref="I9:I263" ca="1" si="5">L8</f>
        <v>3166968.4371996317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13057.172933146803</v>
      </c>
      <c r="L9" s="444">
        <f t="shared" ca="1" si="3"/>
        <v>3146778.6768883797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2680686.6727298331</v>
      </c>
      <c r="C10" s="447">
        <f t="shared" si="0"/>
        <v>398963.19893278764</v>
      </c>
      <c r="D10" s="447">
        <f ca="1">SUMIF(G:G,3,K:K)</f>
        <v>126176.95168500628</v>
      </c>
      <c r="E10" s="447">
        <f t="shared" ca="1" si="1"/>
        <v>2407900.4254820519</v>
      </c>
      <c r="F10" s="431"/>
      <c r="G10" s="459">
        <v>1</v>
      </c>
      <c r="H10" s="459">
        <v>3</v>
      </c>
      <c r="I10" s="444">
        <f t="shared" ca="1" si="5"/>
        <v>3146778.6768883797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12973.04893184992</v>
      </c>
      <c r="L10" s="444">
        <f t="shared" ca="1" si="3"/>
        <v>3126504.7925758311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2407900.4254820519</v>
      </c>
      <c r="C11" s="447">
        <f t="shared" si="0"/>
        <v>394307.19893278764</v>
      </c>
      <c r="D11" s="447">
        <f ca="1">SUMIF(G:G,4,K:K)</f>
        <v>112289.06305716962</v>
      </c>
      <c r="E11" s="447">
        <f t="shared" ca="1" si="1"/>
        <v>2125882.2896064338</v>
      </c>
      <c r="F11" s="431"/>
      <c r="G11" s="459">
        <v>1</v>
      </c>
      <c r="H11" s="459">
        <v>4</v>
      </c>
      <c r="I11" s="444">
        <f t="shared" ca="1" si="5"/>
        <v>3126504.7925758311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12888.574413880968</v>
      </c>
      <c r="L11" s="444">
        <f t="shared" ca="1" si="3"/>
        <v>3106146.4337453134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2125882.2896064338</v>
      </c>
      <c r="C12" s="447">
        <f t="shared" si="0"/>
        <v>389651.19893278764</v>
      </c>
      <c r="D12" s="447">
        <f ca="1">SUMIF(G:G,5,K:K)</f>
        <v>98048.199985559288</v>
      </c>
      <c r="E12" s="447">
        <f t="shared" ca="1" si="1"/>
        <v>1834279.2906592055</v>
      </c>
      <c r="F12" s="431"/>
      <c r="G12" s="459">
        <v>1</v>
      </c>
      <c r="H12" s="459">
        <v>5</v>
      </c>
      <c r="I12" s="444">
        <f t="shared" ca="1" si="5"/>
        <v>3106146.4337453134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12803.74791875381</v>
      </c>
      <c r="L12" s="444">
        <f t="shared" ca="1" si="3"/>
        <v>3085703.2484196685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1834279.2906592055</v>
      </c>
      <c r="C13" s="447">
        <f t="shared" si="0"/>
        <v>272655.17935989378</v>
      </c>
      <c r="D13" s="447">
        <f ca="1">SUMIF(G:G,6,K:K)</f>
        <v>84599.837531763522</v>
      </c>
      <c r="E13" s="447">
        <f t="shared" ca="1" si="1"/>
        <v>1646223.9488310753</v>
      </c>
      <c r="F13" s="431"/>
      <c r="G13" s="459">
        <v>1</v>
      </c>
      <c r="H13" s="459">
        <v>6</v>
      </c>
      <c r="I13" s="444">
        <f t="shared" ca="1" si="5"/>
        <v>3085703.2484196685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12718.567979896958</v>
      </c>
      <c r="L13" s="444">
        <f t="shared" ca="1" si="3"/>
        <v>3065174.8831551666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1646223.9488310753</v>
      </c>
      <c r="C14" s="447">
        <f t="shared" si="0"/>
        <v>108860.75195784221</v>
      </c>
      <c r="D14" s="447">
        <f ca="1">SUMIF(G:G,7,K:K)</f>
        <v>81230.113128902391</v>
      </c>
      <c r="E14" s="447">
        <f t="shared" ca="1" si="1"/>
        <v>1618593.3100021356</v>
      </c>
      <c r="F14" s="431"/>
      <c r="G14" s="459">
        <v>1</v>
      </c>
      <c r="H14" s="459">
        <v>7</v>
      </c>
      <c r="I14" s="444">
        <f t="shared" ca="1" si="5"/>
        <v>3065174.8831551666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12633.033124628198</v>
      </c>
      <c r="L14" s="444">
        <f t="shared" ca="1" si="3"/>
        <v>3044560.9830353959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1618593.3100021356</v>
      </c>
      <c r="C15" s="447">
        <f t="shared" si="0"/>
        <v>108860.75195784221</v>
      </c>
      <c r="D15" s="447">
        <f ca="1">SUMIF(G:G,8,K:K)</f>
        <v>79816.477206729061</v>
      </c>
      <c r="E15" s="447">
        <f t="shared" ca="1" si="1"/>
        <v>1589549.0352510225</v>
      </c>
      <c r="F15" s="431"/>
      <c r="G15" s="459">
        <v>1</v>
      </c>
      <c r="H15" s="459">
        <v>8</v>
      </c>
      <c r="I15" s="444">
        <f t="shared" ca="1" si="5"/>
        <v>3044560.9830353959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12547.141874129155</v>
      </c>
      <c r="L15" s="444">
        <f t="shared" ca="1" si="3"/>
        <v>3023861.191665126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1589549.0352510225</v>
      </c>
      <c r="C16" s="447">
        <f t="shared" si="0"/>
        <v>101423.65635784219</v>
      </c>
      <c r="D16" s="447">
        <f ca="1">SUMIF(G:G,9,K:K)</f>
        <v>78519.051074202973</v>
      </c>
      <c r="E16" s="447">
        <f t="shared" ca="1" si="1"/>
        <v>1566644.4299673832</v>
      </c>
      <c r="F16" s="431"/>
      <c r="G16" s="459">
        <v>1</v>
      </c>
      <c r="H16" s="459">
        <v>9</v>
      </c>
      <c r="I16" s="444">
        <f t="shared" ca="1" si="5"/>
        <v>3023861.191665126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12460.892743419696</v>
      </c>
      <c r="L16" s="444">
        <f t="shared" ca="1" si="3"/>
        <v>3003075.1511641471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1566644.4299673832</v>
      </c>
      <c r="C17" s="447">
        <f t="shared" si="0"/>
        <v>100747.55675784221</v>
      </c>
      <c r="D17" s="447">
        <f ca="1">SUMIF(G:G,10,K:K)</f>
        <v>77381.798536353061</v>
      </c>
      <c r="E17" s="447">
        <f t="shared" ca="1" si="1"/>
        <v>1543278.671745894</v>
      </c>
      <c r="F17" s="431"/>
      <c r="G17" s="459">
        <v>1</v>
      </c>
      <c r="H17" s="459">
        <v>10</v>
      </c>
      <c r="I17" s="444">
        <f t="shared" ca="1" si="5"/>
        <v>3003075.1511641471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12374.284241332285</v>
      </c>
      <c r="L17" s="444">
        <f t="shared" ca="1" si="3"/>
        <v>2982202.5021610805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1543278.671745894</v>
      </c>
      <c r="C18" s="447">
        <f t="shared" si="0"/>
        <v>100747.55675784221</v>
      </c>
      <c r="D18" s="447">
        <f ca="1">SUMIF(G:G,11,K:K)</f>
        <v>76186.362000295994</v>
      </c>
      <c r="E18" s="447">
        <f t="shared" ca="1" si="1"/>
        <v>1518717.4769883477</v>
      </c>
      <c r="F18" s="431"/>
      <c r="G18" s="459">
        <v>1</v>
      </c>
      <c r="H18" s="459">
        <v>11</v>
      </c>
      <c r="I18" s="444">
        <f t="shared" ca="1" si="5"/>
        <v>2982202.5021610805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12287.314870486174</v>
      </c>
      <c r="L18" s="444">
        <f t="shared" ca="1" si="3"/>
        <v>2961242.8837871677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1518717.4769883477</v>
      </c>
      <c r="C19" s="447">
        <f t="shared" si="0"/>
        <v>100747.55675784221</v>
      </c>
      <c r="D19" s="447">
        <f ca="1">SUMIF(G:G,12,K:K)</f>
        <v>74929.764662257061</v>
      </c>
      <c r="E19" s="447">
        <f t="shared" ca="1" si="1"/>
        <v>1492899.6848927627</v>
      </c>
      <c r="F19" s="431"/>
      <c r="G19" s="459">
        <v>1</v>
      </c>
      <c r="H19" s="459">
        <v>12</v>
      </c>
      <c r="I19" s="444">
        <f t="shared" ca="1" si="5"/>
        <v>2961242.8837871677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12199.983127261537</v>
      </c>
      <c r="L19" s="444">
        <f t="shared" ca="1" si="3"/>
        <v>2940195.9336700304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1492899.6848927627</v>
      </c>
      <c r="C20" s="447">
        <f t="shared" si="0"/>
        <v>100747.55675784221</v>
      </c>
      <c r="D20" s="447">
        <f ca="1">SUMIF(G:G,13,K:K)</f>
        <v>73608.877419530894</v>
      </c>
      <c r="E20" s="447">
        <f t="shared" ca="1" si="1"/>
        <v>1465761.0055544514</v>
      </c>
      <c r="F20" s="431"/>
      <c r="G20" s="459">
        <v>2</v>
      </c>
      <c r="H20" s="459">
        <v>13</v>
      </c>
      <c r="I20" s="444">
        <f t="shared" ca="1" si="5"/>
        <v>2940195.9336700304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12112.287501773466</v>
      </c>
      <c r="L20" s="444">
        <f t="shared" ca="1" si="3"/>
        <v>2919061.287927405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1465761.0055544514</v>
      </c>
      <c r="C21" s="447">
        <f t="shared" si="0"/>
        <v>100747.55675784221</v>
      </c>
      <c r="D21" s="447">
        <f ca="1">SUMIF(G:G,14,K:K)</f>
        <v>72220.411078579084</v>
      </c>
      <c r="E21" s="447">
        <f t="shared" ca="1" si="1"/>
        <v>1437233.8598751882</v>
      </c>
      <c r="F21" s="431"/>
      <c r="G21" s="459">
        <v>2</v>
      </c>
      <c r="H21" s="459">
        <v>14</v>
      </c>
      <c r="I21" s="444">
        <f t="shared" ca="1" si="5"/>
        <v>2919061.287927405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12024.226477845859</v>
      </c>
      <c r="L21" s="444">
        <f t="shared" ca="1" si="3"/>
        <v>2897838.5811608522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1437233.8598751882</v>
      </c>
      <c r="C22" s="447">
        <f t="shared" si="0"/>
        <v>100747.55675784221</v>
      </c>
      <c r="D22" s="447">
        <f ca="1">SUMIF(G:G,15,K:K)</f>
        <v>70760.90816447929</v>
      </c>
      <c r="E22" s="447">
        <f t="shared" ca="1" si="1"/>
        <v>1407247.2112818253</v>
      </c>
      <c r="F22" s="431"/>
      <c r="G22" s="459">
        <v>2</v>
      </c>
      <c r="H22" s="459">
        <v>15</v>
      </c>
      <c r="I22" s="444">
        <f t="shared" ca="1" si="5"/>
        <v>2897838.5811608522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11935.798532985222</v>
      </c>
      <c r="L22" s="444">
        <f t="shared" ca="1" si="3"/>
        <v>2876527.4464494386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1407247.2112818253</v>
      </c>
      <c r="C23" s="447">
        <f t="shared" si="0"/>
        <v>100747.55675784221</v>
      </c>
      <c r="D23" s="447">
        <f ca="1">SUMIF(G:G,16,K:K)</f>
        <v>69226.734311330219</v>
      </c>
      <c r="E23" s="447">
        <f t="shared" ca="1" si="1"/>
        <v>1375726.3888353133</v>
      </c>
      <c r="F23" s="431"/>
      <c r="G23" s="459">
        <v>2</v>
      </c>
      <c r="H23" s="459">
        <v>16</v>
      </c>
      <c r="I23" s="444">
        <f t="shared" ca="1" si="5"/>
        <v>2876527.4464494386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11847.002138354332</v>
      </c>
      <c r="L23" s="444">
        <f t="shared" ca="1" si="3"/>
        <v>2855127.5153433941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1375726.3888353133</v>
      </c>
      <c r="C24" s="447">
        <f t="shared" si="0"/>
        <v>100747.55675784221</v>
      </c>
      <c r="D24" s="447">
        <f ca="1">SUMIF(G:G,17,K:K)</f>
        <v>67614.069212173534</v>
      </c>
      <c r="E24" s="447">
        <f t="shared" ca="1" si="1"/>
        <v>1342592.9012896447</v>
      </c>
      <c r="F24" s="431"/>
      <c r="G24" s="459">
        <v>2</v>
      </c>
      <c r="H24" s="459">
        <v>17</v>
      </c>
      <c r="I24" s="444">
        <f t="shared" ca="1" si="5"/>
        <v>2855127.5153433941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11757.835758745814</v>
      </c>
      <c r="L24" s="444">
        <f t="shared" ca="1" si="3"/>
        <v>2833638.417857741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1342592.9012896447</v>
      </c>
      <c r="C25" s="447">
        <f t="shared" si="0"/>
        <v>100747.55675784221</v>
      </c>
      <c r="D25" s="447">
        <f ca="1">SUMIF(G:G,18,K:K)</f>
        <v>65918.897105896336</v>
      </c>
      <c r="E25" s="447">
        <f t="shared" ca="1" si="1"/>
        <v>1307764.2416376988</v>
      </c>
      <c r="F25" s="431"/>
      <c r="G25" s="459">
        <v>2</v>
      </c>
      <c r="H25" s="459">
        <v>18</v>
      </c>
      <c r="I25" s="444">
        <f t="shared" ca="1" si="5"/>
        <v>2833638.417857741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11668.297852555592</v>
      </c>
      <c r="L25" s="444">
        <f t="shared" ca="1" si="3"/>
        <v>2812059.782465898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1307764.2416376988</v>
      </c>
      <c r="C26" s="447">
        <f t="shared" si="0"/>
        <v>100747.55675784221</v>
      </c>
      <c r="D26" s="447">
        <f ca="1">SUMIF(G:G,19,K:K)</f>
        <v>64136.996777425855</v>
      </c>
      <c r="E26" s="447">
        <f t="shared" ca="1" si="1"/>
        <v>1271153.6816572824</v>
      </c>
      <c r="F26" s="431"/>
      <c r="G26" s="459">
        <v>2</v>
      </c>
      <c r="H26" s="459">
        <v>19</v>
      </c>
      <c r="I26" s="444">
        <f t="shared" ca="1" si="5"/>
        <v>2812059.782465898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11578.386871756247</v>
      </c>
      <c r="L26" s="444">
        <f t="shared" ca="1" si="3"/>
        <v>2790391.2360932552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1271153.6816572824</v>
      </c>
      <c r="C27" s="447">
        <f t="shared" si="0"/>
        <v>100747.55675784221</v>
      </c>
      <c r="D27" s="447">
        <f ca="1">SUMIF(G:G,20,K:K)</f>
        <v>62263.931046314727</v>
      </c>
      <c r="E27" s="447">
        <f t="shared" ca="1" si="1"/>
        <v>1232670.055945755</v>
      </c>
      <c r="F27" s="431"/>
      <c r="G27" s="459">
        <v>2</v>
      </c>
      <c r="H27" s="459">
        <v>20</v>
      </c>
      <c r="I27" s="444">
        <f t="shared" ca="1" si="5"/>
        <v>2790391.2360932552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11488.101261870235</v>
      </c>
      <c r="L27" s="444">
        <f t="shared" ca="1" si="3"/>
        <v>2768632.4041107264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1232670.055945755</v>
      </c>
      <c r="C28" s="447">
        <f t="shared" si="0"/>
        <v>100747.55675784221</v>
      </c>
      <c r="D28" s="447">
        <f ca="1">SUMIF(G:G,21,K:K)</f>
        <v>60295.03571754272</v>
      </c>
      <c r="E28" s="447">
        <f t="shared" ca="1" si="1"/>
        <v>1192217.5349054555</v>
      </c>
      <c r="F28" s="431"/>
      <c r="G28" s="459">
        <v>2</v>
      </c>
      <c r="H28" s="459">
        <v>21</v>
      </c>
      <c r="I28" s="444">
        <f t="shared" ca="1" si="5"/>
        <v>2768632.4041107264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11397.439461943031</v>
      </c>
      <c r="L28" s="444">
        <f t="shared" ca="1" si="3"/>
        <v>2746782.9103282709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1192217.5349054555</v>
      </c>
      <c r="C29" s="447">
        <f t="shared" si="0"/>
        <v>100747.55675784221</v>
      </c>
      <c r="D29" s="447">
        <f ca="1">SUMIF(G:G,22,K:K)</f>
        <v>58225.407967020255</v>
      </c>
      <c r="E29" s="447">
        <f t="shared" ca="1" si="1"/>
        <v>1149695.3861146336</v>
      </c>
      <c r="F29" s="431"/>
      <c r="G29" s="459">
        <v>2</v>
      </c>
      <c r="H29" s="459">
        <v>22</v>
      </c>
      <c r="I29" s="444">
        <f t="shared" ca="1" si="5"/>
        <v>2746782.9103282709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11306.399904516133</v>
      </c>
      <c r="L29" s="444">
        <f t="shared" ca="1" si="3"/>
        <v>2724842.3769883881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1149695.3861146336</v>
      </c>
      <c r="C30" s="447">
        <f t="shared" si="0"/>
        <v>100747.55675784221</v>
      </c>
      <c r="D30" s="447">
        <f ca="1">SUMIF(G:G,23,K:K)</f>
        <v>56049.894132872359</v>
      </c>
      <c r="E30" s="447">
        <f t="shared" ca="1" si="1"/>
        <v>1104997.7234896638</v>
      </c>
      <c r="F30" s="431"/>
      <c r="G30" s="459">
        <v>2</v>
      </c>
      <c r="H30" s="459">
        <v>23</v>
      </c>
      <c r="I30" s="444">
        <f t="shared" ca="1" si="5"/>
        <v>2724842.3769883881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11214.981015599955</v>
      </c>
      <c r="L30" s="444">
        <f t="shared" ca="1" si="3"/>
        <v>2702810.4247595891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1104997.7234896638</v>
      </c>
      <c r="C31" s="447">
        <f t="shared" si="0"/>
        <v>100747.55675784221</v>
      </c>
      <c r="D31" s="447">
        <f ca="1">SUMIF(G:G,24,K:K)</f>
        <v>53763.076882101508</v>
      </c>
      <c r="E31" s="447">
        <f t="shared" ca="1" si="1"/>
        <v>1058013.2436139232</v>
      </c>
      <c r="F31" s="431"/>
      <c r="G31" s="459">
        <v>2</v>
      </c>
      <c r="H31" s="459">
        <v>24</v>
      </c>
      <c r="I31" s="444">
        <f t="shared" ca="1" si="5"/>
        <v>2702810.4247595891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11123.181214646625</v>
      </c>
      <c r="L31" s="444">
        <f t="shared" ca="1" si="3"/>
        <v>2680686.6727298368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1058013.2436139232</v>
      </c>
      <c r="C32" s="447">
        <f t="shared" si="0"/>
        <v>100747.55675784221</v>
      </c>
      <c r="D32" s="447">
        <f ca="1">SUMIF(G:G,25,K:K)</f>
        <v>51359.261720672512</v>
      </c>
      <c r="E32" s="447">
        <f t="shared" ca="1" si="1"/>
        <v>1008624.9485767535</v>
      </c>
      <c r="F32" s="431"/>
      <c r="G32" s="459">
        <v>3</v>
      </c>
      <c r="H32" s="459">
        <v>25</v>
      </c>
      <c r="I32" s="444">
        <f t="shared" ca="1" si="5"/>
        <v>2680686.6727298368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11030.998914522657</v>
      </c>
      <c r="L32" s="444">
        <f t="shared" ca="1" si="3"/>
        <v>2658470.7383999606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1008624.9485767535</v>
      </c>
      <c r="C33" s="447">
        <f t="shared" si="0"/>
        <v>100747.55675784221</v>
      </c>
      <c r="D33" s="447">
        <f ca="1">SUMIF(G:G,26,K:K)</f>
        <v>48832.462813427926</v>
      </c>
      <c r="E33" s="447">
        <f t="shared" ca="1" si="1"/>
        <v>956709.85463233921</v>
      </c>
      <c r="F33" s="431"/>
      <c r="G33" s="459">
        <v>3</v>
      </c>
      <c r="H33" s="459">
        <v>26</v>
      </c>
      <c r="I33" s="444">
        <f t="shared" ca="1" si="5"/>
        <v>2658470.7383999606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10938.432521481507</v>
      </c>
      <c r="L33" s="444">
        <f t="shared" ca="1" si="3"/>
        <v>2636162.2376770433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956709.85463233921</v>
      </c>
      <c r="C34" s="447">
        <f t="shared" si="0"/>
        <v>100747.55675784221</v>
      </c>
      <c r="D34" s="447">
        <f ca="1">SUMIF(G:G,27,K:K)</f>
        <v>46176.388078523225</v>
      </c>
      <c r="E34" s="447">
        <f t="shared" ca="1" si="1"/>
        <v>902138.68595302023</v>
      </c>
      <c r="F34" s="431"/>
      <c r="G34" s="459">
        <v>3</v>
      </c>
      <c r="H34" s="459">
        <v>27</v>
      </c>
      <c r="I34" s="444">
        <f t="shared" ca="1" si="5"/>
        <v>2636162.2376770433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10845.480435136018</v>
      </c>
      <c r="L34" s="444">
        <f t="shared" ca="1" si="3"/>
        <v>2613760.7848677807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902138.68595302023</v>
      </c>
      <c r="C35" s="447">
        <f t="shared" si="0"/>
        <v>100747.55675784221</v>
      </c>
      <c r="D35" s="447">
        <f ca="1">SUMIF(G:G,28,K:K)</f>
        <v>43384.423519265074</v>
      </c>
      <c r="E35" s="447">
        <f t="shared" ca="1" si="1"/>
        <v>844775.55271444307</v>
      </c>
      <c r="F35" s="431"/>
      <c r="G35" s="459">
        <v>3</v>
      </c>
      <c r="H35" s="459">
        <v>28</v>
      </c>
      <c r="I35" s="444">
        <f t="shared" ca="1" si="5"/>
        <v>2613760.7848677807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10752.141048430758</v>
      </c>
      <c r="L35" s="444">
        <f t="shared" ca="1" si="3"/>
        <v>2591265.9926718129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844775.55271444307</v>
      </c>
      <c r="C36" s="447">
        <f t="shared" si="0"/>
        <v>100747.55675784221</v>
      </c>
      <c r="D36" s="447">
        <f ca="1">SUMIF(G:G,29,K:K)</f>
        <v>40449.616754336741</v>
      </c>
      <c r="E36" s="447">
        <f t="shared" ca="1" si="1"/>
        <v>784477.61271093762</v>
      </c>
      <c r="F36" s="431"/>
      <c r="G36" s="459">
        <v>3</v>
      </c>
      <c r="H36" s="459">
        <v>29</v>
      </c>
      <c r="I36" s="444">
        <f t="shared" ca="1" si="5"/>
        <v>2591265.9926718129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10658.412747614226</v>
      </c>
      <c r="L36" s="444">
        <f t="shared" ca="1" si="3"/>
        <v>2568677.4721750282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784477.61271093762</v>
      </c>
      <c r="C37" s="447">
        <f t="shared" si="0"/>
        <v>100747.55675784221</v>
      </c>
      <c r="D37" s="447">
        <f ca="1">SUMIF(G:G,30,K:K)</f>
        <v>37364.659705398524</v>
      </c>
      <c r="E37" s="447">
        <f t="shared" ca="1" si="1"/>
        <v>721094.71565849392</v>
      </c>
      <c r="F37" s="431"/>
      <c r="G37" s="459">
        <v>3</v>
      </c>
      <c r="H37" s="459">
        <v>30</v>
      </c>
      <c r="I37" s="444">
        <f t="shared" ca="1" si="5"/>
        <v>2568677.4721750282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10564.293912210956</v>
      </c>
      <c r="L37" s="444">
        <f t="shared" ca="1" si="3"/>
        <v>2545994.8328428403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721094.71565849392</v>
      </c>
      <c r="C38" s="447">
        <f t="shared" si="0"/>
        <v>100747.55675784221</v>
      </c>
      <c r="D38" s="447">
        <f ca="1">SUMIF(G:G,31,K:K)</f>
        <v>34121.870398952989</v>
      </c>
      <c r="E38" s="447">
        <f t="shared" ca="1" si="1"/>
        <v>654469.02929960471</v>
      </c>
      <c r="F38" s="431"/>
      <c r="G38" s="459">
        <v>3</v>
      </c>
      <c r="H38" s="459">
        <v>31</v>
      </c>
      <c r="I38" s="444">
        <f t="shared" ca="1" si="5"/>
        <v>2545994.8328428403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10469.782914993506</v>
      </c>
      <c r="L38" s="444">
        <f t="shared" ca="1" si="3"/>
        <v>2523217.6825134349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654469.02929960471</v>
      </c>
      <c r="C39" s="447">
        <f t="shared" si="0"/>
        <v>100747.55675784221</v>
      </c>
      <c r="D39" s="447">
        <f ca="1">SUMIF(G:G,32,K:K)</f>
        <v>30713.173837159127</v>
      </c>
      <c r="E39" s="447">
        <f t="shared" ca="1" si="1"/>
        <v>584434.64637892169</v>
      </c>
      <c r="F39" s="431"/>
      <c r="G39" s="459">
        <v>3</v>
      </c>
      <c r="H39" s="459">
        <v>32</v>
      </c>
      <c r="I39" s="444">
        <f t="shared" ca="1" si="5"/>
        <v>2523217.6825134349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10374.878121954316</v>
      </c>
      <c r="L39" s="444">
        <f t="shared" ca="1" si="3"/>
        <v>2500345.6273909905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584434.64637892169</v>
      </c>
      <c r="C40" s="447">
        <f t="shared" si="0"/>
        <v>100747.55675784221</v>
      </c>
      <c r="D40" s="447">
        <f ca="1">SUMIF(G:G,33,K:K)</f>
        <v>27130.081889960937</v>
      </c>
      <c r="E40" s="447">
        <f t="shared" ca="1" si="1"/>
        <v>510817.17151104042</v>
      </c>
      <c r="F40" s="431"/>
      <c r="G40" s="459">
        <v>3</v>
      </c>
      <c r="H40" s="459">
        <v>33</v>
      </c>
      <c r="I40" s="444">
        <f t="shared" ca="1" si="5"/>
        <v>2500345.6273909905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10279.577892277466</v>
      </c>
      <c r="L40" s="444">
        <f t="shared" ca="1" si="3"/>
        <v>2477378.2720388691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510817.17151104042</v>
      </c>
      <c r="C41" s="447">
        <f t="shared" si="0"/>
        <v>100747.55675784221</v>
      </c>
      <c r="D41" s="447">
        <f ca="1">SUMIF(G:G,34,K:K)</f>
        <v>23363.67215845934</v>
      </c>
      <c r="E41" s="447">
        <f t="shared" ca="1" si="1"/>
        <v>433433.28691165755</v>
      </c>
      <c r="F41" s="431"/>
      <c r="G41" s="459">
        <v>3</v>
      </c>
      <c r="H41" s="459">
        <v>34</v>
      </c>
      <c r="I41" s="444">
        <f t="shared" ca="1" si="5"/>
        <v>2477378.2720388691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10183.880578310293</v>
      </c>
      <c r="L41" s="444">
        <f t="shared" ca="1" si="3"/>
        <v>2454315.2193727805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433433.28691165755</v>
      </c>
      <c r="C42" s="447">
        <f t="shared" si="0"/>
        <v>100747.55675784221</v>
      </c>
      <c r="D42" s="447">
        <f ca="1">SUMIF(G:G,35,K:K)</f>
        <v>19404.565756893891</v>
      </c>
      <c r="E42" s="447">
        <f t="shared" ca="1" si="1"/>
        <v>352090.29591070925</v>
      </c>
      <c r="F42" s="431"/>
      <c r="G42" s="459">
        <v>3</v>
      </c>
      <c r="H42" s="459">
        <v>35</v>
      </c>
      <c r="I42" s="444">
        <f t="shared" ca="1" si="5"/>
        <v>2454315.2193727805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10087.784525534924</v>
      </c>
      <c r="L42" s="444">
        <f t="shared" ca="1" si="3"/>
        <v>2431156.0706539168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352090.29591070925</v>
      </c>
      <c r="C43" s="447">
        <f t="shared" si="0"/>
        <v>100747.55675784221</v>
      </c>
      <c r="D43" s="447">
        <f ca="1">SUMIF(G:G,36,K:K)</f>
        <v>15242.903957908633</v>
      </c>
      <c r="E43" s="447">
        <f t="shared" ca="1" si="1"/>
        <v>266585.64311077568</v>
      </c>
      <c r="F43" s="431"/>
      <c r="G43" s="459">
        <v>3</v>
      </c>
      <c r="H43" s="459">
        <v>36</v>
      </c>
      <c r="I43" s="444">
        <f t="shared" ca="1" si="5"/>
        <v>2431156.0706539168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9991.288072539659</v>
      </c>
      <c r="L43" s="444">
        <f t="shared" ca="1" si="3"/>
        <v>2407900.4254820575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266585.64311077568</v>
      </c>
      <c r="C44" s="447">
        <f t="shared" si="0"/>
        <v>100747.55675784221</v>
      </c>
      <c r="D44" s="447">
        <f ca="1">SUMIF(G:G,37,K:K)</f>
        <v>10868.323642945379</v>
      </c>
      <c r="E44" s="447">
        <f t="shared" ca="1" si="1"/>
        <v>176706.40999587887</v>
      </c>
      <c r="F44" s="431"/>
      <c r="G44" s="459">
        <v>4</v>
      </c>
      <c r="H44" s="459">
        <v>37</v>
      </c>
      <c r="I44" s="444">
        <f t="shared" ca="1" si="5"/>
        <v>2407900.4254820575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9894.389550990245</v>
      </c>
      <c r="L44" s="444">
        <f t="shared" ca="1" si="3"/>
        <v>2384547.8817886491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176706.40999587887</v>
      </c>
      <c r="C45" s="447">
        <f t="shared" si="0"/>
        <v>100747.55675784221</v>
      </c>
      <c r="D45" s="447">
        <f ca="1">SUMIF(G:G,38,K:K)</f>
        <v>6269.9314966325364</v>
      </c>
      <c r="E45" s="447">
        <f t="shared" ca="1" si="1"/>
        <v>82228.7847346692</v>
      </c>
      <c r="F45" s="431"/>
      <c r="G45" s="459">
        <v>4</v>
      </c>
      <c r="H45" s="459">
        <v>38</v>
      </c>
      <c r="I45" s="444">
        <f t="shared" ca="1" si="5"/>
        <v>2384547.8817886491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9797.0872856010428</v>
      </c>
      <c r="L45" s="444">
        <f t="shared" ca="1" si="3"/>
        <v>2361098.0358298514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82228.7847346692</v>
      </c>
      <c r="C46" s="447">
        <f t="shared" si="0"/>
        <v>100747.55675784221</v>
      </c>
      <c r="D46" s="447">
        <f ca="1">SUMIF(G:G,39,K:K)</f>
        <v>1436.2768809098725</v>
      </c>
      <c r="E46" s="447">
        <f t="shared" ca="1" si="1"/>
        <v>-17082.495142263135</v>
      </c>
      <c r="F46" s="431"/>
      <c r="G46" s="459">
        <v>4</v>
      </c>
      <c r="H46" s="459">
        <v>39</v>
      </c>
      <c r="I46" s="444">
        <f t="shared" ca="1" si="5"/>
        <v>2361098.0358298514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9699.3795941060525</v>
      </c>
      <c r="L46" s="444">
        <f t="shared" ca="1" si="3"/>
        <v>2337550.4821795588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-17082.495142263135</v>
      </c>
      <c r="C47" s="447">
        <f t="shared" si="0"/>
        <v>100747.55675784221</v>
      </c>
      <c r="D47" s="447">
        <f ca="1">SUMIF(G:G,40,K:K)</f>
        <v>-3644.6766786579642</v>
      </c>
      <c r="E47" s="447">
        <f t="shared" ca="1" si="1"/>
        <v>-121474.72857876332</v>
      </c>
      <c r="F47" s="431"/>
      <c r="G47" s="459">
        <v>4</v>
      </c>
      <c r="H47" s="459">
        <v>40</v>
      </c>
      <c r="I47" s="444">
        <f t="shared" ca="1" si="5"/>
        <v>2337550.4821795588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9601.264787229833</v>
      </c>
      <c r="L47" s="444">
        <f t="shared" ca="1" si="3"/>
        <v>2313904.8137223898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-121474.72857876332</v>
      </c>
      <c r="C48" s="447">
        <f t="shared" si="0"/>
        <v>100747.55675784221</v>
      </c>
      <c r="D48" s="447">
        <f ca="1">SUMIF(G:G,41,K:K)</f>
        <v>-8985.5814653822399</v>
      </c>
      <c r="E48" s="447">
        <f t="shared" ca="1" si="1"/>
        <v>-231207.86680198775</v>
      </c>
      <c r="F48" s="431"/>
      <c r="G48" s="459">
        <v>4</v>
      </c>
      <c r="H48" s="459">
        <v>41</v>
      </c>
      <c r="I48" s="444">
        <f t="shared" ca="1" si="5"/>
        <v>2313904.8137223898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9502.7411686582964</v>
      </c>
      <c r="L48" s="444">
        <f t="shared" ca="1" si="3"/>
        <v>2290160.6216466492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-231207.86680198775</v>
      </c>
      <c r="C49" s="447">
        <f t="shared" si="0"/>
        <v>100747.55675784221</v>
      </c>
      <c r="D49" s="447">
        <f ca="1">SUMIF(G:G,42,K:K)</f>
        <v>-14599.737077400958</v>
      </c>
      <c r="E49" s="447">
        <f t="shared" ca="1" si="1"/>
        <v>-346555.1606372309</v>
      </c>
      <c r="F49" s="431"/>
      <c r="G49" s="459">
        <v>4</v>
      </c>
      <c r="H49" s="459">
        <v>42</v>
      </c>
      <c r="I49" s="444">
        <f t="shared" ca="1" si="5"/>
        <v>2290160.6216466492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9403.8070350093767</v>
      </c>
      <c r="L49" s="444">
        <f t="shared" ca="1" si="3"/>
        <v>2266317.4954372598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-346555.1606372309</v>
      </c>
      <c r="C50" s="447">
        <f t="shared" si="0"/>
        <v>100747.55675784221</v>
      </c>
      <c r="D50" s="447">
        <f ca="1">SUMIF(G:G,43,K:K)</f>
        <v>-20501.123545533941</v>
      </c>
      <c r="E50" s="447">
        <f t="shared" ca="1" si="1"/>
        <v>-467803.84094060701</v>
      </c>
      <c r="F50" s="431"/>
      <c r="G50" s="459">
        <v>4</v>
      </c>
      <c r="H50" s="459">
        <v>43</v>
      </c>
      <c r="I50" s="444">
        <f t="shared" ca="1" si="5"/>
        <v>2266317.4954372598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9307.6940091369215</v>
      </c>
      <c r="L50" s="444">
        <f t="shared" ca="1" si="3"/>
        <v>2243154.2562019979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-467803.84094060701</v>
      </c>
      <c r="C51" s="447">
        <f t="shared" si="0"/>
        <v>100747.55675784221</v>
      </c>
      <c r="D51" s="447">
        <f ca="1">SUMIF(G:G,44,K:K)</f>
        <v>-26704.436145510193</v>
      </c>
      <c r="E51" s="447">
        <f t="shared" ca="1" si="1"/>
        <v>-595255.83384395938</v>
      </c>
      <c r="F51" s="431"/>
      <c r="G51" s="459">
        <v>4</v>
      </c>
      <c r="H51" s="459">
        <v>44</v>
      </c>
      <c r="I51" s="444">
        <f t="shared" ca="1" si="5"/>
        <v>2243154.2562019979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9211.1805123233298</v>
      </c>
      <c r="L51" s="444">
        <f t="shared" ca="1" si="3"/>
        <v>2219894.5034699226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-595255.83384395938</v>
      </c>
      <c r="C52" s="447">
        <f t="shared" si="0"/>
        <v>100747.55675784221</v>
      </c>
      <c r="D52" s="447">
        <f ca="1">SUMIF(G:G,45,K:K)</f>
        <v>-33225.121991254891</v>
      </c>
      <c r="E52" s="447">
        <f t="shared" ca="1" si="1"/>
        <v>-729228.51259305642</v>
      </c>
      <c r="F52" s="431"/>
      <c r="G52" s="459">
        <v>4</v>
      </c>
      <c r="H52" s="459">
        <v>45</v>
      </c>
      <c r="I52" s="444">
        <f t="shared" ca="1" si="5"/>
        <v>2219894.5034699226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9114.2648759396816</v>
      </c>
      <c r="L52" s="444">
        <f t="shared" ca="1" si="3"/>
        <v>2196537.8351014634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-729228.51259305642</v>
      </c>
      <c r="C53" s="447">
        <f t="shared" si="0"/>
        <v>100747.55675784221</v>
      </c>
      <c r="D53" s="447">
        <f ca="1">SUMIF(G:G,46,K:K)</f>
        <v>-40079.418500358435</v>
      </c>
      <c r="E53" s="447">
        <f t="shared" ca="1" si="1"/>
        <v>-870055.48785125709</v>
      </c>
      <c r="F53" s="431"/>
      <c r="G53" s="459">
        <v>4</v>
      </c>
      <c r="H53" s="459">
        <v>46</v>
      </c>
      <c r="I53" s="444">
        <f t="shared" ca="1" si="5"/>
        <v>2196537.8351014634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9016.9454244044355</v>
      </c>
      <c r="L53" s="444">
        <f t="shared" ca="1" si="3"/>
        <v>2173083.847281469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-870055.48785125709</v>
      </c>
      <c r="C54" s="447">
        <f t="shared" si="0"/>
        <v>100747.55675784221</v>
      </c>
      <c r="D54" s="447">
        <f ca="1">SUMIF(G:G,47,K:K)</f>
        <v>-47284.393827511856</v>
      </c>
      <c r="E54" s="447">
        <f t="shared" ca="1" si="1"/>
        <v>-1018087.4384366111</v>
      </c>
      <c r="F54" s="431"/>
      <c r="G54" s="459">
        <v>4</v>
      </c>
      <c r="H54" s="459">
        <v>47</v>
      </c>
      <c r="I54" s="444">
        <f t="shared" ca="1" si="5"/>
        <v>2173083.847281469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8919.2204751544596</v>
      </c>
      <c r="L54" s="444">
        <f t="shared" ca="1" si="3"/>
        <v>2149532.1345122247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-1018087.4384366111</v>
      </c>
      <c r="C55" s="447">
        <f t="shared" si="0"/>
        <v>100747.55675784221</v>
      </c>
      <c r="D55" s="447">
        <f ca="1">SUMIF(G:G,48,K:K)</f>
        <v>-54857.989366593494</v>
      </c>
      <c r="E55" s="447">
        <f t="shared" ca="1" si="1"/>
        <v>-1173692.9845610468</v>
      </c>
      <c r="F55" s="431"/>
      <c r="G55" s="459">
        <v>4</v>
      </c>
      <c r="H55" s="459">
        <v>48</v>
      </c>
      <c r="I55" s="444">
        <f t="shared" ca="1" si="5"/>
        <v>2149532.1345122247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8821.0883386159403</v>
      </c>
      <c r="L55" s="444">
        <f t="shared" ca="1" si="3"/>
        <v>2125882.2896064417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-1173692.9845610468</v>
      </c>
      <c r="C56" s="447">
        <f t="shared" si="0"/>
        <v>100747.55675784221</v>
      </c>
      <c r="D56" s="447">
        <f ca="1">SUMIF(G:G,49,K:K)</f>
        <v>-62819.064427243211</v>
      </c>
      <c r="E56" s="447">
        <f t="shared" ca="1" si="1"/>
        <v>-1337259.6057461323</v>
      </c>
      <c r="F56" s="431"/>
      <c r="G56" s="459">
        <f>G55+1</f>
        <v>5</v>
      </c>
      <c r="H56" s="459">
        <v>49</v>
      </c>
      <c r="I56" s="444">
        <f t="shared" ca="1" si="5"/>
        <v>2125882.2896064417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8722.5473181751786</v>
      </c>
      <c r="L56" s="444">
        <f t="shared" ca="1" si="3"/>
        <v>2102133.9036802179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-1337259.6057461323</v>
      </c>
      <c r="C57" s="447">
        <f t="shared" si="0"/>
        <v>100747.55675784221</v>
      </c>
      <c r="D57" s="447">
        <f ca="1">SUMIF(G:G,50,K:K)</f>
        <v>-71187.443197174682</v>
      </c>
      <c r="E57" s="447">
        <f t="shared" ca="1" si="1"/>
        <v>-1509194.6057011492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2102133.9036802179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8623.5957101492459</v>
      </c>
      <c r="L57" s="444">
        <f t="shared" ca="1" si="3"/>
        <v>2078286.5661459682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-1509194.6057011492</v>
      </c>
      <c r="C58" s="447">
        <f t="shared" si="0"/>
        <v>100747.55675784221</v>
      </c>
      <c r="D58" s="447">
        <f ca="1">SUMIF(G:G,51,K:K)</f>
        <v>-79983.964107169057</v>
      </c>
      <c r="E58" s="447">
        <f t="shared" ca="1" si="1"/>
        <v>-1689926.1265661605</v>
      </c>
      <c r="F58" s="431"/>
      <c r="G58" s="459">
        <f t="shared" si="8"/>
        <v>5</v>
      </c>
      <c r="H58" s="459">
        <v>51</v>
      </c>
      <c r="I58" s="444">
        <f t="shared" ca="1" si="5"/>
        <v>2078286.5661459682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8524.2318037565365</v>
      </c>
      <c r="L58" s="444">
        <f t="shared" ca="1" si="3"/>
        <v>2054339.8647053256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-1689926.1265661605</v>
      </c>
      <c r="C59" s="447">
        <f t="shared" si="0"/>
        <v>100747.55675784221</v>
      </c>
      <c r="D59" s="447">
        <f ca="1">SUMIF(G:G,52,K:K)</f>
        <v>-89230.531721675114</v>
      </c>
      <c r="E59" s="447">
        <f t="shared" ca="1" si="1"/>
        <v>-1879904.2150456777</v>
      </c>
      <c r="F59" s="431"/>
      <c r="G59" s="459">
        <f t="shared" si="8"/>
        <v>5</v>
      </c>
      <c r="H59" s="459">
        <v>52</v>
      </c>
      <c r="I59" s="444">
        <f t="shared" ca="1" si="5"/>
        <v>2054339.8647053256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8424.4538810871927</v>
      </c>
      <c r="L59" s="444">
        <f t="shared" ca="1" si="3"/>
        <v>2030293.3853420138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-1879904.2150456777</v>
      </c>
      <c r="C60" s="447">
        <f t="shared" si="0"/>
        <v>100747.55675784221</v>
      </c>
      <c r="D60" s="447">
        <f ca="1">SUMIF(G:G,53,K:K)</f>
        <v>-98950.171284231052</v>
      </c>
      <c r="E60" s="447">
        <f t="shared" ca="1" si="1"/>
        <v>-2079601.943087751</v>
      </c>
      <c r="F60" s="431"/>
      <c r="G60" s="459">
        <f t="shared" si="8"/>
        <v>5</v>
      </c>
      <c r="H60" s="459">
        <v>53</v>
      </c>
      <c r="I60" s="444">
        <f t="shared" ca="1" si="5"/>
        <v>2030293.3853420138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8324.2602170733953</v>
      </c>
      <c r="L60" s="444">
        <f t="shared" ca="1" si="3"/>
        <v>2006146.7123146881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-2079601.943087751</v>
      </c>
      <c r="C61" s="447">
        <f t="shared" si="0"/>
        <v>100747.55675784221</v>
      </c>
      <c r="D61" s="447">
        <f ca="1">SUMIF(G:G,54,K:K)</f>
        <v>-109167.08605353377</v>
      </c>
      <c r="E61" s="447">
        <f t="shared" ca="1" si="1"/>
        <v>-2289516.5858991272</v>
      </c>
      <c r="F61" s="431"/>
      <c r="G61" s="459">
        <f t="shared" si="8"/>
        <v>5</v>
      </c>
      <c r="H61" s="459">
        <v>54</v>
      </c>
      <c r="I61" s="444">
        <f t="shared" ca="1" si="5"/>
        <v>2006146.7123146881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8223.6490794595375</v>
      </c>
      <c r="L61" s="444">
        <f t="shared" ca="1" si="3"/>
        <v>1981899.4281497486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-2289516.5858991272</v>
      </c>
      <c r="C62" s="447">
        <f t="shared" si="0"/>
        <v>100747.55675784221</v>
      </c>
      <c r="D62" s="447">
        <f ca="1">SUMIF(G:G,55,K:K)</f>
        <v>-119906.71757293004</v>
      </c>
      <c r="E62" s="447">
        <f t="shared" ca="1" si="1"/>
        <v>-2510170.8602298992</v>
      </c>
      <c r="F62" s="431"/>
      <c r="G62" s="459">
        <f t="shared" si="8"/>
        <v>5</v>
      </c>
      <c r="H62" s="459">
        <v>55</v>
      </c>
      <c r="I62" s="444">
        <f t="shared" ca="1" si="5"/>
        <v>1981899.4281497486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8122.6187287722896</v>
      </c>
      <c r="L62" s="444">
        <f t="shared" ca="1" si="3"/>
        <v>1957551.1136341218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-2510170.8602298992</v>
      </c>
      <c r="C63" s="447">
        <f t="shared" si="0"/>
        <v>100747.55675784221</v>
      </c>
      <c r="D63" s="447">
        <f ca="1">SUMIF(G:G,56,K:K)</f>
        <v>-131195.80902340909</v>
      </c>
      <c r="E63" s="447">
        <f t="shared" ca="1" si="1"/>
        <v>-2742114.2260111505</v>
      </c>
      <c r="F63" s="431"/>
      <c r="G63" s="459">
        <f t="shared" si="8"/>
        <v>5</v>
      </c>
      <c r="H63" s="459">
        <v>56</v>
      </c>
      <c r="I63" s="444">
        <f t="shared" ca="1" si="5"/>
        <v>1957551.1136341218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8021.1674182905126</v>
      </c>
      <c r="L63" s="444">
        <f t="shared" ca="1" si="3"/>
        <v>1933101.3478080134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-2742114.2260111505</v>
      </c>
      <c r="C64" s="447">
        <f t="shared" si="0"/>
        <v>100747.55675784221</v>
      </c>
      <c r="D64" s="447">
        <f ca="1">SUMIF(G:G,57,K:K)</f>
        <v>-143062.47181785511</v>
      </c>
      <c r="E64" s="447">
        <f t="shared" ca="1" si="1"/>
        <v>-2985924.254586848</v>
      </c>
      <c r="F64" s="431"/>
      <c r="G64" s="459">
        <f t="shared" si="8"/>
        <v>5</v>
      </c>
      <c r="H64" s="459">
        <v>57</v>
      </c>
      <c r="I64" s="444">
        <f t="shared" ca="1" si="5"/>
        <v>1933101.3478080134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7919.2933940150597</v>
      </c>
      <c r="L64" s="444">
        <f t="shared" ca="1" si="3"/>
        <v>1908549.7079576296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-2985924.254586848</v>
      </c>
      <c r="C65" s="447">
        <f t="shared" si="0"/>
        <v>100747.55675784221</v>
      </c>
      <c r="D65" s="447">
        <f ca="1">SUMIF(G:G,58,K:K)</f>
        <v>-155536.25560238751</v>
      </c>
      <c r="E65" s="447">
        <f t="shared" ca="1" si="1"/>
        <v>-3242208.0669470779</v>
      </c>
      <c r="F65" s="431"/>
      <c r="G65" s="459">
        <f t="shared" si="8"/>
        <v>5</v>
      </c>
      <c r="H65" s="459">
        <v>58</v>
      </c>
      <c r="I65" s="444">
        <f t="shared" ca="1" si="5"/>
        <v>1908549.7079576296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7816.9948946384593</v>
      </c>
      <c r="L65" s="444">
        <f t="shared" ca="1" si="3"/>
        <v>1883895.769607869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-3242208.0669470779</v>
      </c>
      <c r="C66" s="447">
        <f t="shared" si="0"/>
        <v>100747.55675784221</v>
      </c>
      <c r="D66" s="447">
        <f ca="1">SUMIF(G:G,59,K:K)</f>
        <v>-168648.22183910297</v>
      </c>
      <c r="E66" s="447">
        <f t="shared" ca="1" si="1"/>
        <v>-3511603.845544023</v>
      </c>
      <c r="F66" s="431"/>
      <c r="G66" s="459">
        <f t="shared" si="8"/>
        <v>5</v>
      </c>
      <c r="H66" s="459">
        <v>59</v>
      </c>
      <c r="I66" s="444">
        <f t="shared" ca="1" si="5"/>
        <v>1883895.769607869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7714.270151514459</v>
      </c>
      <c r="L66" s="444">
        <f t="shared" ca="1" si="3"/>
        <v>1859139.1065149845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-3511603.845544023</v>
      </c>
      <c r="C67" s="447">
        <f t="shared" si="0"/>
        <v>100747.55675784221</v>
      </c>
      <c r="D67" s="447">
        <f t="shared" ref="D67:D136" ca="1" si="9">SUMIF(G:G,60,K:K)</f>
        <v>-182431.0211534501</v>
      </c>
      <c r="E67" s="447">
        <f t="shared" ca="1" si="1"/>
        <v>-3794782.4234553152</v>
      </c>
      <c r="F67" s="431"/>
      <c r="G67" s="459">
        <f t="shared" si="8"/>
        <v>5</v>
      </c>
      <c r="H67" s="459">
        <v>60</v>
      </c>
      <c r="I67" s="444">
        <f t="shared" ca="1" si="5"/>
        <v>1859139.1065149845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7611.1173886274391</v>
      </c>
      <c r="L67" s="444">
        <f t="shared" ca="1" si="3"/>
        <v>1834279.290659213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-3794782.4234553152</v>
      </c>
      <c r="C68" s="447">
        <f t="shared" si="0"/>
        <v>100747.55675784221</v>
      </c>
      <c r="D68" s="447">
        <f t="shared" ca="1" si="9"/>
        <v>-182431.0211534501</v>
      </c>
      <c r="E68" s="447">
        <f t="shared" ca="1" si="1"/>
        <v>-4077961.0013666074</v>
      </c>
      <c r="F68" s="431"/>
      <c r="G68" s="459">
        <f>G67+1</f>
        <v>6</v>
      </c>
      <c r="H68" s="459">
        <v>61</v>
      </c>
      <c r="I68" s="444">
        <f t="shared" ca="1" si="5"/>
        <v>1834279.290659213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7507.5348225617245</v>
      </c>
      <c r="L68" s="444">
        <f t="shared" ca="1" si="3"/>
        <v>1809315.8922373757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-4077961.0013666074</v>
      </c>
      <c r="C69" s="447">
        <f t="shared" si="0"/>
        <v>100747.55675784221</v>
      </c>
      <c r="D69" s="447">
        <f t="shared" ca="1" si="9"/>
        <v>-182431.0211534501</v>
      </c>
      <c r="E69" s="447">
        <f t="shared" ca="1" si="1"/>
        <v>-4361139.5792779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1809315.8922373757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7403.5206624707362</v>
      </c>
      <c r="L69" s="444">
        <f t="shared" ca="1" si="3"/>
        <v>1784248.4796554474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-4361139.5792779</v>
      </c>
      <c r="C70" s="447">
        <f t="shared" si="0"/>
        <v>100747.55675784221</v>
      </c>
      <c r="D70" s="447">
        <f t="shared" ca="1" si="9"/>
        <v>-182431.0211534501</v>
      </c>
      <c r="E70" s="447">
        <f t="shared" ca="1" si="1"/>
        <v>-4644318.1571891923</v>
      </c>
      <c r="F70" s="431"/>
      <c r="G70" s="459">
        <f t="shared" si="10"/>
        <v>6</v>
      </c>
      <c r="H70" s="459">
        <v>63</v>
      </c>
      <c r="I70" s="444">
        <f t="shared" ca="1" si="5"/>
        <v>1784248.4796554474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7299.0731100460353</v>
      </c>
      <c r="L70" s="444">
        <f t="shared" ca="1" si="3"/>
        <v>1759076.6195210945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-4644318.1571891923</v>
      </c>
      <c r="C71" s="447">
        <f t="shared" si="0"/>
        <v>100747.55675784221</v>
      </c>
      <c r="D71" s="447">
        <f t="shared" ca="1" si="9"/>
        <v>-182431.0211534501</v>
      </c>
      <c r="E71" s="447">
        <f t="shared" ca="1" si="1"/>
        <v>-4927496.7351004845</v>
      </c>
      <c r="F71" s="431"/>
      <c r="G71" s="459">
        <f t="shared" si="10"/>
        <v>6</v>
      </c>
      <c r="H71" s="459">
        <v>64</v>
      </c>
      <c r="I71" s="444">
        <f t="shared" ca="1" si="5"/>
        <v>1759076.6195210945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7194.1903594862315</v>
      </c>
      <c r="L71" s="444">
        <f t="shared" ca="1" si="3"/>
        <v>1733799.8766361817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-4927496.7351004845</v>
      </c>
      <c r="C72" s="447">
        <f t="shared" si="0"/>
        <v>100747.55675784221</v>
      </c>
      <c r="D72" s="447">
        <f t="shared" ca="1" si="9"/>
        <v>-182431.0211534501</v>
      </c>
      <c r="E72" s="447">
        <f t="shared" ca="1" si="1"/>
        <v>-5210675.3130117767</v>
      </c>
      <c r="F72" s="431"/>
      <c r="G72" s="459">
        <f t="shared" si="10"/>
        <v>6</v>
      </c>
      <c r="H72" s="459">
        <v>65</v>
      </c>
      <c r="I72" s="444">
        <f t="shared" ca="1" si="5"/>
        <v>1733799.8766361817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7088.8705974657614</v>
      </c>
      <c r="L72" s="444">
        <f t="shared" ca="1" si="3"/>
        <v>1708417.8139892484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-5210675.3130117767</v>
      </c>
      <c r="C73" s="447">
        <f t="shared" si="0"/>
        <v>100747.55675784221</v>
      </c>
      <c r="D73" s="447">
        <f t="shared" ca="1" si="9"/>
        <v>-182431.0211534501</v>
      </c>
      <c r="E73" s="447">
        <f t="shared" ca="1" si="1"/>
        <v>-5493853.8909230689</v>
      </c>
      <c r="F73" s="431"/>
      <c r="G73" s="459">
        <f t="shared" si="10"/>
        <v>6</v>
      </c>
      <c r="H73" s="459">
        <v>66</v>
      </c>
      <c r="I73" s="444">
        <f t="shared" ca="1" si="5"/>
        <v>1708417.8139892484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6983.1120031035389</v>
      </c>
      <c r="L73" s="444">
        <f t="shared" ca="1" si="3"/>
        <v>1682929.9927479529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-5493853.8909230689</v>
      </c>
      <c r="C74" s="447">
        <f t="shared" si="0"/>
        <v>100747.55675784221</v>
      </c>
      <c r="D74" s="447">
        <f t="shared" ca="1" si="9"/>
        <v>-182431.0211534501</v>
      </c>
      <c r="E74" s="447">
        <f t="shared" ca="1" si="1"/>
        <v>-5777032.4688343611</v>
      </c>
      <c r="F74" s="431"/>
      <c r="G74" s="459">
        <f t="shared" si="10"/>
        <v>6</v>
      </c>
      <c r="H74" s="459">
        <v>67</v>
      </c>
      <c r="I74" s="444">
        <f t="shared" ca="1" si="5"/>
        <v>1682929.9927479529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6876.9127479314748</v>
      </c>
      <c r="L74" s="444">
        <f t="shared" ca="1" si="3"/>
        <v>1657335.9722514853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-5777032.4688343611</v>
      </c>
      <c r="C75" s="447">
        <f t="shared" si="0"/>
        <v>100747.55675784221</v>
      </c>
      <c r="D75" s="447">
        <f t="shared" ca="1" si="9"/>
        <v>-182431.0211534501</v>
      </c>
      <c r="E75" s="447">
        <f t="shared" ca="1" si="1"/>
        <v>-6060211.0467456533</v>
      </c>
      <c r="F75" s="431"/>
      <c r="G75" s="459">
        <f t="shared" si="10"/>
        <v>6</v>
      </c>
      <c r="H75" s="459">
        <v>68</v>
      </c>
      <c r="I75" s="444">
        <f t="shared" ca="1" si="5"/>
        <v>1657335.9722514853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6867.7676788402714</v>
      </c>
      <c r="L75" s="444">
        <f t="shared" ca="1" si="3"/>
        <v>1655132.0106005054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-6060211.0467456533</v>
      </c>
      <c r="C76" s="447">
        <f t="shared" si="0"/>
        <v>100747.55675784221</v>
      </c>
      <c r="D76" s="447">
        <f t="shared" ca="1" si="9"/>
        <v>-182431.0211534501</v>
      </c>
      <c r="E76" s="447">
        <f t="shared" ca="1" si="1"/>
        <v>-6343389.6246569455</v>
      </c>
      <c r="F76" s="431"/>
      <c r="G76" s="459">
        <f t="shared" si="10"/>
        <v>6</v>
      </c>
      <c r="H76" s="459">
        <v>69</v>
      </c>
      <c r="I76" s="444">
        <f t="shared" ca="1" si="5"/>
        <v>1655132.0106005054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6858.5845052945215</v>
      </c>
      <c r="L76" s="444">
        <f t="shared" ca="1" si="3"/>
        <v>1652918.8657759796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-6343389.6246569455</v>
      </c>
      <c r="C77" s="447">
        <f t="shared" si="0"/>
        <v>100747.55675784221</v>
      </c>
      <c r="D77" s="447">
        <f t="shared" ca="1" si="9"/>
        <v>-182431.0211534501</v>
      </c>
      <c r="E77" s="447">
        <f t="shared" ca="1" si="1"/>
        <v>-6626568.2025682377</v>
      </c>
      <c r="F77" s="431"/>
      <c r="G77" s="459">
        <f t="shared" si="10"/>
        <v>6</v>
      </c>
      <c r="H77" s="459">
        <v>70</v>
      </c>
      <c r="I77" s="444">
        <f t="shared" ca="1" si="5"/>
        <v>1652918.8657759796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6849.3630685256649</v>
      </c>
      <c r="L77" s="444">
        <f t="shared" ca="1" si="3"/>
        <v>1650696.499514685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-6626568.2025682377</v>
      </c>
      <c r="C78" s="447">
        <f t="shared" si="0"/>
        <v>100747.55675784221</v>
      </c>
      <c r="D78" s="447">
        <f t="shared" ca="1" si="9"/>
        <v>-182431.0211534501</v>
      </c>
      <c r="E78" s="447">
        <f t="shared" ca="1" si="1"/>
        <v>-6909746.7804795299</v>
      </c>
      <c r="F78" s="431"/>
      <c r="G78" s="459">
        <f t="shared" si="10"/>
        <v>6</v>
      </c>
      <c r="H78" s="459">
        <v>71</v>
      </c>
      <c r="I78" s="444">
        <f t="shared" ca="1" si="5"/>
        <v>1650696.499514685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6840.1032091036041</v>
      </c>
      <c r="L78" s="444">
        <f t="shared" ca="1" si="3"/>
        <v>1648464.8733939684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-6909746.7804795299</v>
      </c>
      <c r="C79" s="447">
        <f t="shared" si="0"/>
        <v>100747.55675784221</v>
      </c>
      <c r="D79" s="447">
        <f t="shared" ca="1" si="9"/>
        <v>-182431.0211534501</v>
      </c>
      <c r="E79" s="447">
        <f t="shared" ca="1" si="1"/>
        <v>-7192925.3583908221</v>
      </c>
      <c r="F79" s="431"/>
      <c r="G79" s="459">
        <f t="shared" si="10"/>
        <v>6</v>
      </c>
      <c r="H79" s="459">
        <v>72</v>
      </c>
      <c r="I79" s="444">
        <f t="shared" ca="1" si="5"/>
        <v>1648464.8733939684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6830.8047669339512</v>
      </c>
      <c r="L79" s="444">
        <f t="shared" ca="1" si="3"/>
        <v>1646223.9488310821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-7192925.3583908221</v>
      </c>
      <c r="C80" s="447">
        <f t="shared" si="0"/>
        <v>100747.55675784221</v>
      </c>
      <c r="D80" s="447">
        <f t="shared" ca="1" si="9"/>
        <v>-182431.0211534501</v>
      </c>
      <c r="E80" s="447">
        <f t="shared" ca="1" si="1"/>
        <v>-7476103.9363021143</v>
      </c>
      <c r="F80" s="431"/>
      <c r="G80" s="459">
        <f>G79+1</f>
        <v>7</v>
      </c>
      <c r="H80" s="459">
        <v>73</v>
      </c>
      <c r="I80" s="444">
        <f t="shared" ca="1" si="5"/>
        <v>1646223.9488310821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6821.4675812552568</v>
      </c>
      <c r="L80" s="444">
        <f t="shared" ca="1" si="3"/>
        <v>1643973.6870825172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-7476103.9363021143</v>
      </c>
      <c r="C81" s="447">
        <f t="shared" si="0"/>
        <v>100747.55675784221</v>
      </c>
      <c r="D81" s="447">
        <f t="shared" ca="1" si="9"/>
        <v>-182431.0211534501</v>
      </c>
      <c r="E81" s="447">
        <f t="shared" ca="1" si="1"/>
        <v>-7759282.5142134065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1643973.6870825172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6812.0914906362368</v>
      </c>
      <c r="L81" s="444">
        <f t="shared" ca="1" si="3"/>
        <v>1641714.0492433333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-7759282.5142134065</v>
      </c>
      <c r="C82" s="447">
        <f t="shared" si="0"/>
        <v>100747.55675784221</v>
      </c>
      <c r="D82" s="447">
        <f t="shared" ca="1" si="9"/>
        <v>-182431.0211534501</v>
      </c>
      <c r="E82" s="447">
        <f t="shared" ca="1" si="1"/>
        <v>-8042461.0921246987</v>
      </c>
      <c r="F82" s="431"/>
      <c r="G82" s="459">
        <f t="shared" si="11"/>
        <v>7</v>
      </c>
      <c r="H82" s="459">
        <v>75</v>
      </c>
      <c r="I82" s="444">
        <f t="shared" ca="1" si="5"/>
        <v>1641714.0492433333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6802.6763329729711</v>
      </c>
      <c r="L82" s="444">
        <f t="shared" ca="1" si="3"/>
        <v>1639444.996246486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-8042461.0921246987</v>
      </c>
      <c r="C83" s="447">
        <f t="shared" si="0"/>
        <v>100747.55675784221</v>
      </c>
      <c r="D83" s="447">
        <f t="shared" ca="1" si="9"/>
        <v>-182431.0211534501</v>
      </c>
      <c r="E83" s="447">
        <f t="shared" ca="1" si="1"/>
        <v>-8325639.6700359909</v>
      </c>
      <c r="F83" s="431"/>
      <c r="G83" s="459">
        <f t="shared" si="11"/>
        <v>7</v>
      </c>
      <c r="H83" s="459">
        <v>76</v>
      </c>
      <c r="I83" s="444">
        <f t="shared" ca="1" si="5"/>
        <v>1639444.996246486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6793.221945486107</v>
      </c>
      <c r="L83" s="444">
        <f t="shared" ca="1" si="3"/>
        <v>1637166.4888621517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-8325639.6700359909</v>
      </c>
      <c r="C84" s="447">
        <f t="shared" si="0"/>
        <v>100747.55675784221</v>
      </c>
      <c r="D84" s="447">
        <f t="shared" ca="1" si="9"/>
        <v>-182431.0211534501</v>
      </c>
      <c r="E84" s="447">
        <f t="shared" ca="1" si="1"/>
        <v>-8608818.2479472831</v>
      </c>
      <c r="F84" s="431"/>
      <c r="G84" s="459">
        <f t="shared" si="11"/>
        <v>7</v>
      </c>
      <c r="H84" s="459">
        <v>77</v>
      </c>
      <c r="I84" s="444">
        <f t="shared" ca="1" si="5"/>
        <v>1637166.4888621517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6783.728164718048</v>
      </c>
      <c r="L84" s="444">
        <f t="shared" ca="1" si="3"/>
        <v>1634878.4876970495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-8608818.2479472831</v>
      </c>
      <c r="C85" s="447">
        <f t="shared" si="0"/>
        <v>100747.55675784221</v>
      </c>
      <c r="D85" s="447">
        <f t="shared" ca="1" si="9"/>
        <v>-182431.0211534501</v>
      </c>
      <c r="E85" s="447">
        <f t="shared" ca="1" si="1"/>
        <v>-8891996.8258585762</v>
      </c>
      <c r="F85" s="431"/>
      <c r="G85" s="459">
        <f t="shared" si="11"/>
        <v>7</v>
      </c>
      <c r="H85" s="459">
        <v>78</v>
      </c>
      <c r="I85" s="444">
        <f t="shared" ca="1" si="5"/>
        <v>1634878.4876970495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6774.1948265301216</v>
      </c>
      <c r="L85" s="444">
        <f t="shared" ca="1" si="3"/>
        <v>1632580.9531937593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-8891996.8258585762</v>
      </c>
      <c r="C86" s="447">
        <f t="shared" si="0"/>
        <v>100747.55675784221</v>
      </c>
      <c r="D86" s="447">
        <f t="shared" ca="1" si="9"/>
        <v>-182431.0211534501</v>
      </c>
      <c r="E86" s="447">
        <f t="shared" ca="1" si="1"/>
        <v>-9175175.4037698694</v>
      </c>
      <c r="F86" s="431"/>
      <c r="G86" s="459">
        <f t="shared" si="11"/>
        <v>7</v>
      </c>
      <c r="H86" s="459">
        <v>79</v>
      </c>
      <c r="I86" s="444">
        <f t="shared" ca="1" si="5"/>
        <v>1632580.9531937593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6764.6217660997463</v>
      </c>
      <c r="L86" s="444">
        <f t="shared" ca="1" si="3"/>
        <v>1630273.8456300388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-9175175.4037698694</v>
      </c>
      <c r="C87" s="447">
        <f t="shared" si="0"/>
        <v>100747.55675784221</v>
      </c>
      <c r="D87" s="447">
        <f t="shared" ca="1" si="9"/>
        <v>-182431.0211534501</v>
      </c>
      <c r="E87" s="447">
        <f t="shared" ca="1" si="1"/>
        <v>-9458353.9816811625</v>
      </c>
      <c r="F87" s="431"/>
      <c r="G87" s="459">
        <f t="shared" si="11"/>
        <v>7</v>
      </c>
      <c r="H87" s="459">
        <v>80</v>
      </c>
      <c r="I87" s="444">
        <f t="shared" ca="1" si="5"/>
        <v>1630273.8456300388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6755.0088179175773</v>
      </c>
      <c r="L87" s="444">
        <f t="shared" ca="1" si="3"/>
        <v>1627957.1251181362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-9458353.9816811625</v>
      </c>
      <c r="C88" s="447">
        <f t="shared" si="0"/>
        <v>100747.55675784221</v>
      </c>
      <c r="D88" s="447">
        <f t="shared" ca="1" si="9"/>
        <v>-182431.0211534501</v>
      </c>
      <c r="E88" s="447">
        <f t="shared" ca="1" si="1"/>
        <v>-9741532.5595924556</v>
      </c>
      <c r="F88" s="431"/>
      <c r="G88" s="459">
        <f t="shared" si="11"/>
        <v>7</v>
      </c>
      <c r="H88" s="459">
        <v>81</v>
      </c>
      <c r="I88" s="444">
        <f t="shared" ca="1" si="5"/>
        <v>1627957.1251181362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6745.3558157846492</v>
      </c>
      <c r="L88" s="444">
        <f t="shared" ca="1" si="3"/>
        <v>1625630.7516041005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-9741532.5595924556</v>
      </c>
      <c r="C89" s="447">
        <f t="shared" si="0"/>
        <v>100747.55675784221</v>
      </c>
      <c r="D89" s="447">
        <f t="shared" ca="1" si="9"/>
        <v>-182431.0211534501</v>
      </c>
      <c r="E89" s="447">
        <f t="shared" ca="1" si="1"/>
        <v>-10024711.137503749</v>
      </c>
      <c r="F89" s="431"/>
      <c r="G89" s="459">
        <f t="shared" si="11"/>
        <v>7</v>
      </c>
      <c r="H89" s="459">
        <v>82</v>
      </c>
      <c r="I89" s="444">
        <f t="shared" ca="1" si="5"/>
        <v>1625630.7516041005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6735.6625928095009</v>
      </c>
      <c r="L89" s="444">
        <f t="shared" ca="1" si="3"/>
        <v>1623294.6848670896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-10024711.137503749</v>
      </c>
      <c r="C90" s="447">
        <f t="shared" si="0"/>
        <v>100747.55675784221</v>
      </c>
      <c r="D90" s="447">
        <f t="shared" ca="1" si="9"/>
        <v>-182431.0211534501</v>
      </c>
      <c r="E90" s="447">
        <f t="shared" ca="1" si="1"/>
        <v>-10307889.715415042</v>
      </c>
      <c r="F90" s="431"/>
      <c r="G90" s="459">
        <f t="shared" si="11"/>
        <v>7</v>
      </c>
      <c r="H90" s="459">
        <v>83</v>
      </c>
      <c r="I90" s="444">
        <f t="shared" ca="1" si="5"/>
        <v>1623294.6848670896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6725.9289814052891</v>
      </c>
      <c r="L90" s="444">
        <f t="shared" ca="1" si="3"/>
        <v>1620948.8845186746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-10307889.715415042</v>
      </c>
      <c r="C91" s="447">
        <f t="shared" si="0"/>
        <v>100747.55675784221</v>
      </c>
      <c r="D91" s="447">
        <f t="shared" ca="1" si="9"/>
        <v>-182431.0211534501</v>
      </c>
      <c r="E91" s="447">
        <f t="shared" ca="1" si="1"/>
        <v>-10591068.293326335</v>
      </c>
      <c r="F91" s="431"/>
      <c r="G91" s="459">
        <f t="shared" si="11"/>
        <v>7</v>
      </c>
      <c r="H91" s="459">
        <v>84</v>
      </c>
      <c r="I91" s="444">
        <f t="shared" ca="1" si="5"/>
        <v>1620948.8845186746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6716.1548132868929</v>
      </c>
      <c r="L91" s="444">
        <f t="shared" ca="1" si="3"/>
        <v>1618593.3100021412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-10591068.293326335</v>
      </c>
      <c r="C92" s="447">
        <f t="shared" si="0"/>
        <v>100747.55675784221</v>
      </c>
      <c r="D92" s="447">
        <f t="shared" ca="1" si="9"/>
        <v>-182431.0211534501</v>
      </c>
      <c r="E92" s="447">
        <f t="shared" ca="1" si="1"/>
        <v>-10874246.871237628</v>
      </c>
      <c r="F92" s="431"/>
      <c r="G92" s="459">
        <f>G91+1</f>
        <v>8</v>
      </c>
      <c r="H92" s="459">
        <v>85</v>
      </c>
      <c r="I92" s="444">
        <f t="shared" ca="1" si="5"/>
        <v>1618593.3100021412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6706.3399194680032</v>
      </c>
      <c r="L92" s="444">
        <f t="shared" ca="1" si="3"/>
        <v>1616227.9205917888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-10874246.871237628</v>
      </c>
      <c r="C93" s="447">
        <f t="shared" si="0"/>
        <v>100747.55675784221</v>
      </c>
      <c r="D93" s="447">
        <f t="shared" ca="1" si="9"/>
        <v>-182431.0211534501</v>
      </c>
      <c r="E93" s="447">
        <f t="shared" ca="1" si="1"/>
        <v>-11157425.449148921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1616227.9205917888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6696.4841302582026</v>
      </c>
      <c r="L93" s="444">
        <f t="shared" ca="1" si="3"/>
        <v>1613852.6753922268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-11157425.449148921</v>
      </c>
      <c r="C94" s="447">
        <f t="shared" si="0"/>
        <v>100747.55675784221</v>
      </c>
      <c r="D94" s="447">
        <f t="shared" ca="1" si="9"/>
        <v>-182431.0211534501</v>
      </c>
      <c r="E94" s="447">
        <f t="shared" ca="1" si="1"/>
        <v>-11440604.027060214</v>
      </c>
      <c r="F94" s="431"/>
      <c r="G94" s="459">
        <f t="shared" si="12"/>
        <v>8</v>
      </c>
      <c r="H94" s="459">
        <v>87</v>
      </c>
      <c r="I94" s="444">
        <f t="shared" ca="1" si="5"/>
        <v>1613852.6753922268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6686.5872752600271</v>
      </c>
      <c r="L94" s="444">
        <f t="shared" ca="1" si="3"/>
        <v>1611467.5333376667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-11440604.027060214</v>
      </c>
      <c r="C95" s="447">
        <f t="shared" si="0"/>
        <v>100747.55675784221</v>
      </c>
      <c r="D95" s="447">
        <f t="shared" ca="1" si="9"/>
        <v>-182431.0211534501</v>
      </c>
      <c r="E95" s="447">
        <f t="shared" ca="1" si="1"/>
        <v>-11723782.604971508</v>
      </c>
      <c r="F95" s="431"/>
      <c r="G95" s="459">
        <f t="shared" si="12"/>
        <v>8</v>
      </c>
      <c r="H95" s="459">
        <v>88</v>
      </c>
      <c r="I95" s="444">
        <f t="shared" ca="1" si="5"/>
        <v>1611467.5333376667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6676.6491833660266</v>
      </c>
      <c r="L95" s="444">
        <f t="shared" ca="1" si="3"/>
        <v>1609072.4531912124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-11723782.604971508</v>
      </c>
      <c r="C96" s="447">
        <f t="shared" si="0"/>
        <v>100747.55675784221</v>
      </c>
      <c r="D96" s="447">
        <f t="shared" ca="1" si="9"/>
        <v>-182431.0211534501</v>
      </c>
      <c r="E96" s="447">
        <f t="shared" ca="1" si="1"/>
        <v>-12006961.182882801</v>
      </c>
      <c r="F96" s="431"/>
      <c r="G96" s="459">
        <f t="shared" si="12"/>
        <v>8</v>
      </c>
      <c r="H96" s="459">
        <v>89</v>
      </c>
      <c r="I96" s="444">
        <f t="shared" ca="1" si="5"/>
        <v>1609072.4531912124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6666.6696827558007</v>
      </c>
      <c r="L96" s="444">
        <f t="shared" ca="1" si="3"/>
        <v>1606667.393544148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-12006961.182882801</v>
      </c>
      <c r="C97" s="447">
        <f t="shared" si="0"/>
        <v>100747.55675784221</v>
      </c>
      <c r="D97" s="447">
        <f t="shared" ca="1" si="9"/>
        <v>-182431.0211534501</v>
      </c>
      <c r="E97" s="447">
        <f t="shared" ca="1" si="1"/>
        <v>-12290139.760794094</v>
      </c>
      <c r="F97" s="431"/>
      <c r="G97" s="459">
        <f t="shared" si="12"/>
        <v>8</v>
      </c>
      <c r="H97" s="459">
        <v>90</v>
      </c>
      <c r="I97" s="444">
        <f t="shared" ca="1" si="5"/>
        <v>1606667.393544148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6656.6486008930324</v>
      </c>
      <c r="L97" s="444">
        <f t="shared" ca="1" si="3"/>
        <v>1604252.3128152208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-12290139.760794094</v>
      </c>
      <c r="C98" s="447">
        <f t="shared" si="0"/>
        <v>100747.55675784221</v>
      </c>
      <c r="D98" s="447">
        <f t="shared" ca="1" si="9"/>
        <v>-182431.0211534501</v>
      </c>
      <c r="E98" s="447">
        <f t="shared" ca="1" si="1"/>
        <v>-12573318.338705387</v>
      </c>
      <c r="F98" s="431"/>
      <c r="G98" s="459">
        <f t="shared" si="12"/>
        <v>8</v>
      </c>
      <c r="H98" s="459">
        <v>91</v>
      </c>
      <c r="I98" s="444">
        <f t="shared" ca="1" si="5"/>
        <v>1604252.3128152208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6646.5857645225024</v>
      </c>
      <c r="L98" s="444">
        <f t="shared" ca="1" si="3"/>
        <v>1601827.169249923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-12573318.338705387</v>
      </c>
      <c r="C99" s="447">
        <f t="shared" si="0"/>
        <v>100747.55675784221</v>
      </c>
      <c r="D99" s="447">
        <f t="shared" ca="1" si="9"/>
        <v>-182431.0211534501</v>
      </c>
      <c r="E99" s="447">
        <f t="shared" ca="1" si="1"/>
        <v>-12856496.91661668</v>
      </c>
      <c r="F99" s="431"/>
      <c r="G99" s="459">
        <f t="shared" si="12"/>
        <v>8</v>
      </c>
      <c r="H99" s="459">
        <v>92</v>
      </c>
      <c r="I99" s="444">
        <f t="shared" ca="1" si="5"/>
        <v>1601827.169249923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6636.4809996670947</v>
      </c>
      <c r="L99" s="444">
        <f t="shared" ca="1" si="3"/>
        <v>1599391.9209197699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-12856496.91661668</v>
      </c>
      <c r="C100" s="447">
        <f t="shared" si="0"/>
        <v>100747.55675784221</v>
      </c>
      <c r="D100" s="447">
        <f t="shared" ca="1" si="9"/>
        <v>-182431.0211534501</v>
      </c>
      <c r="E100" s="447">
        <f t="shared" ca="1" si="1"/>
        <v>-13139675.494527973</v>
      </c>
      <c r="F100" s="431"/>
      <c r="G100" s="459">
        <f t="shared" si="12"/>
        <v>8</v>
      </c>
      <c r="H100" s="459">
        <v>93</v>
      </c>
      <c r="I100" s="444">
        <f t="shared" ca="1" si="5"/>
        <v>1599391.9209197699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6626.3341316247897</v>
      </c>
      <c r="L100" s="444">
        <f t="shared" ca="1" si="3"/>
        <v>1596946.5257215744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-13139675.494527973</v>
      </c>
      <c r="C101" s="447">
        <f t="shared" si="0"/>
        <v>100747.55675784221</v>
      </c>
      <c r="D101" s="447">
        <f t="shared" ca="1" si="9"/>
        <v>-182431.0211534501</v>
      </c>
      <c r="E101" s="447">
        <f t="shared" ca="1" si="1"/>
        <v>-13422854.072439266</v>
      </c>
      <c r="F101" s="431"/>
      <c r="G101" s="459">
        <f t="shared" si="12"/>
        <v>8</v>
      </c>
      <c r="H101" s="459">
        <v>94</v>
      </c>
      <c r="I101" s="444">
        <f t="shared" ca="1" si="5"/>
        <v>1596946.5257215744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6616.1449849656419</v>
      </c>
      <c r="L101" s="444">
        <f t="shared" ca="1" si="3"/>
        <v>1594490.9413767199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-13422854.072439266</v>
      </c>
      <c r="C102" s="447">
        <f t="shared" si="0"/>
        <v>100747.55675784221</v>
      </c>
      <c r="D102" s="447">
        <f t="shared" ca="1" si="9"/>
        <v>-182431.0211534501</v>
      </c>
      <c r="E102" s="447">
        <f t="shared" ca="1" si="1"/>
        <v>-13706032.65035056</v>
      </c>
      <c r="F102" s="431"/>
      <c r="G102" s="459">
        <f t="shared" si="12"/>
        <v>8</v>
      </c>
      <c r="H102" s="459">
        <v>95</v>
      </c>
      <c r="I102" s="444">
        <f t="shared" ca="1" si="5"/>
        <v>1594490.9413767199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6605.9133835287485</v>
      </c>
      <c r="L102" s="444">
        <f t="shared" ca="1" si="3"/>
        <v>1592025.1254304284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-13706032.65035056</v>
      </c>
      <c r="C103" s="447">
        <f t="shared" si="0"/>
        <v>100747.55675784221</v>
      </c>
      <c r="D103" s="447">
        <f t="shared" ca="1" si="9"/>
        <v>-182431.0211534501</v>
      </c>
      <c r="E103" s="447">
        <f t="shared" ca="1" si="1"/>
        <v>-13989211.228261853</v>
      </c>
      <c r="F103" s="431"/>
      <c r="G103" s="459">
        <f t="shared" si="12"/>
        <v>8</v>
      </c>
      <c r="H103" s="459">
        <v>96</v>
      </c>
      <c r="I103" s="444">
        <f t="shared" ca="1" si="5"/>
        <v>1592025.1254304284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6595.6391504192006</v>
      </c>
      <c r="L103" s="444">
        <f t="shared" ca="1" si="3"/>
        <v>1589549.0352510274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-13989211.228261853</v>
      </c>
      <c r="C104" s="447">
        <f t="shared" si="0"/>
        <v>75560.667568381657</v>
      </c>
      <c r="D104" s="447">
        <f t="shared" ca="1" si="9"/>
        <v>-182431.0211534501</v>
      </c>
      <c r="E104" s="447">
        <f t="shared" ca="1" si="1"/>
        <v>-14247202.916983685</v>
      </c>
      <c r="F104" s="431"/>
      <c r="G104" s="459">
        <f>G103+1</f>
        <v>9</v>
      </c>
      <c r="H104" s="459">
        <v>97</v>
      </c>
      <c r="I104" s="444">
        <f t="shared" ca="1" si="5"/>
        <v>1589549.0352510274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6585.3221080050298</v>
      </c>
      <c r="L104" s="444">
        <f t="shared" ca="1" si="3"/>
        <v>1587062.6280292121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-14247202.916983685</v>
      </c>
      <c r="C105" s="447">
        <f t="shared" si="0"/>
        <v>0</v>
      </c>
      <c r="D105" s="447">
        <f t="shared" ca="1" si="9"/>
        <v>-182431.0211534501</v>
      </c>
      <c r="E105" s="447">
        <f t="shared" ca="1" si="1"/>
        <v>-14429633.938137135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1587062.6280292121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6577.7791595807994</v>
      </c>
      <c r="L105" s="444">
        <f t="shared" ca="1" si="3"/>
        <v>1585244.7774589728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-14429633.938137135</v>
      </c>
      <c r="C106" s="447">
        <f t="shared" si="0"/>
        <v>0</v>
      </c>
      <c r="D106" s="447">
        <f t="shared" ca="1" si="9"/>
        <v>-182431.0211534501</v>
      </c>
      <c r="E106" s="447">
        <f t="shared" ca="1" si="1"/>
        <v>-14612064.959290585</v>
      </c>
      <c r="F106" s="431"/>
      <c r="G106" s="459">
        <f t="shared" si="13"/>
        <v>9</v>
      </c>
      <c r="H106" s="459">
        <v>99</v>
      </c>
      <c r="I106" s="444">
        <f t="shared" ca="1" si="5"/>
        <v>1585244.7774589728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6570.2047822048025</v>
      </c>
      <c r="L106" s="444">
        <f t="shared" ca="1" si="3"/>
        <v>1583419.3525113573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-14612064.959290585</v>
      </c>
      <c r="C107" s="447">
        <f t="shared" si="0"/>
        <v>0</v>
      </c>
      <c r="D107" s="447">
        <f t="shared" ca="1" si="9"/>
        <v>-182431.0211534501</v>
      </c>
      <c r="E107" s="447">
        <f t="shared" ca="1" si="1"/>
        <v>-14794495.980444035</v>
      </c>
      <c r="F107" s="431"/>
      <c r="G107" s="459">
        <f t="shared" si="13"/>
        <v>9</v>
      </c>
      <c r="H107" s="459">
        <v>100</v>
      </c>
      <c r="I107" s="444">
        <f t="shared" ca="1" si="5"/>
        <v>1583419.3525113573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6562.5988449230708</v>
      </c>
      <c r="L107" s="444">
        <f t="shared" ca="1" si="3"/>
        <v>1581586.3216264602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-14794495.980444035</v>
      </c>
      <c r="C108" s="447">
        <f t="shared" si="0"/>
        <v>0</v>
      </c>
      <c r="D108" s="447">
        <f t="shared" ca="1" si="9"/>
        <v>-182431.0211534501</v>
      </c>
      <c r="E108" s="447">
        <f t="shared" ca="1" si="1"/>
        <v>-14976927.001597485</v>
      </c>
      <c r="F108" s="431"/>
      <c r="G108" s="459">
        <f t="shared" si="13"/>
        <v>9</v>
      </c>
      <c r="H108" s="459">
        <v>101</v>
      </c>
      <c r="I108" s="444">
        <f t="shared" ca="1" si="5"/>
        <v>1581586.3216264602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6554.9612162359999</v>
      </c>
      <c r="L108" s="444">
        <f t="shared" ca="1" si="3"/>
        <v>1579745.653112876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-14976927.001597485</v>
      </c>
      <c r="C109" s="447">
        <f t="shared" si="0"/>
        <v>0</v>
      </c>
      <c r="D109" s="447">
        <f t="shared" ca="1" si="9"/>
        <v>-182431.0211534501</v>
      </c>
      <c r="E109" s="447">
        <f t="shared" ca="1" si="1"/>
        <v>-15159358.022750935</v>
      </c>
      <c r="F109" s="431"/>
      <c r="G109" s="459">
        <f t="shared" si="13"/>
        <v>9</v>
      </c>
      <c r="H109" s="459">
        <v>102</v>
      </c>
      <c r="I109" s="444">
        <f t="shared" ca="1" si="5"/>
        <v>1579745.653112876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6547.2917640960659</v>
      </c>
      <c r="L109" s="444">
        <f t="shared" ca="1" si="3"/>
        <v>1577897.3151471519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-15159358.022750935</v>
      </c>
      <c r="C110" s="447">
        <f t="shared" si="0"/>
        <v>0</v>
      </c>
      <c r="D110" s="447">
        <f t="shared" ca="1" si="9"/>
        <v>-182431.0211534501</v>
      </c>
      <c r="E110" s="447">
        <f t="shared" ca="1" si="1"/>
        <v>-15341789.043904385</v>
      </c>
      <c r="F110" s="431"/>
      <c r="G110" s="459">
        <f t="shared" si="13"/>
        <v>9</v>
      </c>
      <c r="H110" s="459">
        <v>103</v>
      </c>
      <c r="I110" s="444">
        <f t="shared" ca="1" si="5"/>
        <v>1577897.3151471519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6539.5903559055487</v>
      </c>
      <c r="L110" s="444">
        <f t="shared" ca="1" si="3"/>
        <v>1576041.2757732372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-15341789.043904385</v>
      </c>
      <c r="C111" s="447">
        <f t="shared" si="0"/>
        <v>0</v>
      </c>
      <c r="D111" s="447">
        <f t="shared" ca="1" si="9"/>
        <v>-182431.0211534501</v>
      </c>
      <c r="E111" s="447">
        <f t="shared" ca="1" si="1"/>
        <v>-15524220.065057835</v>
      </c>
      <c r="F111" s="431"/>
      <c r="G111" s="459">
        <f t="shared" si="13"/>
        <v>9</v>
      </c>
      <c r="H111" s="459">
        <v>104</v>
      </c>
      <c r="I111" s="444">
        <f t="shared" ca="1" si="5"/>
        <v>1576041.2757732372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6531.8568585142375</v>
      </c>
      <c r="L111" s="444">
        <f t="shared" ca="1" si="3"/>
        <v>1574177.5029019313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-15524220.065057835</v>
      </c>
      <c r="C112" s="447">
        <f t="shared" si="0"/>
        <v>0</v>
      </c>
      <c r="D112" s="447">
        <f t="shared" ca="1" si="9"/>
        <v>-182431.0211534501</v>
      </c>
      <c r="E112" s="447">
        <f t="shared" ca="1" si="1"/>
        <v>-15706651.086211285</v>
      </c>
      <c r="F112" s="431"/>
      <c r="G112" s="459">
        <f t="shared" si="13"/>
        <v>9</v>
      </c>
      <c r="H112" s="459">
        <v>105</v>
      </c>
      <c r="I112" s="444">
        <f t="shared" ca="1" si="5"/>
        <v>1574177.5029019313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6524.0911382171298</v>
      </c>
      <c r="L112" s="444">
        <f t="shared" ca="1" si="3"/>
        <v>1572305.9643103282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-15706651.086211285</v>
      </c>
      <c r="C113" s="447">
        <f t="shared" si="0"/>
        <v>0</v>
      </c>
      <c r="D113" s="447">
        <f t="shared" ca="1" si="9"/>
        <v>-182431.0211534501</v>
      </c>
      <c r="E113" s="447">
        <f t="shared" ca="1" si="1"/>
        <v>-15889082.107364735</v>
      </c>
      <c r="F113" s="431"/>
      <c r="G113" s="459">
        <f t="shared" si="13"/>
        <v>9</v>
      </c>
      <c r="H113" s="459">
        <v>106</v>
      </c>
      <c r="I113" s="444">
        <f t="shared" ca="1" si="5"/>
        <v>1572305.9643103282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6516.2930607521166</v>
      </c>
      <c r="L113" s="444">
        <f t="shared" ca="1" si="3"/>
        <v>1570426.6276412602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-15889082.107364735</v>
      </c>
      <c r="C114" s="447">
        <f t="shared" si="0"/>
        <v>0</v>
      </c>
      <c r="D114" s="447">
        <f t="shared" ca="1" si="9"/>
        <v>-182431.0211534501</v>
      </c>
      <c r="E114" s="447">
        <f t="shared" ca="1" si="1"/>
        <v>-16071513.128518185</v>
      </c>
      <c r="F114" s="431"/>
      <c r="G114" s="459">
        <f t="shared" si="13"/>
        <v>9</v>
      </c>
      <c r="H114" s="459">
        <v>107</v>
      </c>
      <c r="I114" s="444">
        <f t="shared" ca="1" si="5"/>
        <v>1570426.6276412602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6508.4624912976669</v>
      </c>
      <c r="L114" s="444">
        <f t="shared" ca="1" si="3"/>
        <v>1568539.4604027376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-16071513.128518185</v>
      </c>
      <c r="C115" s="447">
        <f t="shared" si="0"/>
        <v>0</v>
      </c>
      <c r="D115" s="447">
        <f t="shared" ca="1" si="9"/>
        <v>-182431.0211534501</v>
      </c>
      <c r="E115" s="447">
        <f t="shared" ca="1" si="1"/>
        <v>-16253944.149671635</v>
      </c>
      <c r="F115" s="431"/>
      <c r="G115" s="459">
        <f t="shared" si="13"/>
        <v>9</v>
      </c>
      <c r="H115" s="459">
        <v>108</v>
      </c>
      <c r="I115" s="444">
        <f t="shared" ca="1" si="5"/>
        <v>1568539.4604027376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6500.5992944704894</v>
      </c>
      <c r="L115" s="444">
        <f t="shared" ca="1" si="3"/>
        <v>1566644.4299673878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-16253944.149671635</v>
      </c>
      <c r="C116" s="447">
        <f t="shared" si="0"/>
        <v>0</v>
      </c>
      <c r="D116" s="447">
        <f t="shared" ca="1" si="9"/>
        <v>-182431.0211534501</v>
      </c>
      <c r="E116" s="447">
        <f t="shared" ca="1" si="1"/>
        <v>-16436375.170825085</v>
      </c>
      <c r="F116" s="431"/>
      <c r="G116" s="459">
        <f>G115+1</f>
        <v>10</v>
      </c>
      <c r="H116" s="459">
        <v>109</v>
      </c>
      <c r="I116" s="444">
        <f t="shared" ca="1" si="5"/>
        <v>1566644.4299673878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6492.7033343231988</v>
      </c>
      <c r="L116" s="444">
        <f t="shared" ca="1" si="3"/>
        <v>1564741.5035718908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-16436375.170825085</v>
      </c>
      <c r="C117" s="447">
        <f t="shared" si="0"/>
        <v>0</v>
      </c>
      <c r="D117" s="447">
        <f t="shared" ca="1" si="9"/>
        <v>-182431.0211534501</v>
      </c>
      <c r="E117" s="447">
        <f t="shared" ca="1" si="1"/>
        <v>-16618806.191978535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1564741.5035718908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6484.7744743419607</v>
      </c>
      <c r="L117" s="444">
        <f t="shared" ca="1" si="3"/>
        <v>1562830.6483164125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-16618806.191978535</v>
      </c>
      <c r="C118" s="447">
        <f t="shared" si="0"/>
        <v>0</v>
      </c>
      <c r="D118" s="447">
        <f t="shared" ca="1" si="9"/>
        <v>-182431.0211534501</v>
      </c>
      <c r="E118" s="447">
        <f t="shared" ca="1" si="1"/>
        <v>-16801237.213131987</v>
      </c>
      <c r="F118" s="431"/>
      <c r="G118" s="459">
        <f t="shared" si="14"/>
        <v>10</v>
      </c>
      <c r="H118" s="459">
        <v>111</v>
      </c>
      <c r="I118" s="444">
        <f t="shared" ca="1" si="5"/>
        <v>1562830.6483164125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6476.8125774441341</v>
      </c>
      <c r="L118" s="444">
        <f t="shared" ca="1" si="3"/>
        <v>1560911.8311640364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-16801237.213131987</v>
      </c>
      <c r="C119" s="447">
        <f t="shared" si="0"/>
        <v>0</v>
      </c>
      <c r="D119" s="447">
        <f t="shared" ca="1" si="9"/>
        <v>-182431.0211534501</v>
      </c>
      <c r="E119" s="447">
        <f t="shared" ca="1" si="1"/>
        <v>-16983668.234285437</v>
      </c>
      <c r="F119" s="431"/>
      <c r="G119" s="459">
        <f t="shared" si="14"/>
        <v>10</v>
      </c>
      <c r="H119" s="459">
        <v>112</v>
      </c>
      <c r="I119" s="444">
        <f t="shared" ca="1" si="5"/>
        <v>1560911.8311640364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6468.8175059759005</v>
      </c>
      <c r="L119" s="444">
        <f t="shared" ca="1" si="3"/>
        <v>1558985.0189401922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-16983668.234285437</v>
      </c>
      <c r="C120" s="447">
        <f t="shared" si="0"/>
        <v>0</v>
      </c>
      <c r="D120" s="447">
        <f t="shared" ca="1" si="9"/>
        <v>-182431.0211534501</v>
      </c>
      <c r="E120" s="447">
        <f t="shared" ca="1" si="1"/>
        <v>-17166099.255438887</v>
      </c>
      <c r="F120" s="431"/>
      <c r="G120" s="459">
        <f t="shared" si="14"/>
        <v>10</v>
      </c>
      <c r="H120" s="459">
        <v>113</v>
      </c>
      <c r="I120" s="444">
        <f t="shared" ca="1" si="5"/>
        <v>1558985.0189401922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6460.7891217098831</v>
      </c>
      <c r="L120" s="444">
        <f t="shared" ca="1" si="3"/>
        <v>1557050.178332082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-17166099.255438887</v>
      </c>
      <c r="C121" s="447">
        <f t="shared" si="0"/>
        <v>0</v>
      </c>
      <c r="D121" s="447">
        <f t="shared" ca="1" si="9"/>
        <v>-182431.0211534501</v>
      </c>
      <c r="E121" s="447">
        <f t="shared" ca="1" si="1"/>
        <v>-17348530.276592337</v>
      </c>
      <c r="F121" s="431"/>
      <c r="G121" s="459">
        <f t="shared" si="14"/>
        <v>10</v>
      </c>
      <c r="H121" s="459">
        <v>114</v>
      </c>
      <c r="I121" s="444">
        <f t="shared" ca="1" si="5"/>
        <v>1557050.178332082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6452.7272858427577</v>
      </c>
      <c r="L121" s="444">
        <f t="shared" ca="1" si="3"/>
        <v>1555107.2758881045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-17348530.276592337</v>
      </c>
      <c r="C122" s="447">
        <f t="shared" si="0"/>
        <v>0</v>
      </c>
      <c r="D122" s="447">
        <f t="shared" ca="1" si="9"/>
        <v>-182431.0211534501</v>
      </c>
      <c r="E122" s="447">
        <f t="shared" ca="1" si="1"/>
        <v>-17530961.297745787</v>
      </c>
      <c r="F122" s="431"/>
      <c r="G122" s="459">
        <f t="shared" si="14"/>
        <v>10</v>
      </c>
      <c r="H122" s="459">
        <v>115</v>
      </c>
      <c r="I122" s="444">
        <f t="shared" ca="1" si="5"/>
        <v>1555107.2758881045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6444.6318589928514</v>
      </c>
      <c r="L122" s="444">
        <f t="shared" ca="1" si="3"/>
        <v>1553156.2780172771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-17530961.297745787</v>
      </c>
      <c r="C123" s="447">
        <f t="shared" si="0"/>
        <v>0</v>
      </c>
      <c r="D123" s="447">
        <f t="shared" ca="1" si="9"/>
        <v>-182431.0211534501</v>
      </c>
      <c r="E123" s="447">
        <f t="shared" ca="1" si="1"/>
        <v>-17713392.318899237</v>
      </c>
      <c r="F123" s="431"/>
      <c r="G123" s="459">
        <f t="shared" si="14"/>
        <v>10</v>
      </c>
      <c r="H123" s="459">
        <v>116</v>
      </c>
      <c r="I123" s="444">
        <f t="shared" ca="1" si="5"/>
        <v>1553156.2780172771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6436.5027011977372</v>
      </c>
      <c r="L123" s="444">
        <f t="shared" ca="1" si="3"/>
        <v>1551197.1509886547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-17713392.318899237</v>
      </c>
      <c r="C124" s="447">
        <f t="shared" si="0"/>
        <v>0</v>
      </c>
      <c r="D124" s="447">
        <f t="shared" ca="1" si="9"/>
        <v>-182431.0211534501</v>
      </c>
      <c r="E124" s="447">
        <f t="shared" ca="1" si="1"/>
        <v>-17895823.340052687</v>
      </c>
      <c r="F124" s="431"/>
      <c r="G124" s="459">
        <f t="shared" si="14"/>
        <v>10</v>
      </c>
      <c r="H124" s="459">
        <v>117</v>
      </c>
      <c r="I124" s="444">
        <f t="shared" ca="1" si="5"/>
        <v>1551197.1509886547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6428.33967191181</v>
      </c>
      <c r="L124" s="444">
        <f t="shared" ca="1" si="3"/>
        <v>1549229.8609307464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-17895823.340052687</v>
      </c>
      <c r="C125" s="447">
        <f t="shared" si="0"/>
        <v>0</v>
      </c>
      <c r="D125" s="447">
        <f t="shared" ca="1" si="9"/>
        <v>-182431.0211534501</v>
      </c>
      <c r="E125" s="447">
        <f t="shared" ca="1" si="1"/>
        <v>-18078254.361206137</v>
      </c>
      <c r="F125" s="431"/>
      <c r="G125" s="459">
        <f t="shared" si="14"/>
        <v>10</v>
      </c>
      <c r="H125" s="459">
        <v>118</v>
      </c>
      <c r="I125" s="444">
        <f t="shared" ca="1" si="5"/>
        <v>1549229.8609307464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6420.1426300038593</v>
      </c>
      <c r="L125" s="444">
        <f t="shared" ca="1" si="3"/>
        <v>1547254.3738309301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-18078254.361206137</v>
      </c>
      <c r="C126" s="447">
        <f t="shared" si="0"/>
        <v>0</v>
      </c>
      <c r="D126" s="447">
        <f t="shared" ca="1" si="9"/>
        <v>-182431.0211534501</v>
      </c>
      <c r="E126" s="447">
        <f t="shared" ca="1" si="1"/>
        <v>-18260685.382359587</v>
      </c>
      <c r="F126" s="431"/>
      <c r="G126" s="459">
        <f t="shared" si="14"/>
        <v>10</v>
      </c>
      <c r="H126" s="459">
        <v>119</v>
      </c>
      <c r="I126" s="444">
        <f t="shared" ca="1" si="5"/>
        <v>1547254.3738309301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6411.9114337546243</v>
      </c>
      <c r="L126" s="444">
        <f t="shared" ca="1" si="3"/>
        <v>1545270.6555348646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-18260685.382359587</v>
      </c>
      <c r="C127" s="447">
        <f t="shared" si="0"/>
        <v>0</v>
      </c>
      <c r="D127" s="447">
        <f t="shared" ca="1" si="9"/>
        <v>-182431.0211534501</v>
      </c>
      <c r="E127" s="447">
        <f t="shared" ca="1" si="1"/>
        <v>-18443116.403513037</v>
      </c>
      <c r="F127" s="431"/>
      <c r="G127" s="459">
        <f t="shared" si="14"/>
        <v>10</v>
      </c>
      <c r="H127" s="459">
        <v>120</v>
      </c>
      <c r="I127" s="444">
        <f t="shared" ca="1" si="5"/>
        <v>1545270.6555348646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6403.6459408543515</v>
      </c>
      <c r="L127" s="444">
        <f t="shared" ca="1" si="3"/>
        <v>1543278.6717458989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-18443116.403513037</v>
      </c>
      <c r="C128" s="447">
        <f t="shared" si="0"/>
        <v>0</v>
      </c>
      <c r="D128" s="447">
        <f t="shared" ca="1" si="9"/>
        <v>-182431.0211534501</v>
      </c>
      <c r="E128" s="447">
        <f t="shared" ca="1" si="1"/>
        <v>-18625547.424666487</v>
      </c>
      <c r="F128" s="431"/>
      <c r="G128" s="459">
        <f>G127+1</f>
        <v>11</v>
      </c>
      <c r="H128" s="459">
        <v>121</v>
      </c>
      <c r="I128" s="444">
        <f t="shared" ca="1" si="5"/>
        <v>1543278.6717458989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6395.3460084003282</v>
      </c>
      <c r="L128" s="444">
        <f t="shared" ca="1" si="3"/>
        <v>1541278.3880244792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-18625547.424666487</v>
      </c>
      <c r="C129" s="447">
        <f t="shared" si="0"/>
        <v>0</v>
      </c>
      <c r="D129" s="447">
        <f t="shared" ca="1" si="9"/>
        <v>-182431.0211534501</v>
      </c>
      <c r="E129" s="447">
        <f t="shared" ca="1" si="1"/>
        <v>-18807978.445819937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1541278.3880244792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6387.0114928944122</v>
      </c>
      <c r="L129" s="444">
        <f t="shared" ca="1" si="3"/>
        <v>1539269.7697875535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-18807978.445819937</v>
      </c>
      <c r="C130" s="447">
        <f t="shared" si="0"/>
        <v>0</v>
      </c>
      <c r="D130" s="447">
        <f t="shared" ca="1" si="9"/>
        <v>-182431.0211534501</v>
      </c>
      <c r="E130" s="447">
        <f t="shared" ca="1" si="1"/>
        <v>-18990409.466973387</v>
      </c>
      <c r="F130" s="431"/>
      <c r="G130" s="459">
        <f t="shared" si="15"/>
        <v>11</v>
      </c>
      <c r="H130" s="459">
        <v>123</v>
      </c>
      <c r="I130" s="444">
        <f t="shared" ca="1" si="5"/>
        <v>1539269.7697875535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6378.6422502405549</v>
      </c>
      <c r="L130" s="444">
        <f t="shared" ca="1" si="3"/>
        <v>1537252.7823079738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-18990409.466973387</v>
      </c>
      <c r="C131" s="447">
        <f t="shared" si="0"/>
        <v>0</v>
      </c>
      <c r="D131" s="447">
        <f t="shared" ca="1" si="9"/>
        <v>-182431.0211534501</v>
      </c>
      <c r="E131" s="447">
        <f t="shared" ca="1" si="1"/>
        <v>-19172840.488126837</v>
      </c>
      <c r="F131" s="431"/>
      <c r="G131" s="459">
        <f t="shared" si="15"/>
        <v>11</v>
      </c>
      <c r="H131" s="459">
        <v>124</v>
      </c>
      <c r="I131" s="444">
        <f t="shared" ca="1" si="5"/>
        <v>1537252.7823079738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6370.2381357423064</v>
      </c>
      <c r="L131" s="444">
        <f t="shared" ca="1" si="3"/>
        <v>1535227.3907138959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-19172840.488126837</v>
      </c>
      <c r="C132" s="447">
        <f t="shared" si="0"/>
        <v>0</v>
      </c>
      <c r="D132" s="447">
        <f t="shared" ca="1" si="9"/>
        <v>-182431.0211534501</v>
      </c>
      <c r="E132" s="447">
        <f t="shared" ca="1" si="1"/>
        <v>-19355271.509280287</v>
      </c>
      <c r="F132" s="431"/>
      <c r="G132" s="459">
        <f t="shared" si="15"/>
        <v>11</v>
      </c>
      <c r="H132" s="459">
        <v>125</v>
      </c>
      <c r="I132" s="444">
        <f t="shared" ca="1" si="5"/>
        <v>1535227.3907138959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6361.7990041003159</v>
      </c>
      <c r="L132" s="444">
        <f t="shared" ca="1" si="3"/>
        <v>1533193.559988176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-19355271.509280287</v>
      </c>
      <c r="C133" s="447">
        <f t="shared" si="0"/>
        <v>0</v>
      </c>
      <c r="D133" s="447">
        <f t="shared" ca="1" si="9"/>
        <v>-182431.0211534501</v>
      </c>
      <c r="E133" s="447">
        <f t="shared" ca="1" si="1"/>
        <v>-19537702.530433737</v>
      </c>
      <c r="F133" s="431"/>
      <c r="G133" s="459">
        <f t="shared" si="15"/>
        <v>11</v>
      </c>
      <c r="H133" s="459">
        <v>126</v>
      </c>
      <c r="I133" s="444">
        <f t="shared" ca="1" si="5"/>
        <v>1533193.559988176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6353.324709409816</v>
      </c>
      <c r="L133" s="444">
        <f t="shared" ca="1" si="3"/>
        <v>1531151.2549677656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-19537702.530433737</v>
      </c>
      <c r="C134" s="447">
        <f t="shared" si="0"/>
        <v>0</v>
      </c>
      <c r="D134" s="447">
        <f t="shared" ca="1" si="9"/>
        <v>-182431.0211534501</v>
      </c>
      <c r="E134" s="447">
        <f t="shared" ca="1" si="1"/>
        <v>-19720133.551587187</v>
      </c>
      <c r="F134" s="431"/>
      <c r="G134" s="459">
        <f t="shared" si="15"/>
        <v>11</v>
      </c>
      <c r="H134" s="459">
        <v>127</v>
      </c>
      <c r="I134" s="444">
        <f t="shared" ca="1" si="5"/>
        <v>1531151.2549677656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6344.8151051581062</v>
      </c>
      <c r="L134" s="444">
        <f t="shared" ca="1" si="3"/>
        <v>1529100.4403431036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-19720133.551587187</v>
      </c>
      <c r="C135" s="447">
        <f t="shared" si="0"/>
        <v>0</v>
      </c>
      <c r="D135" s="447">
        <f t="shared" ca="1" si="9"/>
        <v>-182431.0211534501</v>
      </c>
      <c r="E135" s="447">
        <f t="shared" ca="1" si="1"/>
        <v>-19902564.572740637</v>
      </c>
      <c r="F135" s="431"/>
      <c r="G135" s="459">
        <f t="shared" si="15"/>
        <v>11</v>
      </c>
      <c r="H135" s="459">
        <v>128</v>
      </c>
      <c r="I135" s="444">
        <f t="shared" ca="1" si="5"/>
        <v>1529100.4403431036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6336.2700442220139</v>
      </c>
      <c r="L135" s="444">
        <f t="shared" ca="1" si="3"/>
        <v>1527041.0806575054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-19902564.572740637</v>
      </c>
      <c r="C136" s="447">
        <f t="shared" si="0"/>
        <v>0</v>
      </c>
      <c r="D136" s="447">
        <f t="shared" ca="1" si="9"/>
        <v>-182431.0211534501</v>
      </c>
      <c r="E136" s="447">
        <f t="shared" ca="1" si="1"/>
        <v>-20084995.593894087</v>
      </c>
      <c r="F136" s="431"/>
      <c r="G136" s="459">
        <f t="shared" si="15"/>
        <v>11</v>
      </c>
      <c r="H136" s="459">
        <v>129</v>
      </c>
      <c r="I136" s="444">
        <f t="shared" ca="1" si="5"/>
        <v>1527041.0806575054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6327.6893788653551</v>
      </c>
      <c r="L136" s="444">
        <f t="shared" ca="1" si="3"/>
        <v>1524973.1403065505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1524973.1403065505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6319.0729607363764</v>
      </c>
      <c r="L137" s="444">
        <f t="shared" ca="1" si="3"/>
        <v>1522896.5835374668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1522896.5835374668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6310.4206408651944</v>
      </c>
      <c r="L138" s="444">
        <f t="shared" ca="1" si="3"/>
        <v>1520811.3744485117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1520811.3744485117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6301.7322696612146</v>
      </c>
      <c r="L139" s="444">
        <f t="shared" ca="1" si="3"/>
        <v>1518717.4769883528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1518717.4769883528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6293.007696910553</v>
      </c>
      <c r="L140" s="444">
        <f t="shared" ca="1" si="3"/>
        <v>1516614.8549554432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1516614.8549554432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6284.2467717734289</v>
      </c>
      <c r="L141" s="444">
        <f t="shared" ca="1" si="3"/>
        <v>1514503.4719973963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1514503.4719973963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6275.4493427815669</v>
      </c>
      <c r="L142" s="444">
        <f t="shared" ca="1" si="3"/>
        <v>1512383.2916103578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1512383.2916103578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6266.6152578355732</v>
      </c>
      <c r="L143" s="444">
        <f t="shared" ca="1" si="3"/>
        <v>1510254.2771383731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1510254.2771383731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6257.7443642023036</v>
      </c>
      <c r="L144" s="444">
        <f t="shared" ca="1" si="3"/>
        <v>1508116.3917727552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1508116.3917727552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6248.8365085122296</v>
      </c>
      <c r="L145" s="444">
        <f t="shared" ca="1" si="3"/>
        <v>1505969.5985514473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1505969.5985514473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6239.8915367567797</v>
      </c>
      <c r="L146" s="444">
        <f t="shared" ca="1" si="3"/>
        <v>1503813.860358384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1503813.860358384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6230.9092942856823</v>
      </c>
      <c r="L147" s="444">
        <f t="shared" ca="1" si="3"/>
        <v>1501649.1399228494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1501649.1399228494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6221.8896258042878</v>
      </c>
      <c r="L148" s="444">
        <f t="shared" ca="1" si="3"/>
        <v>1499475.3998188335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1499475.3998188335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6212.8323753708883</v>
      </c>
      <c r="L149" s="444">
        <f t="shared" ca="1" si="3"/>
        <v>1497292.6024643842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1497292.6024643842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6203.7373863940165</v>
      </c>
      <c r="L150" s="444">
        <f t="shared" ca="1" si="3"/>
        <v>1495100.710120958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1495100.710120958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6194.6045016297412</v>
      </c>
      <c r="L151" s="444">
        <f t="shared" ca="1" si="3"/>
        <v>1492899.6848927676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1492899.6848927676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6185.4335631789472</v>
      </c>
      <c r="L152" s="444">
        <f t="shared" ca="1" si="3"/>
        <v>1490689.4887261263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1490689.4887261263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6176.2244124846084</v>
      </c>
      <c r="L153" s="444">
        <f t="shared" ca="1" si="3"/>
        <v>1488470.0834087906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1488470.0834087906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6166.9768903290433</v>
      </c>
      <c r="L154" s="444">
        <f t="shared" ca="1" si="3"/>
        <v>1486241.4305692995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1486241.4305692995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6157.6908368311633</v>
      </c>
      <c r="L155" s="444">
        <f t="shared" ca="1" si="3"/>
        <v>1484003.4916763105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1484003.4916763105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6148.3660914437096</v>
      </c>
      <c r="L156" s="444">
        <f t="shared" ca="1" si="3"/>
        <v>1481756.2280379341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1481756.2280379341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6139.0024929504743</v>
      </c>
      <c r="L157" s="444">
        <f t="shared" ca="1" si="3"/>
        <v>1479499.6008010644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1479499.6008010644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6129.5998794635179</v>
      </c>
      <c r="L158" s="444">
        <f t="shared" ca="1" si="3"/>
        <v>1477233.5709507077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1477233.5709507077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6120.158088420364</v>
      </c>
      <c r="L159" s="444">
        <f t="shared" ca="1" si="3"/>
        <v>1474958.0993093078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1474958.0993093078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6110.6769565811983</v>
      </c>
      <c r="L160" s="444">
        <f t="shared" ca="1" si="3"/>
        <v>1472673.1465360688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1472673.1465360688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6101.1563200260352</v>
      </c>
      <c r="L161" s="444">
        <f t="shared" ca="1" si="3"/>
        <v>1470378.6731262747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1470378.6731262747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6091.5960141518935</v>
      </c>
      <c r="L162" s="444">
        <f t="shared" ca="1" si="3"/>
        <v>1468074.6394106064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1468074.6394106064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6081.9958736699427</v>
      </c>
      <c r="L163" s="444">
        <f t="shared" ca="1" si="3"/>
        <v>1465761.005554456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1465761.005554456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6072.3557326026494</v>
      </c>
      <c r="L164" s="444">
        <f t="shared" ca="1" si="3"/>
        <v>1463437.7315572384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1463437.7315572384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6062.6754242809093</v>
      </c>
      <c r="L165" s="444">
        <f t="shared" ca="1" si="3"/>
        <v>1461104.777251699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1461104.777251699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6052.9547813411618</v>
      </c>
      <c r="L166" s="444">
        <f t="shared" ca="1" si="3"/>
        <v>1458762.10230322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1458762.10230322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6043.1936357224986</v>
      </c>
      <c r="L167" s="444">
        <f t="shared" ca="1" si="3"/>
        <v>1456409.6662091222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1456409.6662091222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6033.3918186637584</v>
      </c>
      <c r="L168" s="444">
        <f t="shared" ca="1" si="3"/>
        <v>1454047.4282979658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1454047.4282979658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6023.549160700607</v>
      </c>
      <c r="L169" s="444">
        <f t="shared" ca="1" si="3"/>
        <v>1451675.3477288461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1451675.3477288461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6013.6654916626085</v>
      </c>
      <c r="L170" s="444">
        <f t="shared" ca="1" si="3"/>
        <v>1449293.3834906886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1449293.3834906886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6003.7406406702848</v>
      </c>
      <c r="L171" s="444">
        <f t="shared" ca="1" si="3"/>
        <v>1446901.4944015387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1446901.4944015387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5993.7744361321602</v>
      </c>
      <c r="L172" s="444">
        <f t="shared" ca="1" si="3"/>
        <v>1444499.6391078506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1444499.6391078506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5983.766705741793</v>
      </c>
      <c r="L173" s="444">
        <f t="shared" ca="1" si="3"/>
        <v>1442087.7760837723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1442087.7760837723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5973.7172764748002</v>
      </c>
      <c r="L174" s="444">
        <f t="shared" ca="1" si="3"/>
        <v>1439665.8636304268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1439665.8636304268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5963.6259745858606</v>
      </c>
      <c r="L175" s="444">
        <f t="shared" ca="1" si="3"/>
        <v>1437233.8598751924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1437233.8598751924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5953.4926256057179</v>
      </c>
      <c r="L176" s="444">
        <f t="shared" ca="1" si="3"/>
        <v>1434791.722770978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1434791.722770978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5943.3170543381575</v>
      </c>
      <c r="L177" s="444">
        <f t="shared" ca="1" si="3"/>
        <v>1432339.4100954959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1432339.4100954959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5933.0990848569818</v>
      </c>
      <c r="L178" s="444">
        <f t="shared" ca="1" si="3"/>
        <v>1429876.8794505326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1429876.8794505326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5922.8385405029685</v>
      </c>
      <c r="L179" s="444">
        <f t="shared" ca="1" si="3"/>
        <v>1427404.0882612155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1427404.0882612155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5912.5352438808141</v>
      </c>
      <c r="L180" s="444">
        <f t="shared" ca="1" si="3"/>
        <v>1424920.993775276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1424920.993775276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5902.1890168560658</v>
      </c>
      <c r="L181" s="444">
        <f t="shared" ca="1" si="3"/>
        <v>1422427.5530623118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1422427.5530623118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5891.7996805520488</v>
      </c>
      <c r="L182" s="444">
        <f t="shared" ca="1" si="3"/>
        <v>1419923.7230130436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1419923.7230130436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5881.3670553467646</v>
      </c>
      <c r="L183" s="444">
        <f t="shared" ca="1" si="3"/>
        <v>1417409.4603385702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1417409.4603385702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5870.8909608697913</v>
      </c>
      <c r="L184" s="444">
        <f t="shared" ca="1" si="3"/>
        <v>1414884.7215696198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1414884.7215696198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5860.3712159991655</v>
      </c>
      <c r="L185" s="444">
        <f t="shared" ca="1" si="3"/>
        <v>1412349.4630557988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1412349.4630557988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5849.807638858244</v>
      </c>
      <c r="L186" s="444">
        <f t="shared" ca="1" si="3"/>
        <v>1409803.6409648368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1409803.6409648368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5839.2000468125689</v>
      </c>
      <c r="L187" s="444">
        <f t="shared" ca="1" si="3"/>
        <v>1407247.2112818293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1407247.2112818293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5828.5482564667045</v>
      </c>
      <c r="L188" s="444">
        <f t="shared" ca="1" si="3"/>
        <v>1404680.1298084757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1404680.1298084757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5817.8520836610651</v>
      </c>
      <c r="L189" s="444">
        <f t="shared" ca="1" si="3"/>
        <v>1402102.3521623167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1402102.3521623167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5807.111343468735</v>
      </c>
      <c r="L190" s="444">
        <f t="shared" ca="1" si="3"/>
        <v>1399513.8337759653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1399513.8337759653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5796.325850192271</v>
      </c>
      <c r="L191" s="444">
        <f t="shared" ca="1" si="3"/>
        <v>1396914.5298963373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1396914.5298963373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5785.4954173604883</v>
      </c>
      <c r="L192" s="444">
        <f t="shared" ca="1" si="3"/>
        <v>1394304.3955838776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1394304.3955838776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5774.6198577252389</v>
      </c>
      <c r="L193" s="444">
        <f t="shared" ca="1" si="3"/>
        <v>1391683.3857117826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1391683.3857117826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5763.6989832581767</v>
      </c>
      <c r="L194" s="444">
        <f t="shared" ca="1" si="3"/>
        <v>1389051.4549652205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1389051.4549652205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5752.7326051475011</v>
      </c>
      <c r="L195" s="444">
        <f t="shared" ca="1" si="3"/>
        <v>1386408.5578405478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1386408.5578405478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5741.720533794698</v>
      </c>
      <c r="L196" s="444">
        <f t="shared" ca="1" si="3"/>
        <v>1383754.6486445223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1383754.6486445223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5730.6625788112588</v>
      </c>
      <c r="L197" s="444">
        <f t="shared" ca="1" si="3"/>
        <v>1381089.6814935133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1381089.6814935133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5719.5585490153881</v>
      </c>
      <c r="L198" s="444">
        <f t="shared" ca="1" si="3"/>
        <v>1378413.6103127084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1378413.6103127084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5708.4082524287005</v>
      </c>
      <c r="L199" s="444">
        <f t="shared" ca="1" si="3"/>
        <v>1375726.388835317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1375726.388835317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5697.2114962729029</v>
      </c>
      <c r="L200" s="444">
        <f t="shared" ca="1" si="3"/>
        <v>1373027.9706017696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1373027.9706017696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5685.9680869664562</v>
      </c>
      <c r="L201" s="444">
        <f t="shared" ca="1" si="3"/>
        <v>1370318.308958916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1370318.308958916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5674.6778301212325</v>
      </c>
      <c r="L202" s="444">
        <f t="shared" ca="1" si="3"/>
        <v>1367597.3570592171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1367597.3570592171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5663.3405305391534</v>
      </c>
      <c r="L203" s="444">
        <f t="shared" ca="1" si="3"/>
        <v>1364865.067859936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1364865.067859936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5651.9559922088156</v>
      </c>
      <c r="L204" s="444">
        <f t="shared" ca="1" si="3"/>
        <v>1362121.3941223247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1362121.3941223247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5640.5240183021015</v>
      </c>
      <c r="L205" s="444">
        <f t="shared" ca="1" si="3"/>
        <v>1359366.2884108066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1359366.2884108066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5629.0444111707766</v>
      </c>
      <c r="L206" s="444">
        <f t="shared" ca="1" si="3"/>
        <v>1356599.7030921571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1356599.7030921571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5617.5169723430708</v>
      </c>
      <c r="L207" s="444">
        <f t="shared" ca="1" si="3"/>
        <v>1353821.5903346799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1353821.5903346799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5605.9415025202488</v>
      </c>
      <c r="L208" s="444">
        <f t="shared" ca="1" si="3"/>
        <v>1351031.9021073801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1351031.9021073801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5594.3178015731664</v>
      </c>
      <c r="L209" s="444">
        <f t="shared" ca="1" si="3"/>
        <v>1348230.590179133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1348230.590179133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5582.645668538803</v>
      </c>
      <c r="L210" s="444">
        <f t="shared" ca="1" si="3"/>
        <v>1345417.6061178516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1345417.6061178516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5570.9249016167978</v>
      </c>
      <c r="L211" s="444">
        <f t="shared" ca="1" si="3"/>
        <v>1342592.9012896481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1342592.9012896481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5559.1552981659497</v>
      </c>
      <c r="L212" s="444">
        <f t="shared" ca="1" si="3"/>
        <v>1339756.4268579939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1339756.4268579939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5547.3366547007236</v>
      </c>
      <c r="L213" s="444">
        <f t="shared" ca="1" si="3"/>
        <v>1336908.1337828746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1336908.1337828746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5535.4687668877268</v>
      </c>
      <c r="L214" s="444">
        <f t="shared" ca="1" si="3"/>
        <v>1334047.972819942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1334047.972819942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5523.5514295421744</v>
      </c>
      <c r="L215" s="444">
        <f t="shared" ca="1" si="3"/>
        <v>1331175.8945196641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1331175.8945196641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5511.58443662435</v>
      </c>
      <c r="L216" s="444">
        <f t="shared" ca="1" si="3"/>
        <v>1328291.8492264682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1328291.8492264682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5499.5675812360332</v>
      </c>
      <c r="L217" s="444">
        <f t="shared" ca="1" si="3"/>
        <v>1325395.7870778842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1325395.7870778842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5487.5006556169337</v>
      </c>
      <c r="L218" s="444">
        <f t="shared" ca="1" si="3"/>
        <v>1322487.6580036809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1322487.6580036809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5475.383451141086</v>
      </c>
      <c r="L219" s="444">
        <f t="shared" ca="1" si="3"/>
        <v>1319567.4117250019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1319567.4117250019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5463.2157583132566</v>
      </c>
      <c r="L220" s="444">
        <f t="shared" ca="1" si="3"/>
        <v>1316634.9977534949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1316634.9977534949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5450.9973667653112</v>
      </c>
      <c r="L221" s="444">
        <f t="shared" ca="1" si="3"/>
        <v>1313690.36539044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1313690.36539044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5438.7280652525824</v>
      </c>
      <c r="L222" s="444">
        <f t="shared" ca="1" si="3"/>
        <v>1310733.4637258723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1310733.4637258723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5426.4076416502176</v>
      </c>
      <c r="L223" s="444">
        <f t="shared" ca="1" si="3"/>
        <v>1307764.2416377023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1307764.2416377023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5414.035882949509</v>
      </c>
      <c r="L224" s="444">
        <f t="shared" ca="1" si="3"/>
        <v>1304782.6477908317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1304782.6477908317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5401.6125752542148</v>
      </c>
      <c r="L225" s="444">
        <f t="shared" ca="1" si="3"/>
        <v>1301788.6306362657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1301788.6306362657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5389.1375037768566</v>
      </c>
      <c r="L226" s="444">
        <f t="shared" ca="1" si="3"/>
        <v>1298782.1384102225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1298782.1384102225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5376.6104528350097</v>
      </c>
      <c r="L227" s="444">
        <f t="shared" ca="1" si="3"/>
        <v>1295763.1191332373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1295763.1191332373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5364.0312058475711</v>
      </c>
      <c r="L228" s="444">
        <f t="shared" ca="1" si="3"/>
        <v>1292731.5206092647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1292731.5206092647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5351.399545331019</v>
      </c>
      <c r="L229" s="444">
        <f t="shared" ca="1" si="3"/>
        <v>1289687.2904247756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1289687.2904247756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5338.7152528956476</v>
      </c>
      <c r="L230" s="444">
        <f t="shared" ca="1" si="3"/>
        <v>1286630.375947851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1286630.375947851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5325.9781092417952</v>
      </c>
      <c r="L231" s="444">
        <f t="shared" ca="1" si="3"/>
        <v>1283560.7243272725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1283560.7243272725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5313.1878941560517</v>
      </c>
      <c r="L232" s="444">
        <f t="shared" ca="1" si="3"/>
        <v>1280478.2824916083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1280478.2824916083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5300.3443865074505</v>
      </c>
      <c r="L233" s="444">
        <f t="shared" ca="1" si="3"/>
        <v>1277382.9971482956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1277382.9971482956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5287.4473642436478</v>
      </c>
      <c r="L234" s="444">
        <f t="shared" ca="1" si="3"/>
        <v>1274274.8147827191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1274274.8147827191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5274.4966043870791</v>
      </c>
      <c r="L235" s="444">
        <f t="shared" ca="1" si="3"/>
        <v>1271153.6816572861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1271153.6816572861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5261.491883031108</v>
      </c>
      <c r="L236" s="444">
        <f t="shared" ca="1" si="3"/>
        <v>1268019.543810497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1268019.543810497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5248.4329753361535</v>
      </c>
      <c r="L237" s="444">
        <f t="shared" ca="1" si="3"/>
        <v>1264872.3470560131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1264872.3470560131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5235.3196555258037</v>
      </c>
      <c r="L238" s="444">
        <f t="shared" ca="1" si="3"/>
        <v>1261712.0369817186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1261712.0369817186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5222.1516968829101</v>
      </c>
      <c r="L239" s="444">
        <f t="shared" ca="1" si="3"/>
        <v>1258538.5589487813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1258538.5589487813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5208.9288717456711</v>
      </c>
      <c r="L240" s="444">
        <f t="shared" ca="1" si="3"/>
        <v>1255351.8580907069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1255351.8580907069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5195.6509515036942</v>
      </c>
      <c r="L241" s="444">
        <f t="shared" ca="1" si="3"/>
        <v>1252151.8793123905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1252151.8793123905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5182.3177065940426</v>
      </c>
      <c r="L242" s="444">
        <f t="shared" ca="1" si="3"/>
        <v>1248938.5672891643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1248938.5672891643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5168.9289064972672</v>
      </c>
      <c r="L243" s="444">
        <f t="shared" ca="1" si="3"/>
        <v>1245711.8664658414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1245711.8664658414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5155.4843197334221</v>
      </c>
      <c r="L244" s="444">
        <f t="shared" ca="1" si="3"/>
        <v>1242471.7210557547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1242471.7210557547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5141.9837138580606</v>
      </c>
      <c r="L245" s="444">
        <f t="shared" ca="1" si="3"/>
        <v>1239218.0750397926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1239218.0750397926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5128.4268554582186</v>
      </c>
      <c r="L246" s="444">
        <f t="shared" ca="1" si="3"/>
        <v>1235950.8721654306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1235950.8721654306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5114.8135101483767</v>
      </c>
      <c r="L247" s="444">
        <f t="shared" ca="1" si="3"/>
        <v>1232670.0559457587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1232670.0559457587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5101.1434425664102</v>
      </c>
      <c r="L248" s="444">
        <f t="shared" ca="1" si="3"/>
        <v>1229375.569658505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1229375.569658505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5087.4164163695204</v>
      </c>
      <c r="L249" s="444">
        <f t="shared" ca="1" si="3"/>
        <v>1226067.3563450545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1226067.3563450545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5073.6321942301429</v>
      </c>
      <c r="L250" s="444">
        <f t="shared" ca="1" si="3"/>
        <v>1222745.3588094644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1222745.3588094644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5059.790537831851</v>
      </c>
      <c r="L251" s="444">
        <f t="shared" ca="1" si="3"/>
        <v>1219409.519617476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1219409.519617476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5045.8912078652329</v>
      </c>
      <c r="L252" s="444">
        <f t="shared" ca="1" si="3"/>
        <v>1216059.7810955211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1216059.7810955211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5031.933964023754</v>
      </c>
      <c r="L253" s="444">
        <f t="shared" ca="1" si="3"/>
        <v>1212696.0853297247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1212696.0853297247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5017.9185649996025</v>
      </c>
      <c r="L254" s="444">
        <f t="shared" ca="1" si="3"/>
        <v>1209318.3741649042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1209318.3741649042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5003.8447684795165</v>
      </c>
      <c r="L255" s="444">
        <f t="shared" ca="1" si="3"/>
        <v>1205926.5892035635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1205926.5892035635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4989.7123311405976</v>
      </c>
      <c r="L256" s="444">
        <f t="shared" ca="1" si="3"/>
        <v>1202520.671804884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1202520.671804884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4975.5210086460993</v>
      </c>
      <c r="L257" s="444">
        <f t="shared" ca="1" si="3"/>
        <v>1199100.5630837099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1199100.5630837099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4961.2705556412075</v>
      </c>
      <c r="L258" s="444">
        <f t="shared" ca="1" si="3"/>
        <v>1195666.203909531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1195666.203909531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4946.9607257487951</v>
      </c>
      <c r="L259" s="444">
        <f t="shared" ca="1" si="3"/>
        <v>1192217.5349054597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1192217.5349054597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4932.5912715651648</v>
      </c>
      <c r="L260" s="444">
        <f t="shared" ca="1" si="3"/>
        <v>1188754.4964472046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1188754.4964472046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4918.1619446557688</v>
      </c>
      <c r="L261" s="444">
        <f t="shared" ca="1" si="3"/>
        <v>1185277.0286620401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1185277.0286620401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4903.6724955509162</v>
      </c>
      <c r="L262" s="444">
        <f t="shared" ca="1" si="3"/>
        <v>1181785.0714277709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1181785.0714277709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4889.1226737414609</v>
      </c>
      <c r="L263" s="444">
        <f t="shared" ref="L263:L517" ca="1" si="28">I263-J263+K263</f>
        <v>1178278.5643716922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1178278.5643716922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4874.5122276744669</v>
      </c>
      <c r="L264" s="444">
        <f t="shared" ca="1" si="28"/>
        <v>1174757.4468695465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1174757.4468695465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4859.8409047488594</v>
      </c>
      <c r="L265" s="444">
        <f t="shared" ca="1" si="28"/>
        <v>1171221.6580444751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1171221.6580444751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4845.1084513110618</v>
      </c>
      <c r="L266" s="444">
        <f t="shared" ca="1" si="28"/>
        <v>1167671.136765966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1167671.136765966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4830.3146126506072</v>
      </c>
      <c r="L267" s="444">
        <f t="shared" ca="1" si="28"/>
        <v>1164105.8216487963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1164105.8216487963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4815.4591329957339</v>
      </c>
      <c r="L268" s="444">
        <f t="shared" ca="1" si="28"/>
        <v>1160525.6510519718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1160525.6510519718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4800.5417555089653</v>
      </c>
      <c r="L269" s="444">
        <f t="shared" ca="1" si="28"/>
        <v>1156930.5630776605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1156930.5630776605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4785.5622222826678</v>
      </c>
      <c r="L270" s="444">
        <f t="shared" ca="1" si="28"/>
        <v>1153320.495570123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1153320.495570123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4770.5202743345944</v>
      </c>
      <c r="L271" s="444">
        <f t="shared" ca="1" si="28"/>
        <v>1149695.3861146374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1149695.3861146374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4755.4156516034045</v>
      </c>
      <c r="L272" s="444">
        <f t="shared" ca="1" si="28"/>
        <v>1146055.1720364206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1146055.1720364206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4740.2480929441681</v>
      </c>
      <c r="L273" s="444">
        <f t="shared" ca="1" si="28"/>
        <v>1142399.7903995446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1142399.7903995446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4725.0173361238521</v>
      </c>
      <c r="L274" s="444">
        <f t="shared" ca="1" si="28"/>
        <v>1138729.1780058483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1138729.1780058483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4709.723117816784</v>
      </c>
      <c r="L275" s="444">
        <f t="shared" ca="1" si="28"/>
        <v>1135043.2713938449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1135043.2713938449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4694.3651736001029</v>
      </c>
      <c r="L276" s="444">
        <f t="shared" ca="1" si="28"/>
        <v>1131342.0068376248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1131342.0068376248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4678.9432379491864</v>
      </c>
      <c r="L277" s="444">
        <f t="shared" ca="1" si="28"/>
        <v>1127625.3203457538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1127625.3203457538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4663.4570442330569</v>
      </c>
      <c r="L278" s="444">
        <f t="shared" ca="1" si="28"/>
        <v>1123893.1476601667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1123893.1476601667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4647.9063247097774</v>
      </c>
      <c r="L279" s="444">
        <f t="shared" ca="1" si="28"/>
        <v>1120145.4242550563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1120145.4242550563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4632.2908105218175</v>
      </c>
      <c r="L280" s="444">
        <f t="shared" ca="1" si="28"/>
        <v>1116382.085335758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1116382.085335758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4616.6102316914075</v>
      </c>
      <c r="L281" s="444">
        <f t="shared" ca="1" si="28"/>
        <v>1112603.0658376294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1112603.0658376294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4600.8643171158719</v>
      </c>
      <c r="L282" s="444">
        <f t="shared" ca="1" si="28"/>
        <v>1108808.3004249251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1108808.3004249251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4585.0527945629365</v>
      </c>
      <c r="L283" s="444">
        <f t="shared" ca="1" si="28"/>
        <v>1104997.7234896678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1104997.7234896678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4569.1753906660315</v>
      </c>
      <c r="L284" s="444">
        <f t="shared" ca="1" si="28"/>
        <v>1101171.2691505137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1101171.2691505137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4553.2318309195562</v>
      </c>
      <c r="L285" s="444">
        <f t="shared" ca="1" si="28"/>
        <v>1097328.8712516131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1097328.8712516131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4537.2218396741373</v>
      </c>
      <c r="L286" s="444">
        <f t="shared" ca="1" si="28"/>
        <v>1093470.463361467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1093470.463361467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4521.1451401318618</v>
      </c>
      <c r="L287" s="444">
        <f t="shared" ca="1" si="28"/>
        <v>1089595.9787717788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1089595.9787717788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4505.0014543414936</v>
      </c>
      <c r="L288" s="444">
        <f t="shared" ca="1" si="28"/>
        <v>1085705.3504963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1085705.3504963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4488.7905031936662</v>
      </c>
      <c r="L289" s="444">
        <f t="shared" ca="1" si="28"/>
        <v>1081798.5112696735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1081798.5112696735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4472.5120064160556</v>
      </c>
      <c r="L290" s="444">
        <f t="shared" ca="1" si="28"/>
        <v>1077875.3935462693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1077875.3935462693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4456.1656825685377</v>
      </c>
      <c r="L291" s="444">
        <f t="shared" ca="1" si="28"/>
        <v>1073935.9294990175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1073935.9294990175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4439.7512490383224</v>
      </c>
      <c r="L292" s="444">
        <f t="shared" ca="1" si="28"/>
        <v>1069980.0510182357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1069980.0510182357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4423.2684220350648</v>
      </c>
      <c r="L293" s="444">
        <f t="shared" ca="1" si="28"/>
        <v>1066007.6897104506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1066007.6897104506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4406.7169165859596</v>
      </c>
      <c r="L294" s="444">
        <f t="shared" ca="1" si="28"/>
        <v>1062018.7768972164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1062018.7768972164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4390.096446530818</v>
      </c>
      <c r="L295" s="444">
        <f t="shared" ca="1" si="28"/>
        <v>1058013.2436139272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1058013.2436139272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4373.4067245171127</v>
      </c>
      <c r="L296" s="444">
        <f t="shared" ca="1" si="28"/>
        <v>1053991.020608624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1053991.020608624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4356.647461995015</v>
      </c>
      <c r="L297" s="444">
        <f t="shared" ca="1" si="28"/>
        <v>1049952.0383407988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1049952.0383407988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4339.8183692124112</v>
      </c>
      <c r="L298" s="444">
        <f t="shared" ca="1" si="28"/>
        <v>1045896.2269801911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1045896.2269801911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4322.9191552098782</v>
      </c>
      <c r="L299" s="444">
        <f t="shared" ca="1" si="28"/>
        <v>1041823.5164055808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1041823.5164055808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4305.9495278156701</v>
      </c>
      <c r="L300" s="444">
        <f t="shared" ca="1" si="28"/>
        <v>1037733.8362035763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1037733.8362035763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4288.9091936406503</v>
      </c>
      <c r="L301" s="444">
        <f t="shared" ca="1" si="28"/>
        <v>1033627.1156673968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1033627.1156673968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4271.7978580732361</v>
      </c>
      <c r="L302" s="444">
        <f t="shared" ca="1" si="28"/>
        <v>1029503.2837956499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1029503.2837956499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4254.6152252742904</v>
      </c>
      <c r="L303" s="444">
        <f t="shared" ca="1" si="28"/>
        <v>1025362.2692911041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1025362.2692911041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4237.3609981720165</v>
      </c>
      <c r="L304" s="444">
        <f t="shared" ca="1" si="28"/>
        <v>1021204.0005594558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1021204.0005594558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4220.034878456815</v>
      </c>
      <c r="L305" s="444">
        <f t="shared" ca="1" si="28"/>
        <v>1017028.4057080925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1017028.4057080925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4202.636566576135</v>
      </c>
      <c r="L306" s="444">
        <f t="shared" ca="1" si="28"/>
        <v>1012835.4125448484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1012835.4125448484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4185.165761729284</v>
      </c>
      <c r="L307" s="444">
        <f t="shared" ca="1" si="28"/>
        <v>1008624.9485767575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1008624.9485767575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4167.6221618622385</v>
      </c>
      <c r="L308" s="444">
        <f t="shared" ca="1" si="28"/>
        <v>1004396.9410087995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1004396.9410087995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4150.0054636624136</v>
      </c>
      <c r="L309" s="444">
        <f t="shared" ca="1" si="28"/>
        <v>1000151.3167426417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1000151.3167426417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4132.3153625534223</v>
      </c>
      <c r="L310" s="444">
        <f t="shared" ca="1" si="28"/>
        <v>995888.00237537501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995888.00237537501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4114.5515526898116</v>
      </c>
      <c r="L311" s="444">
        <f t="shared" ca="1" si="28"/>
        <v>991606.9241982447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991606.9241982447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4096.7137269517689</v>
      </c>
      <c r="L312" s="444">
        <f t="shared" ca="1" si="28"/>
        <v>987308.00819537626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987308.00819537626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4078.8015769398166</v>
      </c>
      <c r="L313" s="444">
        <f t="shared" ca="1" si="28"/>
        <v>982991.18004249583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982991.18004249583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4060.8147929694815</v>
      </c>
      <c r="L314" s="444">
        <f t="shared" ca="1" si="28"/>
        <v>978656.36510564515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978656.36510564515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4042.7530640659375</v>
      </c>
      <c r="L315" s="444">
        <f t="shared" ca="1" si="28"/>
        <v>974303.48843989091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974303.48843989091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4024.616077958628</v>
      </c>
      <c r="L316" s="444">
        <f t="shared" ca="1" si="28"/>
        <v>969932.47478802933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969932.47478802933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4006.4035210758716</v>
      </c>
      <c r="L317" s="444">
        <f t="shared" ca="1" si="28"/>
        <v>965543.24857928499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965543.24857928499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3988.115078539437</v>
      </c>
      <c r="L318" s="444">
        <f t="shared" ca="1" si="28"/>
        <v>961135.73392800428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961135.73392800428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3969.7504341591002</v>
      </c>
      <c r="L319" s="444">
        <f t="shared" ca="1" si="28"/>
        <v>956709.85463234317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956709.85463234317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3951.3092704271789</v>
      </c>
      <c r="L320" s="444">
        <f t="shared" ca="1" si="28"/>
        <v>952265.5341729502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952265.5341729502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3932.7912685130423</v>
      </c>
      <c r="L321" s="444">
        <f t="shared" ca="1" si="28"/>
        <v>947802.69571164309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947802.69571164309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3914.1961082575949</v>
      </c>
      <c r="L322" s="444">
        <f t="shared" ca="1" si="28"/>
        <v>943321.26209008053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943321.26209008053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3895.5234681677516</v>
      </c>
      <c r="L323" s="444">
        <f t="shared" ca="1" si="28"/>
        <v>938821.15582842811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938821.15582842811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3876.7730254108669</v>
      </c>
      <c r="L324" s="444">
        <f t="shared" ca="1" si="28"/>
        <v>934302.29912401875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934302.29912401875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3857.9444558091604</v>
      </c>
      <c r="L325" s="444">
        <f t="shared" ca="1" si="28"/>
        <v>929764.61385000776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929764.61385000776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3839.0374338341148</v>
      </c>
      <c r="L326" s="444">
        <f t="shared" ca="1" si="28"/>
        <v>925208.02155402175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925208.02155402175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3820.0516326008401</v>
      </c>
      <c r="L327" s="444">
        <f t="shared" ca="1" si="28"/>
        <v>920632.4434568024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920632.4434568024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3800.9867238624261</v>
      </c>
      <c r="L328" s="444">
        <f t="shared" ca="1" si="28"/>
        <v>916037.80045084469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916037.80045084469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3781.8423780042685</v>
      </c>
      <c r="L329" s="444">
        <f t="shared" ca="1" si="28"/>
        <v>911424.01309902873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911424.01309902873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3762.618264038369</v>
      </c>
      <c r="L330" s="444">
        <f t="shared" ca="1" si="28"/>
        <v>906791.00163324689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906791.00163324689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3743.3140495976118</v>
      </c>
      <c r="L331" s="444">
        <f t="shared" ca="1" si="28"/>
        <v>902138.68595302431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902138.68595302431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3723.929400930017</v>
      </c>
      <c r="L332" s="444">
        <f t="shared" ca="1" si="28"/>
        <v>897466.98562413419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897466.98562413419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3704.4639828929753</v>
      </c>
      <c r="L333" s="444">
        <f t="shared" ca="1" si="28"/>
        <v>892775.81987720693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892775.81987720693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3684.9174589474446</v>
      </c>
      <c r="L334" s="444">
        <f t="shared" ca="1" si="28"/>
        <v>888065.10760633415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888065.10760633415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3665.2894911521421</v>
      </c>
      <c r="L335" s="444">
        <f t="shared" ca="1" si="28"/>
        <v>883334.76736766612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883334.76736766612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3645.5797401576915</v>
      </c>
      <c r="L336" s="444">
        <f t="shared" ca="1" si="28"/>
        <v>878584.71737800364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878584.71737800364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3625.7878652007644</v>
      </c>
      <c r="L337" s="444">
        <f t="shared" ca="1" si="28"/>
        <v>873814.87551338424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873814.87551338424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3605.9135240981836</v>
      </c>
      <c r="L338" s="444">
        <f t="shared" ca="1" si="28"/>
        <v>869025.15930766228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869025.15930766228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3585.9563732410088</v>
      </c>
      <c r="L339" s="444">
        <f t="shared" ca="1" si="28"/>
        <v>864215.48595108313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864215.48595108313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3565.9160675885955</v>
      </c>
      <c r="L340" s="444">
        <f t="shared" ca="1" si="28"/>
        <v>859385.77228885156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859385.77228885156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3545.7922606626312</v>
      </c>
      <c r="L341" s="444">
        <f t="shared" ca="1" si="28"/>
        <v>854535.93481969403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854535.93481969403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3525.5846045411404</v>
      </c>
      <c r="L342" s="444">
        <f t="shared" ca="1" si="28"/>
        <v>849665.88969441503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849665.88969441503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3505.2927498524787</v>
      </c>
      <c r="L343" s="444">
        <f t="shared" ca="1" si="28"/>
        <v>844775.55271444737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844775.55271444737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3484.9163457692798</v>
      </c>
      <c r="L344" s="444">
        <f t="shared" ca="1" si="28"/>
        <v>839864.8393303965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839864.8393303965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3464.4550400024013</v>
      </c>
      <c r="L345" s="444">
        <f t="shared" ca="1" si="28"/>
        <v>834933.66464057867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834933.66464057867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3443.9084787948268</v>
      </c>
      <c r="L346" s="444">
        <f t="shared" ca="1" si="28"/>
        <v>829981.94338955334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829981.94338955334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3423.2763069155544</v>
      </c>
      <c r="L347" s="444">
        <f t="shared" ca="1" si="28"/>
        <v>825009.58996664872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825009.58996664872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3402.5581676534516</v>
      </c>
      <c r="L348" s="444">
        <f t="shared" ca="1" si="28"/>
        <v>820016.51840448205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820016.51840448205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3381.753702811091</v>
      </c>
      <c r="L349" s="444">
        <f t="shared" ca="1" si="28"/>
        <v>815002.64237747295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815002.64237747295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3360.8625526985529</v>
      </c>
      <c r="L350" s="444">
        <f t="shared" ca="1" si="28"/>
        <v>809967.87520035135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809967.87520035135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3339.8843561272133</v>
      </c>
      <c r="L351" s="444">
        <f t="shared" ca="1" si="28"/>
        <v>804912.12982665841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804912.12982665841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3318.8187504034927</v>
      </c>
      <c r="L352" s="444">
        <f t="shared" ca="1" si="28"/>
        <v>799835.3188472417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799835.3188472417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3297.6653713225896</v>
      </c>
      <c r="L353" s="444">
        <f t="shared" ca="1" si="28"/>
        <v>794737.35448874405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794737.35448874405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3276.4238531621827</v>
      </c>
      <c r="L354" s="444">
        <f t="shared" ca="1" si="28"/>
        <v>789618.14861208608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789618.14861208608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3255.0938286761079</v>
      </c>
      <c r="L355" s="444">
        <f t="shared" ca="1" si="28"/>
        <v>784477.61271094205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784477.61271094205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3233.674929088008</v>
      </c>
      <c r="L356" s="444">
        <f t="shared" ca="1" si="28"/>
        <v>779315.65791020985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779315.65791020985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3212.1667840849568</v>
      </c>
      <c r="L357" s="444">
        <f t="shared" ca="1" si="28"/>
        <v>774132.19496447465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774132.19496447465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3190.5690218110603</v>
      </c>
      <c r="L358" s="444">
        <f t="shared" ca="1" si="28"/>
        <v>768927.13425646548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768927.13425646548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3168.8812688610219</v>
      </c>
      <c r="L359" s="444">
        <f t="shared" ca="1" si="28"/>
        <v>763700.3857955063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763700.3857955063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3147.1031502736923</v>
      </c>
      <c r="L360" s="444">
        <f t="shared" ca="1" si="28"/>
        <v>758451.85921595979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758451.85921595979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3125.2342895255815</v>
      </c>
      <c r="L361" s="444">
        <f t="shared" ca="1" si="28"/>
        <v>753181.46377566515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753181.46377566515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3103.2743085243542</v>
      </c>
      <c r="L362" s="444">
        <f t="shared" ca="1" si="28"/>
        <v>747889.10835436929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747889.10835436929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3081.2228276022879</v>
      </c>
      <c r="L363" s="444">
        <f t="shared" ca="1" si="28"/>
        <v>742574.70145215141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742574.70145215141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3059.0794655097134</v>
      </c>
      <c r="L364" s="444">
        <f t="shared" ca="1" si="28"/>
        <v>737238.15118784097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737238.15118784097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3036.8438394084201</v>
      </c>
      <c r="L365" s="444">
        <f t="shared" ca="1" si="28"/>
        <v>731879.36529742915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731879.36529742915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3014.5155648650375</v>
      </c>
      <c r="L366" s="444">
        <f t="shared" ca="1" si="28"/>
        <v>726498.25113247405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726498.25113247405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2992.0942558443912</v>
      </c>
      <c r="L367" s="444">
        <f t="shared" ca="1" si="28"/>
        <v>721094.71565849823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721094.71565849823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2969.579524702825</v>
      </c>
      <c r="L368" s="444">
        <f t="shared" ca="1" si="28"/>
        <v>715668.66545338091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715668.66545338091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2946.9709821815031</v>
      </c>
      <c r="L369" s="444">
        <f t="shared" ca="1" si="28"/>
        <v>710220.00670574221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710220.00670574221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2924.2682373996749</v>
      </c>
      <c r="L370" s="444">
        <f t="shared" ca="1" si="28"/>
        <v>704748.64521332167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704748.64521332167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2901.470897847923</v>
      </c>
      <c r="L371" s="444">
        <f t="shared" ca="1" si="28"/>
        <v>699254.48638134939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699254.48638134939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2878.5785693813718</v>
      </c>
      <c r="L372" s="444">
        <f t="shared" ca="1" si="28"/>
        <v>693737.43522091059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693737.43522091059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2855.5908562128766</v>
      </c>
      <c r="L373" s="444">
        <f t="shared" ca="1" si="28"/>
        <v>688197.39634730329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688197.39634730329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2832.5073609061797</v>
      </c>
      <c r="L374" s="444">
        <f t="shared" ca="1" si="28"/>
        <v>682634.27397838933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682634.27397838933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2809.3276843690383</v>
      </c>
      <c r="L375" s="444">
        <f t="shared" ca="1" si="28"/>
        <v>677047.97193293821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677047.97193293821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2786.0514258463249</v>
      </c>
      <c r="L376" s="444">
        <f t="shared" ca="1" si="28"/>
        <v>671438.39362896432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671438.39362896432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2762.6781829131005</v>
      </c>
      <c r="L377" s="444">
        <f t="shared" ca="1" si="28"/>
        <v>665805.44208205724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665805.44208205724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2739.2075514676544</v>
      </c>
      <c r="L378" s="444">
        <f t="shared" ca="1" si="28"/>
        <v>660149.01990370476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660149.01990370476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2715.6391257245191</v>
      </c>
      <c r="L379" s="444">
        <f t="shared" ca="1" si="28"/>
        <v>654469.02929960913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654469.02929960913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2691.972498207454</v>
      </c>
      <c r="L380" s="444">
        <f t="shared" ca="1" si="28"/>
        <v>648765.37206799642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648765.37206799642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2668.2072597424008</v>
      </c>
      <c r="L381" s="444">
        <f t="shared" ca="1" si="28"/>
        <v>643037.94959791866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643037.94959791866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2644.3429994504104</v>
      </c>
      <c r="L382" s="444">
        <f t="shared" ca="1" si="28"/>
        <v>637286.66286754888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637286.66286754888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2620.3793047405361</v>
      </c>
      <c r="L383" s="444">
        <f t="shared" ca="1" si="28"/>
        <v>631511.41244246927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631511.41244246927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2596.3157613027047</v>
      </c>
      <c r="L384" s="444">
        <f t="shared" ca="1" si="28"/>
        <v>625712.0984739518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625712.0984739518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2572.1519531005483</v>
      </c>
      <c r="L385" s="444">
        <f t="shared" ca="1" si="28"/>
        <v>619888.6206972322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619888.6206972322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2547.8874623642168</v>
      </c>
      <c r="L386" s="444">
        <f t="shared" ca="1" si="28"/>
        <v>614040.87842977617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614040.87842977617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2523.52186958315</v>
      </c>
      <c r="L387" s="444">
        <f t="shared" ca="1" si="28"/>
        <v>608168.77056953916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608168.77056953916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2499.0547534988291</v>
      </c>
      <c r="L388" s="444">
        <f t="shared" ca="1" si="28"/>
        <v>602272.19559321785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602272.19559321785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2474.4856910974904</v>
      </c>
      <c r="L389" s="444">
        <f t="shared" ca="1" si="28"/>
        <v>596351.05155449512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596351.05155449512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2449.8142576028122</v>
      </c>
      <c r="L390" s="444">
        <f t="shared" ca="1" si="28"/>
        <v>590405.23608227773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590405.23608227773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2425.0400264685732</v>
      </c>
      <c r="L391" s="444">
        <f t="shared" ca="1" si="28"/>
        <v>584434.64637892612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584434.64637892612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2400.1625693712749</v>
      </c>
      <c r="L392" s="444">
        <f t="shared" ca="1" si="28"/>
        <v>578439.17921847722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578439.17921847722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2375.1814562027375</v>
      </c>
      <c r="L393" s="444">
        <f t="shared" ca="1" si="28"/>
        <v>572418.7309448598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572418.7309448598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2350.096255062665</v>
      </c>
      <c r="L394" s="444">
        <f t="shared" ca="1" si="28"/>
        <v>566373.19747010223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566373.19747010223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2324.9065322511751</v>
      </c>
      <c r="L395" s="444">
        <f t="shared" ca="1" si="28"/>
        <v>560302.4742725332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560302.4742725332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2299.6118522613042</v>
      </c>
      <c r="L396" s="444">
        <f t="shared" ca="1" si="28"/>
        <v>554206.45639497438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554206.45639497438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2274.2117777714757</v>
      </c>
      <c r="L397" s="444">
        <f t="shared" ca="1" si="28"/>
        <v>548085.03844292567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548085.03844292567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2248.7058696379395</v>
      </c>
      <c r="L398" s="444">
        <f t="shared" ca="1" si="28"/>
        <v>541938.11458274338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541938.11458274338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2223.09368688718</v>
      </c>
      <c r="L399" s="444">
        <f t="shared" ca="1" si="28"/>
        <v>535765.57853981038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535765.57853981038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2197.3747867082925</v>
      </c>
      <c r="L400" s="444">
        <f t="shared" ca="1" si="28"/>
        <v>529567.32359669846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529567.32359669846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2171.5487244453266</v>
      </c>
      <c r="L401" s="444">
        <f t="shared" ca="1" si="28"/>
        <v>523343.24259132362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523343.24259132362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2145.6150535895977</v>
      </c>
      <c r="L402" s="444">
        <f t="shared" ca="1" si="28"/>
        <v>517093.22791509301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517093.22791509301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2119.5733257719703</v>
      </c>
      <c r="L403" s="444">
        <f t="shared" ca="1" si="28"/>
        <v>510817.17151104478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510817.17151104478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2093.4230907551023</v>
      </c>
      <c r="L404" s="444">
        <f t="shared" ca="1" si="28"/>
        <v>504514.96487197973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504514.96487197973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2067.1638964256649</v>
      </c>
      <c r="L405" s="444">
        <f t="shared" ca="1" si="28"/>
        <v>498186.49903858523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498186.49903858523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2040.795288786521</v>
      </c>
      <c r="L406" s="444">
        <f t="shared" ca="1" si="28"/>
        <v>491831.66459755157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491831.66459755157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2014.3168119488807</v>
      </c>
      <c r="L407" s="444">
        <f t="shared" ca="1" si="28"/>
        <v>485450.35167968029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485450.35167968029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1987.7280081244169</v>
      </c>
      <c r="L408" s="444">
        <f t="shared" ca="1" si="28"/>
        <v>479042.4499579845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479042.4499579845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1961.0284176173514</v>
      </c>
      <c r="L409" s="444">
        <f t="shared" ca="1" si="28"/>
        <v>472607.84864578169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472607.84864578169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1934.2175788165061</v>
      </c>
      <c r="L410" s="444">
        <f t="shared" ca="1" si="28"/>
        <v>466146.43649477803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466146.43649477803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1907.2950281873243</v>
      </c>
      <c r="L411" s="444">
        <f t="shared" ca="1" si="28"/>
        <v>459658.10179314518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459658.10179314518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1880.2603002638541</v>
      </c>
      <c r="L412" s="444">
        <f t="shared" ca="1" si="28"/>
        <v>453142.73236358888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453142.73236358888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1853.1129276407028</v>
      </c>
      <c r="L413" s="444">
        <f t="shared" ca="1" si="28"/>
        <v>446600.21556140942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446600.21556140942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1825.8524409649553</v>
      </c>
      <c r="L414" s="444">
        <f t="shared" ca="1" si="28"/>
        <v>440030.43827255419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440030.43827255419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1798.4783689280584</v>
      </c>
      <c r="L415" s="444">
        <f t="shared" ca="1" si="28"/>
        <v>433433.28691166209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433433.28691166209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1770.9902382576747</v>
      </c>
      <c r="L416" s="444">
        <f t="shared" ca="1" si="28"/>
        <v>426808.64742009959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426808.64742009959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1743.3875737094975</v>
      </c>
      <c r="L417" s="444">
        <f t="shared" ca="1" si="28"/>
        <v>420156.40526398888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420156.40526398888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1715.6698980590365</v>
      </c>
      <c r="L418" s="444">
        <f t="shared" ca="1" si="28"/>
        <v>413476.44543222775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413476.44543222775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1687.8367320933648</v>
      </c>
      <c r="L419" s="444">
        <f t="shared" ca="1" si="28"/>
        <v>406768.65243450092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406768.65243450092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1659.8875946028363</v>
      </c>
      <c r="L420" s="444">
        <f t="shared" ca="1" si="28"/>
        <v>400032.91029928357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400032.91029928357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1631.822002372764</v>
      </c>
      <c r="L421" s="444">
        <f t="shared" ca="1" si="28"/>
        <v>393269.10257183615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393269.10257183615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1603.6394701750664</v>
      </c>
      <c r="L422" s="444">
        <f t="shared" ca="1" si="28"/>
        <v>386477.11231219105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386477.11231219105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1575.3395107598785</v>
      </c>
      <c r="L423" s="444">
        <f t="shared" ca="1" si="28"/>
        <v>379656.82209313073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379656.82209313073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1546.9216348471273</v>
      </c>
      <c r="L424" s="444">
        <f t="shared" ca="1" si="28"/>
        <v>372808.11399815767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372808.11399815767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1518.3853511180728</v>
      </c>
      <c r="L425" s="444">
        <f t="shared" ca="1" si="28"/>
        <v>365930.86961945554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365930.86961945554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1489.7301662068139</v>
      </c>
      <c r="L426" s="444">
        <f t="shared" ca="1" si="28"/>
        <v>359024.97005584219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359024.97005584219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1460.9555846917583</v>
      </c>
      <c r="L427" s="444">
        <f t="shared" ca="1" si="28"/>
        <v>352090.29591071379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352090.29591071379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1432.0611090870566</v>
      </c>
      <c r="L428" s="444">
        <f t="shared" ca="1" si="28"/>
        <v>345126.72728998068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345126.72728998068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1403.0462398340021</v>
      </c>
      <c r="L429" s="444">
        <f t="shared" ca="1" si="28"/>
        <v>338134.14379999449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338134.14379999449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1373.9104752923929</v>
      </c>
      <c r="L430" s="444">
        <f t="shared" ca="1" si="28"/>
        <v>331112.42454546673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331112.42454546673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1344.6533117318606</v>
      </c>
      <c r="L431" s="444">
        <f t="shared" ca="1" si="28"/>
        <v>324061.44812737842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324061.44812737842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1315.2742433231592</v>
      </c>
      <c r="L432" s="444">
        <f t="shared" ca="1" si="28"/>
        <v>316981.09264088137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316981.09264088137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1285.7727621294216</v>
      </c>
      <c r="L433" s="444">
        <f t="shared" ca="1" si="28"/>
        <v>309871.23567319062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309871.23567319062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1256.1483580973768</v>
      </c>
      <c r="L434" s="444">
        <f t="shared" ca="1" si="28"/>
        <v>302731.75430146779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302731.75430146779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1226.4005190485318</v>
      </c>
      <c r="L435" s="444">
        <f t="shared" ca="1" si="28"/>
        <v>295562.52509069612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295562.52509069612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1196.5287306703165</v>
      </c>
      <c r="L436" s="444">
        <f t="shared" ca="1" si="28"/>
        <v>288363.42409154627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288363.42409154627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1166.5324765071921</v>
      </c>
      <c r="L437" s="444">
        <f t="shared" ca="1" si="28"/>
        <v>281134.32683823328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281134.32683823328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1136.4112379517212</v>
      </c>
      <c r="L438" s="444">
        <f t="shared" ca="1" si="28"/>
        <v>273875.10834636481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273875.10834636481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1106.1644942356027</v>
      </c>
      <c r="L439" s="444">
        <f t="shared" ca="1" si="28"/>
        <v>266585.64311078022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266585.64311078022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1075.7917224206669</v>
      </c>
      <c r="L440" s="444">
        <f t="shared" ca="1" si="28"/>
        <v>259265.8051033807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259265.8051033807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1045.2923973898355</v>
      </c>
      <c r="L441" s="444">
        <f t="shared" ca="1" si="28"/>
        <v>251915.46777095034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251915.46777095034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1014.6659918380423</v>
      </c>
      <c r="L442" s="444">
        <f t="shared" ca="1" si="28"/>
        <v>244534.50403296819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244534.50403296819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983.91197626311669</v>
      </c>
      <c r="L443" s="444">
        <f t="shared" ca="1" si="28"/>
        <v>237122.78627941114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237122.78627941114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953.02981895662901</v>
      </c>
      <c r="L444" s="444">
        <f t="shared" ca="1" si="28"/>
        <v>229680.18636854758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229680.18636854758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922.01898599469757</v>
      </c>
      <c r="L445" s="444">
        <f t="shared" ca="1" si="28"/>
        <v>222206.57562472209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222206.57562472209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890.87894122875787</v>
      </c>
      <c r="L446" s="444">
        <f t="shared" ca="1" si="28"/>
        <v>214701.82483613066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214701.82483613066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859.6091462762937</v>
      </c>
      <c r="L447" s="444">
        <f t="shared" ca="1" si="28"/>
        <v>207165.80425258676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207165.80425258676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828.20906051152735</v>
      </c>
      <c r="L448" s="444">
        <f t="shared" ca="1" si="28"/>
        <v>199598.3835832781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199598.3835832781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796.67814105607465</v>
      </c>
      <c r="L449" s="444">
        <f t="shared" ca="1" si="28"/>
        <v>191999.43199451399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191999.43199451399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765.01584276955748</v>
      </c>
      <c r="L450" s="444">
        <f t="shared" ca="1" si="28"/>
        <v>184368.81810746336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184368.81810746336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733.22161824017985</v>
      </c>
      <c r="L451" s="444">
        <f t="shared" ca="1" si="28"/>
        <v>176706.40999588335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176706.40999588335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701.29491777526323</v>
      </c>
      <c r="L452" s="444">
        <f t="shared" ca="1" si="28"/>
        <v>169012.07518383843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169012.07518383843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669.23518939174267</v>
      </c>
      <c r="L453" s="444">
        <f t="shared" ca="1" si="28"/>
        <v>161285.68064340999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161285.68064340999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637.04187880662414</v>
      </c>
      <c r="L454" s="444">
        <f t="shared" ca="1" si="28"/>
        <v>153527.09279239643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153527.09279239643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604.714429427401</v>
      </c>
      <c r="L455" s="444">
        <f t="shared" ca="1" si="28"/>
        <v>145736.17749200366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145736.17749200366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572.25228234243116</v>
      </c>
      <c r="L456" s="444">
        <f t="shared" ca="1" si="28"/>
        <v>137912.80004452591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137912.80004452591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539.65487631127394</v>
      </c>
      <c r="L457" s="444">
        <f t="shared" ca="1" si="28"/>
        <v>130056.82519101701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130056.82519101701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506.92164775498674</v>
      </c>
      <c r="L458" s="444">
        <f t="shared" ca="1" si="28"/>
        <v>122168.11710895182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122168.11710895182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474.05203074638183</v>
      </c>
      <c r="L459" s="444">
        <f t="shared" ca="1" si="28"/>
        <v>114246.53940987802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114246.53940987802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441.04545700024096</v>
      </c>
      <c r="L460" s="444">
        <f t="shared" ca="1" si="28"/>
        <v>106291.95513705809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106291.95513705809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407.90135586349129</v>
      </c>
      <c r="L461" s="444">
        <f t="shared" ca="1" si="28"/>
        <v>98304.226763101397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98304.226763101397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374.61915430533838</v>
      </c>
      <c r="L462" s="444">
        <f t="shared" ca="1" si="28"/>
        <v>90283.216187586557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90283.216187586557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341.19827690735991</v>
      </c>
      <c r="L463" s="444">
        <f t="shared" ca="1" si="28"/>
        <v>82228.78473467374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82228.78473467374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307.63814585355647</v>
      </c>
      <c r="L464" s="444">
        <f t="shared" ca="1" si="28"/>
        <v>74140.793150707119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74140.793150707119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273.93818092036224</v>
      </c>
      <c r="L465" s="444">
        <f t="shared" ca="1" si="28"/>
        <v>66019.101601807299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66019.101601807299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240.09779946661297</v>
      </c>
      <c r="L466" s="444">
        <f t="shared" ca="1" si="28"/>
        <v>57863.569671453726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57863.569671453726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206.11641642347308</v>
      </c>
      <c r="L467" s="444">
        <f t="shared" ca="1" si="28"/>
        <v>49674.056358057016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49674.056358057016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171.99344428432013</v>
      </c>
      <c r="L468" s="444">
        <f t="shared" ca="1" si="28"/>
        <v>41450.420072521156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41450.420072521156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137.7282930945874</v>
      </c>
      <c r="L469" s="444">
        <f t="shared" ca="1" si="28"/>
        <v>33192.518635795561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33192.518635795561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103.32037044156408</v>
      </c>
      <c r="L470" s="444">
        <f t="shared" ca="1" si="28"/>
        <v>24900.209276416943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24900.209276416943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68.769081444153173</v>
      </c>
      <c r="L471" s="444">
        <f t="shared" ca="1" si="28"/>
        <v>16573.348628040912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16573.348628040912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34.073828742586365</v>
      </c>
      <c r="L472" s="444">
        <f t="shared" ca="1" si="28"/>
        <v>8211.7927269633146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8211.7927269633146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-0.76598751190362391</v>
      </c>
      <c r="L473" s="444">
        <f t="shared" ca="1" si="28"/>
        <v>-184.60299036877336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-184.60299036877336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-35.750969667453994</v>
      </c>
      <c r="L474" s="444">
        <f t="shared" ca="1" si="28"/>
        <v>-8615.9836898564117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-8615.9836898564117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-70.881722581985812</v>
      </c>
      <c r="L475" s="444">
        <f t="shared" ca="1" si="28"/>
        <v>-17082.495142258584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-17082.495142258584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-106.15885363366154</v>
      </c>
      <c r="L476" s="444">
        <f t="shared" ca="1" si="28"/>
        <v>-25584.28372571243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-25584.28372571243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-141.58297273138589</v>
      </c>
      <c r="L477" s="444">
        <f t="shared" ca="1" si="28"/>
        <v>-34121.496428263999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-34121.496428263999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-177.15469232535077</v>
      </c>
      <c r="L478" s="444">
        <f t="shared" ca="1" si="28"/>
        <v>-42694.28085040953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-42694.28085040953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-212.8746274176238</v>
      </c>
      <c r="L479" s="444">
        <f t="shared" ca="1" si="28"/>
        <v>-51302.785207647335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-51302.785207647335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-248.74339557278134</v>
      </c>
      <c r="L480" s="444">
        <f t="shared" ca="1" si="28"/>
        <v>-59947.158333040301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-59947.158333040301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-284.7616169285854</v>
      </c>
      <c r="L481" s="444">
        <f t="shared" ca="1" si="28"/>
        <v>-68627.549679789081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-68627.549679789081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-320.92991420670523</v>
      </c>
      <c r="L482" s="444">
        <f t="shared" ca="1" si="28"/>
        <v>-77344.109323815966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-77344.109323815966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-357.24891272348395</v>
      </c>
      <c r="L483" s="444">
        <f t="shared" ca="1" si="28"/>
        <v>-86096.987966359637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-86096.987966359637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-393.71924040074924</v>
      </c>
      <c r="L484" s="444">
        <f t="shared" ca="1" si="28"/>
        <v>-94886.33693658057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-94886.33693658057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-430.34152777666986</v>
      </c>
      <c r="L485" s="444">
        <f t="shared" ca="1" si="28"/>
        <v>-103712.30819417743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-103712.30819417743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-467.11640801665664</v>
      </c>
      <c r="L486" s="444">
        <f t="shared" ca="1" si="28"/>
        <v>-112575.05433201428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-112575.05433201428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-504.0445169243103</v>
      </c>
      <c r="L487" s="444">
        <f t="shared" ca="1" si="28"/>
        <v>-121474.72857875878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-121474.72857875878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-541.12649295241238</v>
      </c>
      <c r="L488" s="444">
        <f t="shared" ca="1" si="28"/>
        <v>-130411.48480153138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-130411.48480153138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-578.36297721396488</v>
      </c>
      <c r="L489" s="444">
        <f t="shared" ca="1" si="28"/>
        <v>-139385.47750856553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-139385.47750856553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-615.75461349327384</v>
      </c>
      <c r="L490" s="444">
        <f t="shared" ca="1" si="28"/>
        <v>-148396.86185187899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-148396.86185187899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-653.30204825707983</v>
      </c>
      <c r="L491" s="444">
        <f t="shared" ca="1" si="28"/>
        <v>-157445.79362995626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-157445.79362995626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-691.00593066573515</v>
      </c>
      <c r="L492" s="444">
        <f t="shared" ca="1" si="28"/>
        <v>-166532.42929044217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-166532.42929044217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-728.86691258442647</v>
      </c>
      <c r="L493" s="444">
        <f t="shared" ca="1" si="28"/>
        <v>-175656.92593284679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-175656.92593284679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-766.88564859444568</v>
      </c>
      <c r="L494" s="444">
        <f t="shared" ca="1" si="28"/>
        <v>-184819.44131126141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-184819.44131126141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-805.06279600450659</v>
      </c>
      <c r="L495" s="444">
        <f t="shared" ca="1" si="28"/>
        <v>-194020.13383708609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-194020.13383708609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-843.39901486210942</v>
      </c>
      <c r="L496" s="444">
        <f t="shared" ca="1" si="28"/>
        <v>-203259.16258176838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-203259.16258176838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-881.89496796495246</v>
      </c>
      <c r="L497" s="444">
        <f t="shared" ca="1" si="28"/>
        <v>-212536.68727955353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-212536.68727955353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-920.55132087239053</v>
      </c>
      <c r="L498" s="444">
        <f t="shared" ca="1" si="28"/>
        <v>-221852.8683302461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-221852.8683302461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-959.36874191694278</v>
      </c>
      <c r="L499" s="444">
        <f t="shared" ca="1" si="28"/>
        <v>-231207.86680198321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-231207.86680198321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-998.34790221584763</v>
      </c>
      <c r="L500" s="444">
        <f t="shared" ca="1" si="28"/>
        <v>-240601.84443401924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-240601.84443401924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-1037.4894756826641</v>
      </c>
      <c r="L501" s="444">
        <f t="shared" ca="1" si="28"/>
        <v>-250034.96363952209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-250034.96363952209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-1076.794139038926</v>
      </c>
      <c r="L502" s="444">
        <f t="shared" ca="1" si="28"/>
        <v>-259507.38750838119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-259507.38750838119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-1116.2625718258391</v>
      </c>
      <c r="L503" s="444">
        <f t="shared" ca="1" si="28"/>
        <v>-269019.27981002722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-269019.27981002722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-1155.8954564160308</v>
      </c>
      <c r="L504" s="444">
        <f t="shared" ca="1" si="28"/>
        <v>-278570.80499626341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-278570.80499626341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-1195.6934780253482</v>
      </c>
      <c r="L505" s="444">
        <f t="shared" ca="1" si="28"/>
        <v>-288162.12820410891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-288162.12820410891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-1235.6573247247045</v>
      </c>
      <c r="L506" s="444">
        <f t="shared" ca="1" si="28"/>
        <v>-297793.41525865381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-297793.41525865381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-1275.787687451975</v>
      </c>
      <c r="L507" s="444">
        <f t="shared" ca="1" si="28"/>
        <v>-307464.83267592598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-307464.83267592598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-1316.0852600239423</v>
      </c>
      <c r="L508" s="444">
        <f t="shared" ca="1" si="28"/>
        <v>-317176.54766577011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-317176.54766577011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-1356.5507391482929</v>
      </c>
      <c r="L509" s="444">
        <f t="shared" ca="1" si="28"/>
        <v>-326928.72813473857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-326928.72813473857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-1397.1848244356615</v>
      </c>
      <c r="L510" s="444">
        <f t="shared" ca="1" si="28"/>
        <v>-336721.54268899444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-336721.54268899444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-1437.9882184117275</v>
      </c>
      <c r="L511" s="444">
        <f t="shared" ca="1" si="28"/>
        <v>-346555.16063722636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-346555.16063722636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-1478.9616265293605</v>
      </c>
      <c r="L512" s="444">
        <f t="shared" ca="1" si="28"/>
        <v>-356429.75199357589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-356429.75199357589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-1520.1057571808169</v>
      </c>
      <c r="L513" s="444">
        <f t="shared" ca="1" si="28"/>
        <v>-366345.48748057691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-366345.48748057691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-1561.4213217099878</v>
      </c>
      <c r="L514" s="444">
        <f t="shared" ca="1" si="28"/>
        <v>-376302.53853210708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-376302.53853210708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-1602.909034424697</v>
      </c>
      <c r="L515" s="444">
        <f t="shared" ca="1" si="28"/>
        <v>-386301.07729635196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-386301.07729635196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-1644.5696126090506</v>
      </c>
      <c r="L516" s="444">
        <f t="shared" ca="1" si="28"/>
        <v>-396341.27663878119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-396341.27663878119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-1686.4037765358389</v>
      </c>
      <c r="L517" s="444">
        <f t="shared" ca="1" si="28"/>
        <v>-406423.31014513719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-406423.31014513719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-1728.4122494789888</v>
      </c>
      <c r="L518" s="444">
        <f t="shared" ref="L518:L772" ca="1" si="54">I518-J518+K518</f>
        <v>-416547.35212443635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-416547.35212443635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-1770.5957577260688</v>
      </c>
      <c r="L519" s="444">
        <f t="shared" ca="1" si="54"/>
        <v>-426713.57761198259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-426713.57761198259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-1812.9550305908449</v>
      </c>
      <c r="L520" s="444">
        <f t="shared" ca="1" si="54"/>
        <v>-436922.16237239359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-436922.16237239359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-1855.4908004258907</v>
      </c>
      <c r="L521" s="444">
        <f t="shared" ca="1" si="54"/>
        <v>-447173.28290263965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-447173.28290263965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-1898.2038026352493</v>
      </c>
      <c r="L522" s="444">
        <f t="shared" ca="1" si="54"/>
        <v>-457467.11643509509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-457467.11643509509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-1941.0947756871469</v>
      </c>
      <c r="L523" s="444">
        <f t="shared" ca="1" si="54"/>
        <v>-467803.84094060241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-467803.84094060241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-1984.1644611267611</v>
      </c>
      <c r="L524" s="444">
        <f t="shared" ca="1" si="54"/>
        <v>-478183.63513154938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-478183.63513154938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-2027.4136035890397</v>
      </c>
      <c r="L525" s="444">
        <f t="shared" ca="1" si="54"/>
        <v>-488606.67846495862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-488606.67846495862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-2070.8429508115782</v>
      </c>
      <c r="L526" s="444">
        <f t="shared" ca="1" si="54"/>
        <v>-499073.15114559035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-499073.15114559035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-2114.453253647544</v>
      </c>
      <c r="L527" s="444">
        <f t="shared" ca="1" si="54"/>
        <v>-509583.23412905808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-509583.23412905808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-2158.2452660786594</v>
      </c>
      <c r="L528" s="444">
        <f t="shared" ca="1" si="54"/>
        <v>-520137.10912495694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-520137.10912495694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-2202.219745228238</v>
      </c>
      <c r="L529" s="444">
        <f t="shared" ca="1" si="54"/>
        <v>-530734.95860000537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-530734.95860000537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-2246.3774513742733</v>
      </c>
      <c r="L530" s="444">
        <f t="shared" ca="1" si="54"/>
        <v>-541376.96578119986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-541376.96578119986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-2290.7191479625835</v>
      </c>
      <c r="L531" s="444">
        <f t="shared" ca="1" si="54"/>
        <v>-552063.31465898268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-552063.31465898268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-2335.2456016200117</v>
      </c>
      <c r="L532" s="444">
        <f t="shared" ca="1" si="54"/>
        <v>-562794.18999042292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-562794.18999042292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-2379.9575821676794</v>
      </c>
      <c r="L533" s="444">
        <f t="shared" ca="1" si="54"/>
        <v>-573569.7773024108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-573569.7773024108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-2424.8558626342956</v>
      </c>
      <c r="L534" s="444">
        <f t="shared" ca="1" si="54"/>
        <v>-584390.26289486524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-584390.26289486524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-2469.9412192695227</v>
      </c>
      <c r="L535" s="444">
        <f t="shared" ca="1" si="54"/>
        <v>-595255.83384395496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-595255.83384395496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-2515.2144315573964</v>
      </c>
      <c r="L536" s="444">
        <f t="shared" ca="1" si="54"/>
        <v>-606166.67800533248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-606166.67800533248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-2560.6762822298028</v>
      </c>
      <c r="L537" s="444">
        <f t="shared" ca="1" si="54"/>
        <v>-617122.98401738249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-617122.98401738249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-2606.3275572800112</v>
      </c>
      <c r="L538" s="444">
        <f t="shared" ca="1" si="54"/>
        <v>-628124.94130448264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-628124.94130448264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-2652.1690459762617</v>
      </c>
      <c r="L539" s="444">
        <f t="shared" ca="1" si="54"/>
        <v>-639172.74008027907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-639172.74008027907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-2698.2015408754137</v>
      </c>
      <c r="L540" s="444">
        <f t="shared" ca="1" si="54"/>
        <v>-650266.57135097461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-650266.57135097461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-2744.4258378366449</v>
      </c>
      <c r="L541" s="444">
        <f t="shared" ca="1" si="54"/>
        <v>-661406.62691863149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-661406.62691863149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-2790.8427360352152</v>
      </c>
      <c r="L542" s="444">
        <f t="shared" ca="1" si="54"/>
        <v>-672593.09938448691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-672593.09938448691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-2837.4530379762796</v>
      </c>
      <c r="L543" s="444">
        <f t="shared" ca="1" si="54"/>
        <v>-683826.18215228338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-683826.18215228338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-2884.2575495087649</v>
      </c>
      <c r="L544" s="444">
        <f t="shared" ca="1" si="54"/>
        <v>-695106.06943161227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-695106.06943161227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-2931.2570798393017</v>
      </c>
      <c r="L545" s="444">
        <f t="shared" ca="1" si="54"/>
        <v>-706432.95624127181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-706432.95624127181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-2978.4524415462165</v>
      </c>
      <c r="L546" s="444">
        <f t="shared" ca="1" si="54"/>
        <v>-717807.03841263824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-717807.03841263824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-3025.8444505935768</v>
      </c>
      <c r="L547" s="444">
        <f t="shared" ca="1" si="54"/>
        <v>-729228.512593052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-729228.512593052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-3073.4339263453007</v>
      </c>
      <c r="L548" s="444">
        <f t="shared" ca="1" si="54"/>
        <v>-740697.5762492175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-740697.5762492175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-3121.2216915793238</v>
      </c>
      <c r="L549" s="444">
        <f t="shared" ca="1" si="54"/>
        <v>-752214.42767061701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-752214.42767061701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-3169.2085725018214</v>
      </c>
      <c r="L550" s="444">
        <f t="shared" ca="1" si="54"/>
        <v>-763779.26597293897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-763779.26597293897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-3217.3953987614964</v>
      </c>
      <c r="L551" s="444">
        <f t="shared" ca="1" si="54"/>
        <v>-775392.29110152065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-775392.29110152065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-3265.7830034639201</v>
      </c>
      <c r="L552" s="444">
        <f t="shared" ca="1" si="54"/>
        <v>-787053.70383480471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-787053.70383480471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-3314.3722231859369</v>
      </c>
      <c r="L553" s="444">
        <f t="shared" ca="1" si="54"/>
        <v>-798763.70578781085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-798763.70578781085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-3363.163897990129</v>
      </c>
      <c r="L554" s="444">
        <f t="shared" ca="1" si="54"/>
        <v>-810522.49941562116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-810522.49941562116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-3412.1588714393388</v>
      </c>
      <c r="L555" s="444">
        <f t="shared" ca="1" si="54"/>
        <v>-822330.28801688063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-822330.28801688063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-3461.3579906112536</v>
      </c>
      <c r="L556" s="444">
        <f t="shared" ca="1" si="54"/>
        <v>-834187.27573731204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-834187.27573731204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-3510.7621061130508</v>
      </c>
      <c r="L557" s="444">
        <f t="shared" ca="1" si="54"/>
        <v>-846093.66757324524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-846093.66757324524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-3560.3720720961055</v>
      </c>
      <c r="L558" s="444">
        <f t="shared" ca="1" si="54"/>
        <v>-858049.66937516152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-858049.66937516152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-3610.1887462707568</v>
      </c>
      <c r="L559" s="444">
        <f t="shared" ca="1" si="54"/>
        <v>-870055.48785125243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-870055.48785125243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-3660.2129899211359</v>
      </c>
      <c r="L560" s="444">
        <f t="shared" ca="1" si="54"/>
        <v>-882111.33057099371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-882111.33057099371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-3710.445667920058</v>
      </c>
      <c r="L561" s="444">
        <f t="shared" ca="1" si="54"/>
        <v>-894217.40596873395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-894217.40596873395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-3760.8876487439757</v>
      </c>
      <c r="L562" s="444">
        <f t="shared" ca="1" si="54"/>
        <v>-906373.92334729806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-906373.92334729806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-3811.5398044879926</v>
      </c>
      <c r="L563" s="444">
        <f t="shared" ca="1" si="54"/>
        <v>-918581.09288160619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-918581.09288160619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-3862.4030108809434</v>
      </c>
      <c r="L564" s="444">
        <f t="shared" ca="1" si="54"/>
        <v>-930839.1256223073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-930839.1256223073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-3913.478147300531</v>
      </c>
      <c r="L565" s="444">
        <f t="shared" ca="1" si="54"/>
        <v>-943148.23349942802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-943148.23349942802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-3964.7660967885345</v>
      </c>
      <c r="L566" s="444">
        <f t="shared" ca="1" si="54"/>
        <v>-955508.62932603678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-955508.62932603678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-4016.2677460660711</v>
      </c>
      <c r="L567" s="444">
        <f t="shared" ca="1" si="54"/>
        <v>-967920.52680192306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-967920.52680192306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-4067.9839855489304</v>
      </c>
      <c r="L568" s="444">
        <f t="shared" ca="1" si="54"/>
        <v>-980384.14051729219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-980384.14051729219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-4119.9157093629683</v>
      </c>
      <c r="L569" s="444">
        <f t="shared" ca="1" si="54"/>
        <v>-992899.68595647532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-992899.68595647532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-4172.0638153595646</v>
      </c>
      <c r="L570" s="444">
        <f t="shared" ca="1" si="54"/>
        <v>-1005467.3795016551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-1005467.3795016551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-4224.4292051311468</v>
      </c>
      <c r="L571" s="444">
        <f t="shared" ca="1" si="54"/>
        <v>-1018087.4384366064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-1018087.4384366064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-4277.0127840267778</v>
      </c>
      <c r="L572" s="444">
        <f t="shared" ca="1" si="54"/>
        <v>-1030760.0809504534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-1030760.0809504534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-4329.8154611678065</v>
      </c>
      <c r="L573" s="444">
        <f t="shared" ca="1" si="54"/>
        <v>-1043485.5261414414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-1043485.5261414414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-4382.8381494635896</v>
      </c>
      <c r="L574" s="444">
        <f t="shared" ca="1" si="54"/>
        <v>-1056263.9940207251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-1056263.9940207251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-4436.081765627272</v>
      </c>
      <c r="L575" s="444">
        <f t="shared" ca="1" si="54"/>
        <v>-1069095.7055161726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-1069095.7055161726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-4489.5472301916361</v>
      </c>
      <c r="L576" s="444">
        <f t="shared" ca="1" si="54"/>
        <v>-1081980.8824761843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-1081980.8824761843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-4543.235467525019</v>
      </c>
      <c r="L577" s="444">
        <f t="shared" ca="1" si="54"/>
        <v>-1094919.7476735294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-1094919.7476735294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-4597.1474058472904</v>
      </c>
      <c r="L578" s="444">
        <f t="shared" ca="1" si="54"/>
        <v>-1107912.5248091968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-1107912.5248091968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-4651.2839772459038</v>
      </c>
      <c r="L579" s="444">
        <f t="shared" ca="1" si="54"/>
        <v>-1120959.4385162629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-1120959.4385162629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-4705.6461176920129</v>
      </c>
      <c r="L580" s="444">
        <f t="shared" ca="1" si="54"/>
        <v>-1134060.7143637752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-1134060.7143637752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-4760.2347670566478</v>
      </c>
      <c r="L581" s="444">
        <f t="shared" ca="1" si="54"/>
        <v>-1147216.5788606519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-1147216.5788606519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-4815.050869126967</v>
      </c>
      <c r="L582" s="444">
        <f t="shared" ca="1" si="54"/>
        <v>-1160427.2594595992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-1160427.2594595992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-4870.0953716225804</v>
      </c>
      <c r="L583" s="444">
        <f t="shared" ca="1" si="54"/>
        <v>-1173692.9845610419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-1173692.9845610419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-4925.3692262119257</v>
      </c>
      <c r="L584" s="444">
        <f t="shared" ca="1" si="54"/>
        <v>-1187013.983517074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-1187013.983517074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-4980.8733885287256</v>
      </c>
      <c r="L585" s="444">
        <f t="shared" ca="1" si="54"/>
        <v>-1200390.486635423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-1200390.486635423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-5036.6088181885134</v>
      </c>
      <c r="L586" s="444">
        <f t="shared" ca="1" si="54"/>
        <v>-1213822.7251834318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-1213822.7251834318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-5092.5764788052165</v>
      </c>
      <c r="L587" s="444">
        <f t="shared" ca="1" si="54"/>
        <v>-1227310.9313920571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-1227310.9313920571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-5148.7773380078215</v>
      </c>
      <c r="L588" s="444">
        <f t="shared" ca="1" si="54"/>
        <v>-1240855.3384598852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-1240855.3384598852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-5205.2123674571058</v>
      </c>
      <c r="L589" s="444">
        <f t="shared" ca="1" si="54"/>
        <v>-1254456.1805571625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-1254456.1805571625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-5261.8825428624277</v>
      </c>
      <c r="L590" s="444">
        <f t="shared" ca="1" si="54"/>
        <v>-1268113.692829845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-1268113.692829845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-5318.7888439986045</v>
      </c>
      <c r="L591" s="444">
        <f t="shared" ca="1" si="54"/>
        <v>-1281828.1114036639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-1281828.1114036639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-5375.9322547228503</v>
      </c>
      <c r="L592" s="444">
        <f t="shared" ca="1" si="54"/>
        <v>-1295599.6733882069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-1295599.6733882069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-5433.3137629917792</v>
      </c>
      <c r="L593" s="444">
        <f t="shared" ca="1" si="54"/>
        <v>-1309428.6168810187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-1309428.6168810187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-5490.9343608784957</v>
      </c>
      <c r="L594" s="444">
        <f t="shared" ca="1" si="54"/>
        <v>-1323315.1809717175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-1323315.1809717175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-5548.7950445897404</v>
      </c>
      <c r="L595" s="444">
        <f t="shared" ca="1" si="54"/>
        <v>-1337259.6057461274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-1337259.6057461274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-5606.8968144831151</v>
      </c>
      <c r="L596" s="444">
        <f t="shared" ca="1" si="54"/>
        <v>-1351262.1322904308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-1351262.1322904308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-5665.2406750843793</v>
      </c>
      <c r="L597" s="444">
        <f t="shared" ca="1" si="54"/>
        <v>-1365323.0026953353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-1365323.0026953353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-5723.8276351048144</v>
      </c>
      <c r="L598" s="444">
        <f t="shared" ca="1" si="54"/>
        <v>-1379442.4600602603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-1379442.4600602603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-5782.6587074586687</v>
      </c>
      <c r="L599" s="444">
        <f t="shared" ca="1" si="54"/>
        <v>-1393620.7484975392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-1393620.7484975392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-5841.7349092806644</v>
      </c>
      <c r="L600" s="444">
        <f t="shared" ca="1" si="54"/>
        <v>-1407858.1131366401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-1407858.1131366401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-5901.0572619435843</v>
      </c>
      <c r="L601" s="444">
        <f t="shared" ca="1" si="54"/>
        <v>-1422154.8001284038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-1422154.8001284038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-5960.6267910759334</v>
      </c>
      <c r="L602" s="444">
        <f t="shared" ca="1" si="54"/>
        <v>-1436511.0566493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-1436511.0566493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-6020.4445265796676</v>
      </c>
      <c r="L603" s="444">
        <f t="shared" ca="1" si="54"/>
        <v>-1450927.1309056999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-1450927.1309056999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-6080.5115026480007</v>
      </c>
      <c r="L604" s="444">
        <f t="shared" ca="1" si="54"/>
        <v>-1465403.2721381681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-1465403.2721381681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-6140.8287577832843</v>
      </c>
      <c r="L605" s="444">
        <f t="shared" ca="1" si="54"/>
        <v>-1479939.7306257717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-1479939.7306257717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-6201.3973348149657</v>
      </c>
      <c r="L606" s="444">
        <f t="shared" ca="1" si="54"/>
        <v>-1494536.7576904069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-1494536.7576904069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-6262.2182809176129</v>
      </c>
      <c r="L607" s="444">
        <f t="shared" ca="1" si="54"/>
        <v>-1509194.6057011446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-1509194.6057011446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-6323.2926476290195</v>
      </c>
      <c r="L608" s="444">
        <f t="shared" ca="1" si="54"/>
        <v>-1523913.5280785938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-1523913.5280785938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-6384.6214908683914</v>
      </c>
      <c r="L609" s="444">
        <f t="shared" ca="1" si="54"/>
        <v>-1538693.7792992825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-1538693.7792992825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-6446.2058709545945</v>
      </c>
      <c r="L610" s="444">
        <f t="shared" ca="1" si="54"/>
        <v>-1553535.6149000572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-1553535.6149000572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-6508.0468526244895</v>
      </c>
      <c r="L611" s="444">
        <f t="shared" ca="1" si="54"/>
        <v>-1568439.2914825019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-1568439.2914825019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-6570.1455050513423</v>
      </c>
      <c r="L612" s="444">
        <f t="shared" ca="1" si="54"/>
        <v>-1583405.0667173734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-1583405.0667173734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-6632.5029018633068</v>
      </c>
      <c r="L613" s="444">
        <f t="shared" ca="1" si="54"/>
        <v>-1598433.1993490569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-1598433.1993490569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-6695.1201211619882</v>
      </c>
      <c r="L614" s="444">
        <f t="shared" ca="1" si="54"/>
        <v>-1613523.949200039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-1613523.949200039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-6757.99824554108</v>
      </c>
      <c r="L615" s="444">
        <f t="shared" ca="1" si="54"/>
        <v>-1628677.5771754002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-1628677.5771754002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-6821.1383621050845</v>
      </c>
      <c r="L616" s="444">
        <f t="shared" ca="1" si="54"/>
        <v>-1643894.3452673254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-1643894.3452673254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-6884.541562488107</v>
      </c>
      <c r="L617" s="444">
        <f t="shared" ca="1" si="54"/>
        <v>-1659174.5165596337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-1659174.5165596337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-6948.2089428727231</v>
      </c>
      <c r="L618" s="444">
        <f t="shared" ca="1" si="54"/>
        <v>-1674518.3552323265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-1674518.3552323265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-7012.1416040089434</v>
      </c>
      <c r="L619" s="444">
        <f t="shared" ca="1" si="54"/>
        <v>-1689926.1265661556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-1689926.1265661556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-7076.3406512332322</v>
      </c>
      <c r="L620" s="444">
        <f t="shared" ca="1" si="54"/>
        <v>-1705398.096947209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-1705398.096947209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-7140.807194487621</v>
      </c>
      <c r="L621" s="444">
        <f t="shared" ca="1" si="54"/>
        <v>-1720934.5338715168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-1720934.5338715168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-7205.5423483389031</v>
      </c>
      <c r="L622" s="444">
        <f t="shared" ca="1" si="54"/>
        <v>-1736535.705949676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-1736535.705949676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-7270.5472319979017</v>
      </c>
      <c r="L623" s="444">
        <f t="shared" ca="1" si="54"/>
        <v>-1752201.882911494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-1752201.882911494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-7335.8229693388093</v>
      </c>
      <c r="L624" s="444">
        <f t="shared" ca="1" si="54"/>
        <v>-1767933.335610653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-1767933.335610653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-7401.3706889186369</v>
      </c>
      <c r="L625" s="444">
        <f t="shared" ca="1" si="54"/>
        <v>-1783730.336029392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-1783730.336029392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-7467.1915239967166</v>
      </c>
      <c r="L626" s="444">
        <f t="shared" ca="1" si="54"/>
        <v>-1799593.1572832088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-1799593.1572832088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-7533.2866125542869</v>
      </c>
      <c r="L627" s="444">
        <f t="shared" ca="1" si="54"/>
        <v>-1815522.0736255832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-1815522.0736255832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-7599.6570973141797</v>
      </c>
      <c r="L628" s="444">
        <f t="shared" ca="1" si="54"/>
        <v>-1831517.3604527176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-1831517.3604527176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-7666.3041257605755</v>
      </c>
      <c r="L629" s="444">
        <f t="shared" ca="1" si="54"/>
        <v>-1847579.2943082985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-1847579.2943082985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-7733.2288501588273</v>
      </c>
      <c r="L630" s="444">
        <f t="shared" ca="1" si="54"/>
        <v>-1863708.1528882775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-1863708.1528882775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-7800.4324275754061</v>
      </c>
      <c r="L631" s="444">
        <f t="shared" ca="1" si="54"/>
        <v>-1879904.2150456731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-1879904.2150456731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-7867.9160198978889</v>
      </c>
      <c r="L632" s="444">
        <f t="shared" ca="1" si="54"/>
        <v>-1896167.7607953912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-1896167.7607953912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-7935.6807938550473</v>
      </c>
      <c r="L633" s="444">
        <f t="shared" ca="1" si="54"/>
        <v>-1912499.0713190665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-1912499.0713190665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-8003.7279210370289</v>
      </c>
      <c r="L634" s="444">
        <f t="shared" ca="1" si="54"/>
        <v>-1928898.4289699236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-1928898.4289699236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-8072.058577915599</v>
      </c>
      <c r="L635" s="444">
        <f t="shared" ca="1" si="54"/>
        <v>-1945366.1172776595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-1945366.1172776595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-8140.6739458644988</v>
      </c>
      <c r="L636" s="444">
        <f t="shared" ca="1" si="54"/>
        <v>-1961902.4209533441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-1961902.4209533441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-8209.575211179852</v>
      </c>
      <c r="L637" s="444">
        <f t="shared" ca="1" si="54"/>
        <v>-1978507.6258943442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-1978507.6258943442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-8278.763565100684</v>
      </c>
      <c r="L638" s="444">
        <f t="shared" ca="1" si="54"/>
        <v>-1995182.0191892651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-1995182.0191892651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-8348.2402038295222</v>
      </c>
      <c r="L639" s="444">
        <f t="shared" ca="1" si="54"/>
        <v>-2011925.8891229148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-2011925.8891229148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-8418.0063285530614</v>
      </c>
      <c r="L640" s="444">
        <f t="shared" ca="1" si="54"/>
        <v>-2028739.5251812879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-2028739.5251812879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-8488.0631454629493</v>
      </c>
      <c r="L641" s="444">
        <f t="shared" ca="1" si="54"/>
        <v>-2045623.218056571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-2045623.218056571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-8558.4118657766303</v>
      </c>
      <c r="L642" s="444">
        <f t="shared" ca="1" si="54"/>
        <v>-2062577.2596521678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-2062577.2596521678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-8629.0537057582842</v>
      </c>
      <c r="L643" s="444">
        <f t="shared" ca="1" si="54"/>
        <v>-2079601.9430877462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-2079601.9430877462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-8699.9898867398588</v>
      </c>
      <c r="L644" s="444">
        <f t="shared" ca="1" si="54"/>
        <v>-2096697.5627043061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-2096697.5627043061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-8771.2216351421939</v>
      </c>
      <c r="L645" s="444">
        <f t="shared" ca="1" si="54"/>
        <v>-2113864.4140692689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-2113864.4140692689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-8842.7501824962055</v>
      </c>
      <c r="L646" s="444">
        <f t="shared" ca="1" si="54"/>
        <v>-2131102.7939815857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-2131102.7939815857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-8914.5767654641913</v>
      </c>
      <c r="L647" s="444">
        <f t="shared" ca="1" si="54"/>
        <v>-2148413.0004768702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-2148413.0004768702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-8986.7026258612113</v>
      </c>
      <c r="L648" s="444">
        <f t="shared" ca="1" si="54"/>
        <v>-2165795.332832552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-2165795.332832552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-9059.1290106765518</v>
      </c>
      <c r="L649" s="444">
        <f t="shared" ca="1" si="54"/>
        <v>-2183250.0915730488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-2183250.0915730488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-9131.8571720952878</v>
      </c>
      <c r="L650" s="444">
        <f t="shared" ca="1" si="54"/>
        <v>-2200777.5784749645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-2200777.5784749645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-9204.8883675199377</v>
      </c>
      <c r="L651" s="444">
        <f t="shared" ca="1" si="54"/>
        <v>-2218378.0965723046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-2218378.0965723046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-9278.2238595921881</v>
      </c>
      <c r="L652" s="444">
        <f t="shared" ca="1" si="54"/>
        <v>-2236051.9501617174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-2236051.9501617174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-9351.8649162147412</v>
      </c>
      <c r="L653" s="444">
        <f t="shared" ca="1" si="54"/>
        <v>-2253799.4448077525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-2253799.4448077525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-9425.8128105732212</v>
      </c>
      <c r="L654" s="444">
        <f t="shared" ca="1" si="54"/>
        <v>-2271620.8873481462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-2271620.8873481462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-9500.0688211581946</v>
      </c>
      <c r="L655" s="444">
        <f t="shared" ca="1" si="54"/>
        <v>-2289516.5858991249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-2289516.5858991249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-9574.6342317872713</v>
      </c>
      <c r="L656" s="444">
        <f t="shared" ca="1" si="54"/>
        <v>-2307486.8498607324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-2307486.8498607324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-9649.5103316273035</v>
      </c>
      <c r="L657" s="444">
        <f t="shared" ca="1" si="54"/>
        <v>-2325531.9899221803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-2325531.9899221803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-9724.6984152166697</v>
      </c>
      <c r="L658" s="444">
        <f t="shared" ca="1" si="54"/>
        <v>-2343652.3180672172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-2343652.3180672172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-9800.1997824876562</v>
      </c>
      <c r="L659" s="444">
        <f t="shared" ca="1" si="54"/>
        <v>-2361848.1475795251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-2361848.1475795251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-9876.0157387889394</v>
      </c>
      <c r="L660" s="444">
        <f t="shared" ca="1" si="54"/>
        <v>-2380119.7930481345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-2380119.7930481345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-9952.147594908145</v>
      </c>
      <c r="L661" s="444">
        <f t="shared" ca="1" si="54"/>
        <v>-2398467.5703728632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-2398467.5703728632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-10028.596667094514</v>
      </c>
      <c r="L662" s="444">
        <f t="shared" ca="1" si="54"/>
        <v>-2416891.7967697782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-2416891.7967697782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-10105.36427708166</v>
      </c>
      <c r="L663" s="444">
        <f t="shared" ca="1" si="54"/>
        <v>-2435392.7907766802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-2435392.7907766802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-10182.451752110419</v>
      </c>
      <c r="L664" s="444">
        <f t="shared" ca="1" si="54"/>
        <v>-2453970.872258611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-2453970.872258611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-10259.860424951798</v>
      </c>
      <c r="L665" s="444">
        <f t="shared" ca="1" si="54"/>
        <v>-2472626.3624133831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-2472626.3624133831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-10337.591633930015</v>
      </c>
      <c r="L666" s="444">
        <f t="shared" ca="1" si="54"/>
        <v>-2491359.5837771334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-2491359.5837771334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-10415.646722945641</v>
      </c>
      <c r="L667" s="444">
        <f t="shared" ca="1" si="54"/>
        <v>-2510170.8602298996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-2510170.8602298996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-10494.027041498834</v>
      </c>
      <c r="L668" s="444">
        <f t="shared" ca="1" si="54"/>
        <v>-2529060.5170012191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-2529060.5170012191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-10572.733944712665</v>
      </c>
      <c r="L669" s="444">
        <f t="shared" ca="1" si="54"/>
        <v>-2548028.8806757522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-2548028.8806757522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-10651.768793356552</v>
      </c>
      <c r="L670" s="444">
        <f t="shared" ca="1" si="54"/>
        <v>-2567076.2791989292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-2567076.2791989292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-10731.13295386979</v>
      </c>
      <c r="L671" s="444">
        <f t="shared" ca="1" si="54"/>
        <v>-2586203.0418826193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-2586203.0418826193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-10810.827798385166</v>
      </c>
      <c r="L672" s="444">
        <f t="shared" ca="1" si="54"/>
        <v>-2605409.4994108249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-2605409.4994108249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-10890.854704752688</v>
      </c>
      <c r="L673" s="444">
        <f t="shared" ca="1" si="54"/>
        <v>-2624695.9838453978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-2624695.9838453978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-10971.215056563409</v>
      </c>
      <c r="L674" s="444">
        <f t="shared" ca="1" si="54"/>
        <v>-2644062.8286317815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-2644062.8286317815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-11051.910243173341</v>
      </c>
      <c r="L675" s="444">
        <f t="shared" ca="1" si="54"/>
        <v>-2663510.3686047751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-2663510.3686047751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-11132.941659727481</v>
      </c>
      <c r="L676" s="444">
        <f t="shared" ca="1" si="54"/>
        <v>-2683038.9399943231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-2683038.9399943231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-11214.310707183931</v>
      </c>
      <c r="L677" s="444">
        <f t="shared" ca="1" si="54"/>
        <v>-2702648.8804313275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-2702648.8804313275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-11296.018792338116</v>
      </c>
      <c r="L678" s="444">
        <f t="shared" ca="1" si="54"/>
        <v>-2722340.5289534861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-2722340.5289534861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-11378.067327847111</v>
      </c>
      <c r="L679" s="444">
        <f t="shared" ca="1" si="54"/>
        <v>-2742114.2260111538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-2742114.2260111538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-11460.457732254059</v>
      </c>
      <c r="L680" s="444">
        <f t="shared" ca="1" si="54"/>
        <v>-2761970.3134732284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-2761970.3134732284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-11543.191430012703</v>
      </c>
      <c r="L681" s="444">
        <f t="shared" ca="1" si="54"/>
        <v>-2781909.1346330615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-2781909.1346330615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-11626.269851512008</v>
      </c>
      <c r="L682" s="444">
        <f t="shared" ca="1" si="54"/>
        <v>-2801931.0342143937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-2801931.0342143937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-11709.694433100893</v>
      </c>
      <c r="L683" s="444">
        <f t="shared" ca="1" si="54"/>
        <v>-2822036.3583773151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-2822036.3583773151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-11793.466617113065</v>
      </c>
      <c r="L684" s="444">
        <f t="shared" ca="1" si="54"/>
        <v>-2842225.4547242485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-2842225.4547242485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-11877.587851891954</v>
      </c>
      <c r="L685" s="444">
        <f t="shared" ca="1" si="54"/>
        <v>-2862498.6723059607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-2862498.6723059607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-11962.059591815754</v>
      </c>
      <c r="L686" s="444">
        <f t="shared" ca="1" si="54"/>
        <v>-2882856.3616275969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-2882856.3616275969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-12046.883297322573</v>
      </c>
      <c r="L687" s="444">
        <f t="shared" ca="1" si="54"/>
        <v>-2903298.8746547401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-2903298.8746547401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-12132.060434935669</v>
      </c>
      <c r="L688" s="444">
        <f t="shared" ca="1" si="54"/>
        <v>-2923826.5648194961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-2923826.5648194961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-12217.592477288819</v>
      </c>
      <c r="L689" s="444">
        <f t="shared" ca="1" si="54"/>
        <v>-2944439.7870266056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-2944439.7870266056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-12303.480903151774</v>
      </c>
      <c r="L690" s="444">
        <f t="shared" ca="1" si="54"/>
        <v>-2965138.8976595779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-2965138.8976595779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-12389.727197455826</v>
      </c>
      <c r="L691" s="444">
        <f t="shared" ca="1" si="54"/>
        <v>-2985924.254586854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-2985924.254586854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-12476.332851319477</v>
      </c>
      <c r="L692" s="444">
        <f t="shared" ca="1" si="54"/>
        <v>-3006796.217167994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-3006796.217167994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-12563.299362074227</v>
      </c>
      <c r="L693" s="444">
        <f t="shared" ca="1" si="54"/>
        <v>-3027755.1462598885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-3027755.1462598885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-12650.628233290454</v>
      </c>
      <c r="L694" s="444">
        <f t="shared" ca="1" si="54"/>
        <v>-3048801.4042229992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-3048801.4042229992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-12738.320974803415</v>
      </c>
      <c r="L695" s="444">
        <f t="shared" ca="1" si="54"/>
        <v>-3069935.3549276232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-3069935.3549276232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-12826.379102739349</v>
      </c>
      <c r="L696" s="444">
        <f t="shared" ca="1" si="54"/>
        <v>-3091157.3637601831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-3091157.3637601831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-12914.80413954168</v>
      </c>
      <c r="L697" s="444">
        <f t="shared" ca="1" si="54"/>
        <v>-3112467.797629545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-3112467.797629545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-13003.597613997355</v>
      </c>
      <c r="L698" s="444">
        <f t="shared" ca="1" si="54"/>
        <v>-3133867.0249733627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-3133867.0249733627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-13092.761061263263</v>
      </c>
      <c r="L699" s="444">
        <f t="shared" ca="1" si="54"/>
        <v>-3155355.4157644464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-3155355.4157644464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-13182.296022892779</v>
      </c>
      <c r="L700" s="444">
        <f t="shared" ca="1" si="54"/>
        <v>-3176933.3415171597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-3176933.3415171597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-13272.204046862416</v>
      </c>
      <c r="L701" s="444">
        <f t="shared" ca="1" si="54"/>
        <v>-3198601.1752938423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-3198601.1752938423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-13362.486687598595</v>
      </c>
      <c r="L702" s="444">
        <f t="shared" ca="1" si="54"/>
        <v>-3220359.2917112615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-3220359.2917112615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-13453.145506004508</v>
      </c>
      <c r="L703" s="444">
        <f t="shared" ca="1" si="54"/>
        <v>-3242208.0669470862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-3242208.0669470862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-13544.182069487111</v>
      </c>
      <c r="L704" s="444">
        <f t="shared" ca="1" si="54"/>
        <v>-3264147.8787463936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-3264147.8787463936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-13635.597951984224</v>
      </c>
      <c r="L705" s="444">
        <f t="shared" ca="1" si="54"/>
        <v>-3286179.1064281981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-3286179.1064281981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-13727.394733991743</v>
      </c>
      <c r="L706" s="444">
        <f t="shared" ca="1" si="54"/>
        <v>-3308302.1308920104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-3308302.1308920104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-13819.574002590962</v>
      </c>
      <c r="L707" s="444">
        <f t="shared" ca="1" si="54"/>
        <v>-3330517.3346244218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-3330517.3346244218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-13912.137351476007</v>
      </c>
      <c r="L708" s="444">
        <f t="shared" ca="1" si="54"/>
        <v>-3352825.1017057183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-3352825.1017057183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-14005.086380981411</v>
      </c>
      <c r="L709" s="444">
        <f t="shared" ca="1" si="54"/>
        <v>-3375225.8178165201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-3375225.8178165201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-14098.422698109753</v>
      </c>
      <c r="L710" s="444">
        <f t="shared" ca="1" si="54"/>
        <v>-3397719.8702444504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-3397719.8702444504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-14192.147916559461</v>
      </c>
      <c r="L711" s="444">
        <f t="shared" ca="1" si="54"/>
        <v>-3420307.6478908304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-3420307.6478908304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-14286.263656752712</v>
      </c>
      <c r="L712" s="444">
        <f t="shared" ca="1" si="54"/>
        <v>-3442989.5412774035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-3442989.5412774035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-14380.771545863432</v>
      </c>
      <c r="L713" s="444">
        <f t="shared" ca="1" si="54"/>
        <v>-3465765.9425530871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-3465765.9425530871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-14475.673217845449</v>
      </c>
      <c r="L714" s="444">
        <f t="shared" ca="1" si="54"/>
        <v>-3488637.2455007532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-3488637.2455007532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-14570.970313460723</v>
      </c>
      <c r="L715" s="444">
        <f t="shared" ca="1" si="54"/>
        <v>-3511603.8455440341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-3511603.8455440341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-14666.664480307727</v>
      </c>
      <c r="L716" s="444">
        <f t="shared" ca="1" si="54"/>
        <v>-3534666.1397541622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-3534666.1397541622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-14762.757372849926</v>
      </c>
      <c r="L717" s="444">
        <f t="shared" ca="1" si="54"/>
        <v>-3557824.5268568327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-3557824.5268568327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-14859.250652444387</v>
      </c>
      <c r="L718" s="444">
        <f t="shared" ca="1" si="54"/>
        <v>-3581079.4072390976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-3581079.4072390976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-14956.14598737049</v>
      </c>
      <c r="L719" s="444">
        <f t="shared" ca="1" si="54"/>
        <v>-3604431.1829562886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-3604431.1829562886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-15053.445052858786</v>
      </c>
      <c r="L720" s="444">
        <f t="shared" ca="1" si="54"/>
        <v>-3627880.2577389679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-3627880.2577389679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-15151.149531119951</v>
      </c>
      <c r="L721" s="444">
        <f t="shared" ca="1" si="54"/>
        <v>-3651427.0369999083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-3651427.0369999083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-15249.261111373869</v>
      </c>
      <c r="L722" s="444">
        <f t="shared" ca="1" si="54"/>
        <v>-3675071.9278411027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-3675071.9278411027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-15347.781489878846</v>
      </c>
      <c r="L723" s="444">
        <f t="shared" ca="1" si="54"/>
        <v>-3698815.339060802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-3698815.339060802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-15446.712369960929</v>
      </c>
      <c r="L724" s="444">
        <f t="shared" ca="1" si="54"/>
        <v>-3722657.6811605832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-3722657.6811605832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-15546.055462043349</v>
      </c>
      <c r="L725" s="444">
        <f t="shared" ca="1" si="54"/>
        <v>-3746599.3663524468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-3746599.3663524468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-15645.812483676114</v>
      </c>
      <c r="L726" s="444">
        <f t="shared" ca="1" si="54"/>
        <v>-3770640.8085659435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-3770640.8085659435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-15745.985159565682</v>
      </c>
      <c r="L727" s="444">
        <f t="shared" ca="1" si="54"/>
        <v>-3794782.4234553296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-3794782.4234553296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-15846.575221604789</v>
      </c>
      <c r="L728" s="444">
        <f t="shared" ca="1" si="54"/>
        <v>-3819024.6284067547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-3819024.6284067547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-15947.584408902396</v>
      </c>
      <c r="L729" s="444">
        <f t="shared" ca="1" si="54"/>
        <v>-3843367.8425454777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-3843367.8425454777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-16049.014467813742</v>
      </c>
      <c r="L730" s="444">
        <f t="shared" ca="1" si="54"/>
        <v>-3867812.4867431116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-3867812.4867431116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-16150.867151970549</v>
      </c>
      <c r="L731" s="444">
        <f t="shared" ca="1" si="54"/>
        <v>-3892358.9836249026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-3892358.9836249026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-16253.144222311346</v>
      </c>
      <c r="L732" s="444">
        <f t="shared" ca="1" si="54"/>
        <v>-3917007.7575770342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-3917007.7575770342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-16355.847447111893</v>
      </c>
      <c r="L733" s="444">
        <f t="shared" ca="1" si="54"/>
        <v>-3941759.2347539663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-3941759.2347539663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-16458.978602015777</v>
      </c>
      <c r="L734" s="444">
        <f t="shared" ca="1" si="54"/>
        <v>-3966613.8430858026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-3966613.8430858026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-16562.539470065098</v>
      </c>
      <c r="L735" s="444">
        <f t="shared" ca="1" si="54"/>
        <v>-3991572.012285688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-3991572.012285688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-16666.531841731285</v>
      </c>
      <c r="L736" s="444">
        <f t="shared" ca="1" si="54"/>
        <v>-4016634.1738572395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-4016634.1738572395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-16770.957514946083</v>
      </c>
      <c r="L737" s="444">
        <f t="shared" ca="1" si="54"/>
        <v>-4041800.7611020058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-4041800.7611020058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-16875.818295132609</v>
      </c>
      <c r="L738" s="444">
        <f t="shared" ca="1" si="54"/>
        <v>-4067072.2091269591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-4067072.2091269591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-16981.115995236582</v>
      </c>
      <c r="L739" s="444">
        <f t="shared" ca="1" si="54"/>
        <v>-4092448.9548520162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-4092448.9548520162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-17086.852435757653</v>
      </c>
      <c r="L740" s="444">
        <f t="shared" ca="1" si="54"/>
        <v>-4117931.4370175945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-4117931.4370175945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-17193.029444780896</v>
      </c>
      <c r="L741" s="444">
        <f t="shared" ca="1" si="54"/>
        <v>-4143520.0961921955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-4143520.0961921955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-17299.648858008397</v>
      </c>
      <c r="L742" s="444">
        <f t="shared" ca="1" si="54"/>
        <v>-4169215.3747800244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-4169215.3747800244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-17406.712518791021</v>
      </c>
      <c r="L743" s="444">
        <f t="shared" ca="1" si="54"/>
        <v>-4195017.7170286356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-4195017.7170286356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-17514.222278160232</v>
      </c>
      <c r="L744" s="444">
        <f t="shared" ca="1" si="54"/>
        <v>-4220927.569036616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-4220927.569036616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-17622.179994860151</v>
      </c>
      <c r="L745" s="444">
        <f t="shared" ca="1" si="54"/>
        <v>-4246945.3787612962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-4246945.3787612962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-17730.587535379651</v>
      </c>
      <c r="L746" s="444">
        <f t="shared" ca="1" si="54"/>
        <v>-4273071.596026496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-4273071.596026496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-17839.446773984651</v>
      </c>
      <c r="L747" s="444">
        <f t="shared" ca="1" si="54"/>
        <v>-4299306.6725303009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-4299306.6725303009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-17948.759592750506</v>
      </c>
      <c r="L748" s="444">
        <f t="shared" ca="1" si="54"/>
        <v>-4325651.0618528714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-4325651.0618528714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-18058.527881594549</v>
      </c>
      <c r="L749" s="444">
        <f t="shared" ca="1" si="54"/>
        <v>-4352105.2194642862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-4352105.2194642862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-18168.753538308778</v>
      </c>
      <c r="L750" s="444">
        <f t="shared" ca="1" si="54"/>
        <v>-4378669.6027324153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-4378669.6027324153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-18279.438468592649</v>
      </c>
      <c r="L751" s="444">
        <f t="shared" ca="1" si="54"/>
        <v>-4405344.670930828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-4405344.670930828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-18390.584586086035</v>
      </c>
      <c r="L752" s="444">
        <f t="shared" ca="1" si="54"/>
        <v>-4432130.8852467341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-4432130.8852467341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-18502.193812402311</v>
      </c>
      <c r="L753" s="444">
        <f t="shared" ca="1" si="54"/>
        <v>-4459028.7087889565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-4459028.7087889565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-18614.268077161571</v>
      </c>
      <c r="L754" s="444">
        <f t="shared" ca="1" si="54"/>
        <v>-4486038.6065959381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-4486038.6065959381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-18726.809318023992</v>
      </c>
      <c r="L755" s="444">
        <f t="shared" ca="1" si="54"/>
        <v>-4513161.0456437822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-4513161.0456437822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-18839.819480723345</v>
      </c>
      <c r="L756" s="444">
        <f t="shared" ca="1" si="54"/>
        <v>-4540396.4948543264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-4540396.4948543264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-18953.300519100612</v>
      </c>
      <c r="L757" s="444">
        <f t="shared" ca="1" si="54"/>
        <v>-4567745.4251032472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-4567745.4251032472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-19067.254395137781</v>
      </c>
      <c r="L758" s="444">
        <f t="shared" ca="1" si="54"/>
        <v>-4595208.3092282051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-4595208.3092282051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-19181.683078991773</v>
      </c>
      <c r="L759" s="444">
        <f t="shared" ca="1" si="54"/>
        <v>-4622785.6220370177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-4622785.6220370177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-19296.588549028493</v>
      </c>
      <c r="L760" s="444">
        <f t="shared" ca="1" si="54"/>
        <v>-4650477.8403158663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-4650477.8403158663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-19411.972791857028</v>
      </c>
      <c r="L761" s="444">
        <f t="shared" ca="1" si="54"/>
        <v>-4678285.4428375438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-4678285.4428375438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-19527.837802364018</v>
      </c>
      <c r="L762" s="444">
        <f t="shared" ca="1" si="54"/>
        <v>-4706208.9103697278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-4706208.9103697278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-19644.185583748116</v>
      </c>
      <c r="L763" s="444">
        <f t="shared" ca="1" si="54"/>
        <v>-4734248.7256832961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-4734248.7256832961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-19761.018147554652</v>
      </c>
      <c r="L764" s="444">
        <f t="shared" ca="1" si="54"/>
        <v>-4762405.3735606708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-4762405.3735606708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-19878.337513710379</v>
      </c>
      <c r="L765" s="444">
        <f t="shared" ca="1" si="54"/>
        <v>-4790679.3408042016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-4790679.3408042016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-19996.145710558423</v>
      </c>
      <c r="L766" s="444">
        <f t="shared" ca="1" si="54"/>
        <v>-4819071.1162445806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-4819071.1162445806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-20114.444774893338</v>
      </c>
      <c r="L767" s="444">
        <f t="shared" ca="1" si="54"/>
        <v>-4847581.1907492941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-4847581.1907492941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-20233.236751996312</v>
      </c>
      <c r="L768" s="444">
        <f t="shared" ca="1" si="54"/>
        <v>-4876210.0572311105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-4876210.0572311105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-20352.523695670545</v>
      </c>
      <c r="L769" s="444">
        <f t="shared" ca="1" si="54"/>
        <v>-4904958.2106566019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-4904958.2106566019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-20472.307668276761</v>
      </c>
      <c r="L770" s="444">
        <f t="shared" ca="1" si="54"/>
        <v>-4933826.1480546994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-4933826.1480546994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-20592.590740768832</v>
      </c>
      <c r="L771" s="444">
        <f t="shared" ca="1" si="54"/>
        <v>-4962814.368525289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-4962814.368525289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-20713.374992729623</v>
      </c>
      <c r="L772" s="444">
        <f t="shared" ca="1" si="54"/>
        <v>-4991923.3732478386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-4991923.3732478386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-20834.662512406911</v>
      </c>
      <c r="L773" s="444">
        <f t="shared" ref="L773:L1027" ca="1" si="80">I773-J773+K773</f>
        <v>-5021153.6654900657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-5021153.6654900657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-20956.455396749527</v>
      </c>
      <c r="L774" s="444">
        <f t="shared" ca="1" si="80"/>
        <v>-5050505.7506166352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-5050505.7506166352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-21078.755751443565</v>
      </c>
      <c r="L775" s="444">
        <f t="shared" ca="1" si="80"/>
        <v>-5079980.1360978996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-5079980.1360978996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-21201.565690948832</v>
      </c>
      <c r="L776" s="444">
        <f t="shared" ca="1" si="80"/>
        <v>-5109577.3315186687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-5109577.3315186687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-21324.887338535373</v>
      </c>
      <c r="L777" s="444">
        <f t="shared" ca="1" si="80"/>
        <v>-5139297.848587024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-5139297.848587024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-21448.722826320183</v>
      </c>
      <c r="L778" s="444">
        <f t="shared" ca="1" si="80"/>
        <v>-5169142.2011431642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-5169142.2011431642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-21573.074295304101</v>
      </c>
      <c r="L779" s="444">
        <f t="shared" ca="1" si="80"/>
        <v>-5199110.9051682884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-5199110.9051682884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-21697.943895408785</v>
      </c>
      <c r="L780" s="444">
        <f t="shared" ca="1" si="80"/>
        <v>-5229204.4787935177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-5229204.4787935177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-21823.333785513907</v>
      </c>
      <c r="L781" s="444">
        <f t="shared" ca="1" si="80"/>
        <v>-5259423.4423088524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-5259423.4423088524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-21949.246133494471</v>
      </c>
      <c r="L782" s="444">
        <f t="shared" ca="1" si="80"/>
        <v>-5289768.3181721671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-5289768.3181721671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-22075.683116258282</v>
      </c>
      <c r="L783" s="444">
        <f t="shared" ca="1" si="80"/>
        <v>-5320239.6310182456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-5320239.6310182456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-22202.646919783609</v>
      </c>
      <c r="L784" s="444">
        <f t="shared" ca="1" si="80"/>
        <v>-5350837.9076678492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-5350837.9076678492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-22330.139739156955</v>
      </c>
      <c r="L785" s="444">
        <f t="shared" ca="1" si="80"/>
        <v>-5381563.6771368263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-5381563.6771368263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-22458.16377861103</v>
      </c>
      <c r="L786" s="444">
        <f t="shared" ca="1" si="80"/>
        <v>-5412417.4706452582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-5412417.4706452582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-22586.721251562827</v>
      </c>
      <c r="L787" s="444">
        <f t="shared" ca="1" si="80"/>
        <v>-5443399.8216266418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-5443399.8216266418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-22715.814380651926</v>
      </c>
      <c r="L788" s="444">
        <f t="shared" ca="1" si="80"/>
        <v>-5474511.2657371145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-5474511.2657371145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-22845.445397778894</v>
      </c>
      <c r="L789" s="444">
        <f t="shared" ca="1" si="80"/>
        <v>-5505752.3408647142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-5505752.3408647142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-22975.616544143893</v>
      </c>
      <c r="L790" s="444">
        <f t="shared" ca="1" si="80"/>
        <v>-5537123.5871386789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-5537123.5871386789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-23106.330070285414</v>
      </c>
      <c r="L791" s="444">
        <f t="shared" ca="1" si="80"/>
        <v>-5568625.5469387844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-5568625.5469387844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-23237.588236119187</v>
      </c>
      <c r="L792" s="444">
        <f t="shared" ca="1" si="80"/>
        <v>-5600258.7649047244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-5600258.7649047244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-23369.39331097727</v>
      </c>
      <c r="L793" s="444">
        <f t="shared" ca="1" si="80"/>
        <v>-5632023.787945522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-5632023.787945522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-23501.747573647259</v>
      </c>
      <c r="L794" s="444">
        <f t="shared" ca="1" si="80"/>
        <v>-5663921.1652489901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-5663921.1652489901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-23634.653312411709</v>
      </c>
      <c r="L795" s="444">
        <f t="shared" ca="1" si="80"/>
        <v>-5695951.4482912226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-5695951.4482912226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-23768.112825087679</v>
      </c>
      <c r="L796" s="444">
        <f t="shared" ca="1" si="80"/>
        <v>-5728115.1908461303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-5728115.1908461303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-23902.128419066459</v>
      </c>
      <c r="L797" s="444">
        <f t="shared" ca="1" si="80"/>
        <v>-5760412.9489950174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-5760412.9489950174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-24036.70241135349</v>
      </c>
      <c r="L798" s="444">
        <f t="shared" ca="1" si="80"/>
        <v>-5792845.2811361915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-5792845.2811361915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-24171.837128608382</v>
      </c>
      <c r="L799" s="444">
        <f t="shared" ca="1" si="80"/>
        <v>-5825412.7479946204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-5825412.7479946204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-24307.534907185171</v>
      </c>
      <c r="L800" s="444">
        <f t="shared" ca="1" si="80"/>
        <v>-5858115.9126316262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-5858115.9126316262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-24443.798093172692</v>
      </c>
      <c r="L801" s="444">
        <f t="shared" ca="1" si="80"/>
        <v>-5890955.3404546194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-5890955.3404546194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-24580.629042435165</v>
      </c>
      <c r="L802" s="444">
        <f t="shared" ca="1" si="80"/>
        <v>-5923931.5992268752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-5923931.5992268752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-24718.030120652897</v>
      </c>
      <c r="L803" s="444">
        <f t="shared" ca="1" si="80"/>
        <v>-5957045.2590773487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-5957045.2590773487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-24856.003703363203</v>
      </c>
      <c r="L804" s="444">
        <f t="shared" ca="1" si="80"/>
        <v>-5990296.8925105324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-5990296.8925105324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-24994.552176001471</v>
      </c>
      <c r="L805" s="444">
        <f t="shared" ca="1" si="80"/>
        <v>-6023687.0744163543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-6023687.0744163543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-25133.677933942396</v>
      </c>
      <c r="L806" s="444">
        <f t="shared" ca="1" si="80"/>
        <v>-6057216.3820801172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-6057216.3820801172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-25273.383382541408</v>
      </c>
      <c r="L807" s="444">
        <f t="shared" ca="1" si="80"/>
        <v>-6090885.3951924788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-6090885.3951924788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-25413.670937176248</v>
      </c>
      <c r="L808" s="444">
        <f t="shared" ca="1" si="80"/>
        <v>-6124694.6958594751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-6124694.6958594751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-25554.54302328873</v>
      </c>
      <c r="L809" s="444">
        <f t="shared" ca="1" si="80"/>
        <v>-6158644.8686125847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-6158644.8686125847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-25696.002076426688</v>
      </c>
      <c r="L810" s="444">
        <f t="shared" ca="1" si="80"/>
        <v>-6192736.5004188316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-6192736.5004188316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-25838.050542286051</v>
      </c>
      <c r="L811" s="444">
        <f t="shared" ca="1" si="80"/>
        <v>-6226970.1806909377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-6226970.1806909377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-25980.690876753157</v>
      </c>
      <c r="L812" s="444">
        <f t="shared" ca="1" si="80"/>
        <v>-6261346.5012975112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-6261346.5012975112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-26123.925545947215</v>
      </c>
      <c r="L813" s="444">
        <f t="shared" ca="1" si="80"/>
        <v>-6295866.0565732792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-6295866.0565732792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-26267.757026262916</v>
      </c>
      <c r="L814" s="444">
        <f t="shared" ca="1" si="80"/>
        <v>-6330529.4433293622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-6330529.4433293622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-26412.187804413261</v>
      </c>
      <c r="L815" s="444">
        <f t="shared" ca="1" si="80"/>
        <v>-6365337.2608635956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-6365337.2608635956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-26557.220377472568</v>
      </c>
      <c r="L816" s="444">
        <f t="shared" ca="1" si="80"/>
        <v>-6400290.1109708883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-6400290.1109708883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-26702.857252919621</v>
      </c>
      <c r="L817" s="444">
        <f t="shared" ca="1" si="80"/>
        <v>-6435388.5979536287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-6435388.5979536287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-26849.100948681036</v>
      </c>
      <c r="L818" s="444">
        <f t="shared" ca="1" si="80"/>
        <v>-6470633.3286321303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-6470633.3286321303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-26995.953993174793</v>
      </c>
      <c r="L819" s="444">
        <f t="shared" ca="1" si="80"/>
        <v>-6506024.9123551259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-6506024.9123551259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-27143.418925353941</v>
      </c>
      <c r="L820" s="444">
        <f t="shared" ca="1" si="80"/>
        <v>-6541563.9610103006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-6541563.9610103006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-27291.498294750505</v>
      </c>
      <c r="L821" s="444">
        <f t="shared" ca="1" si="80"/>
        <v>-6577251.0890348712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-6577251.0890348712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-27440.194661519548</v>
      </c>
      <c r="L822" s="444">
        <f t="shared" ca="1" si="80"/>
        <v>-6613086.9134262111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-6613086.9134262111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-27589.510596483466</v>
      </c>
      <c r="L823" s="444">
        <f t="shared" ca="1" si="80"/>
        <v>-6649072.0537525145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-6649072.0537525145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-27739.448681176396</v>
      </c>
      <c r="L824" s="444">
        <f t="shared" ca="1" si="80"/>
        <v>-6685207.1321635116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-6685207.1321635116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-27890.011507888878</v>
      </c>
      <c r="L825" s="444">
        <f t="shared" ca="1" si="80"/>
        <v>-6721492.7734012213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-6721492.7734012213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-28041.201679712674</v>
      </c>
      <c r="L826" s="444">
        <f t="shared" ca="1" si="80"/>
        <v>-6757929.6048107548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-6757929.6048107548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-28193.021810585731</v>
      </c>
      <c r="L827" s="444">
        <f t="shared" ca="1" si="80"/>
        <v>-6794518.2563511608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-6794518.2563511608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-28345.474525337424</v>
      </c>
      <c r="L828" s="444">
        <f t="shared" ca="1" si="80"/>
        <v>-6831259.3606063183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-6831259.3606063183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-28498.562459733912</v>
      </c>
      <c r="L829" s="444">
        <f t="shared" ca="1" si="80"/>
        <v>-6868153.552795873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-6868153.552795873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-28652.288260523721</v>
      </c>
      <c r="L830" s="444">
        <f t="shared" ca="1" si="80"/>
        <v>-6905201.4707862176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-6905201.4707862176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-28806.654585483491</v>
      </c>
      <c r="L831" s="444">
        <f t="shared" ca="1" si="80"/>
        <v>-6942403.7551015215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-6942403.7551015215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-28961.664103463929</v>
      </c>
      <c r="L832" s="444">
        <f t="shared" ca="1" si="80"/>
        <v>-6979761.0489348061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-6979761.0489348061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-29117.319494435942</v>
      </c>
      <c r="L833" s="444">
        <f t="shared" ca="1" si="80"/>
        <v>-7017273.9981590621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-7017273.9981590621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-29273.623449537012</v>
      </c>
      <c r="L834" s="444">
        <f t="shared" ca="1" si="80"/>
        <v>-7054943.2513384195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-7054943.2513384195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-29430.578671117666</v>
      </c>
      <c r="L835" s="444">
        <f t="shared" ca="1" si="80"/>
        <v>-7092769.4597393572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-7092769.4597393572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-29588.187872788239</v>
      </c>
      <c r="L836" s="444">
        <f t="shared" ca="1" si="80"/>
        <v>-7130753.2773419656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-7130753.2773419656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-29746.453779465774</v>
      </c>
      <c r="L837" s="444">
        <f t="shared" ca="1" si="80"/>
        <v>-7168895.3608512515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-7168895.3608512515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-29905.379127421133</v>
      </c>
      <c r="L838" s="444">
        <f t="shared" ca="1" si="80"/>
        <v>-7207196.3697084934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-7207196.3697084934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-30064.966664326308</v>
      </c>
      <c r="L839" s="444">
        <f t="shared" ca="1" si="80"/>
        <v>-7245656.9661026401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-7245656.9661026401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-30225.21914930192</v>
      </c>
      <c r="L840" s="444">
        <f t="shared" ca="1" si="80"/>
        <v>-7284277.8149817623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-7284277.8149817623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-30386.139352964932</v>
      </c>
      <c r="L841" s="444">
        <f t="shared" ca="1" si="80"/>
        <v>-7323059.5840645479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-7323059.5840645479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-30547.73005747654</v>
      </c>
      <c r="L842" s="444">
        <f t="shared" ca="1" si="80"/>
        <v>-7362002.9438518444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-7362002.9438518444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-30709.994056590269</v>
      </c>
      <c r="L843" s="444">
        <f t="shared" ca="1" si="80"/>
        <v>-7401108.5676382547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-7401108.5676382547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-30872.93415570031</v>
      </c>
      <c r="L844" s="444">
        <f t="shared" ca="1" si="80"/>
        <v>-7440377.1315237759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-7440377.1315237759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-31036.553171889984</v>
      </c>
      <c r="L845" s="444">
        <f t="shared" ca="1" si="80"/>
        <v>-7479809.3144254861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-7479809.3144254861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-31200.853933980448</v>
      </c>
      <c r="L846" s="444">
        <f t="shared" ca="1" si="80"/>
        <v>-7519405.7980892872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-7519405.7980892872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-31365.839282579615</v>
      </c>
      <c r="L847" s="444">
        <f t="shared" ca="1" si="80"/>
        <v>-7559167.2671016874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-7559167.2671016874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-31531.512070131281</v>
      </c>
      <c r="L848" s="444">
        <f t="shared" ca="1" si="80"/>
        <v>-7599094.4089016393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-7599094.4089016393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-31697.875160964413</v>
      </c>
      <c r="L849" s="444">
        <f t="shared" ca="1" si="80"/>
        <v>-7639187.9137924239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-7639187.9137924239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-31864.931431342688</v>
      </c>
      <c r="L850" s="444">
        <f t="shared" ca="1" si="80"/>
        <v>-7679448.4749535872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-7679448.4749535872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-32032.683769514195</v>
      </c>
      <c r="L851" s="444">
        <f t="shared" ca="1" si="80"/>
        <v>-7719876.7884529214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-7719876.7884529214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-32201.13507576142</v>
      </c>
      <c r="L852" s="444">
        <f t="shared" ca="1" si="80"/>
        <v>-7760473.5532585029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-7760473.5532585029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-32370.288262451351</v>
      </c>
      <c r="L853" s="444">
        <f t="shared" ca="1" si="80"/>
        <v>-7801239.4712507743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-7801239.4712507743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-32540.146254085808</v>
      </c>
      <c r="L854" s="444">
        <f t="shared" ca="1" si="80"/>
        <v>-7842175.2472346807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-7842175.2472346807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-32710.71198735209</v>
      </c>
      <c r="L855" s="444">
        <f t="shared" ca="1" si="80"/>
        <v>-7883281.5889518531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-7883281.5889518531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-32881.988411173646</v>
      </c>
      <c r="L856" s="444">
        <f t="shared" ca="1" si="80"/>
        <v>-7924559.2070928467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-7924559.2070928467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-33053.978486761116</v>
      </c>
      <c r="L857" s="444">
        <f t="shared" ca="1" si="80"/>
        <v>-7966008.8153094286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-7966008.8153094286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-33226.685187663541</v>
      </c>
      <c r="L858" s="444">
        <f t="shared" ca="1" si="80"/>
        <v>-8007631.1302269129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-8007631.1302269129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-33400.111499819723</v>
      </c>
      <c r="L859" s="444">
        <f t="shared" ca="1" si="80"/>
        <v>-8049426.8714565532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-8049426.8714565532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-33574.260421609892</v>
      </c>
      <c r="L860" s="444">
        <f t="shared" ca="1" si="80"/>
        <v>-8091396.7616079831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-8091396.7616079831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-33749.134963907512</v>
      </c>
      <c r="L861" s="444">
        <f t="shared" ca="1" si="80"/>
        <v>-8133541.5263017109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-8133541.5263017109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-33924.738150131379</v>
      </c>
      <c r="L862" s="444">
        <f t="shared" ca="1" si="80"/>
        <v>-8175861.8941816622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-8175861.8941816622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-34101.073016297851</v>
      </c>
      <c r="L863" s="444">
        <f t="shared" ca="1" si="80"/>
        <v>-8218358.5969277807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-8218358.5969277807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-34278.142611073337</v>
      </c>
      <c r="L864" s="444">
        <f t="shared" ca="1" si="80"/>
        <v>-8261032.3692686744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-8261032.3692686744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-34455.949995827061</v>
      </c>
      <c r="L865" s="444">
        <f t="shared" ca="1" si="80"/>
        <v>-8303883.9489943217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-8303883.9489943217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-34634.498244683928</v>
      </c>
      <c r="L866" s="444">
        <f t="shared" ca="1" si="80"/>
        <v>-8346914.0769688264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-8346914.0769688264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-34813.790444577695</v>
      </c>
      <c r="L867" s="444">
        <f t="shared" ca="1" si="80"/>
        <v>-8390123.4971432239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-8390123.4971432239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-34993.829695304354</v>
      </c>
      <c r="L868" s="444">
        <f t="shared" ca="1" si="80"/>
        <v>-8433512.9565683492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-8433512.9565683492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-35174.619109575709</v>
      </c>
      <c r="L869" s="444">
        <f t="shared" ca="1" si="80"/>
        <v>-8477083.2054077461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-8477083.2054077461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-35356.161813073195</v>
      </c>
      <c r="L870" s="444">
        <f t="shared" ca="1" si="80"/>
        <v>-8520834.9969506394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-8520834.9969506394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-35538.460944501916</v>
      </c>
      <c r="L871" s="444">
        <f t="shared" ca="1" si="80"/>
        <v>-8564769.0876249615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-8564769.0876249615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-35721.519655644923</v>
      </c>
      <c r="L872" s="444">
        <f t="shared" ca="1" si="80"/>
        <v>-8608886.2370104268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-8608886.2370104268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-35905.3411114177</v>
      </c>
      <c r="L873" s="444">
        <f t="shared" ca="1" si="80"/>
        <v>-8653187.2078516651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-8653187.2078516651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-36089.928489922859</v>
      </c>
      <c r="L874" s="444">
        <f t="shared" ca="1" si="80"/>
        <v>-8697672.766071409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-8697672.766071409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-36275.284982505123</v>
      </c>
      <c r="L875" s="444">
        <f t="shared" ca="1" si="80"/>
        <v>-8742343.6807837337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-8742343.6807837337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-36461.413793806474</v>
      </c>
      <c r="L876" s="444">
        <f t="shared" ca="1" si="80"/>
        <v>-8787200.7243073601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-8787200.7243073601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-36648.318141821583</v>
      </c>
      <c r="L877" s="444">
        <f t="shared" ca="1" si="80"/>
        <v>-8832244.6721790023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-8832244.6721790023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-36836.00125795343</v>
      </c>
      <c r="L878" s="444">
        <f t="shared" ca="1" si="80"/>
        <v>-8877476.3031667769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-8877476.3031667769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-37024.466387069158</v>
      </c>
      <c r="L879" s="444">
        <f t="shared" ca="1" si="80"/>
        <v>-8922896.3992836662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-8922896.3992836662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-37213.716787556194</v>
      </c>
      <c r="L880" s="444">
        <f t="shared" ca="1" si="80"/>
        <v>-8968505.7458010428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-8968505.7458010428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-37403.755731378595</v>
      </c>
      <c r="L881" s="444">
        <f t="shared" ca="1" si="80"/>
        <v>-9014305.1312622409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-9014305.1312622409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-37594.586504133586</v>
      </c>
      <c r="L882" s="444">
        <f t="shared" ca="1" si="80"/>
        <v>-9060295.3474961948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-9060295.3474961948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-37786.212405108396</v>
      </c>
      <c r="L883" s="444">
        <f t="shared" ca="1" si="80"/>
        <v>-9106477.1896311231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-9106477.1896311231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-37978.636747337267</v>
      </c>
      <c r="L884" s="444">
        <f t="shared" ca="1" si="80"/>
        <v>-9152851.4561082814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-9152851.4561082814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-38171.862857658758</v>
      </c>
      <c r="L885" s="444">
        <f t="shared" ca="1" si="80"/>
        <v>-9199418.9486957602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-9199418.9486957602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-38365.894076773249</v>
      </c>
      <c r="L886" s="444">
        <f t="shared" ca="1" si="80"/>
        <v>-9246180.4725023545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-9246180.4725023545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-38560.733759300725</v>
      </c>
      <c r="L887" s="444">
        <f t="shared" ca="1" si="80"/>
        <v>-9293136.8359914757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-9293136.8359914757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-38756.385273838736</v>
      </c>
      <c r="L888" s="444">
        <f t="shared" ca="1" si="80"/>
        <v>-9340288.8509951346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-9340288.8509951346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-38952.852003020642</v>
      </c>
      <c r="L889" s="444">
        <f t="shared" ca="1" si="80"/>
        <v>-9387637.3327279761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-9387637.3327279761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-39150.137343574155</v>
      </c>
      <c r="L890" s="444">
        <f t="shared" ca="1" si="80"/>
        <v>-9435183.0998013709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-9435183.0998013709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-39348.244706379963</v>
      </c>
      <c r="L891" s="444">
        <f t="shared" ca="1" si="80"/>
        <v>-9482926.9742375705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-9482926.9742375705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-39547.177516530792</v>
      </c>
      <c r="L892" s="444">
        <f t="shared" ca="1" si="80"/>
        <v>-9530869.7814839222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-9530869.7814839222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-39746.939213390593</v>
      </c>
      <c r="L893" s="444">
        <f t="shared" ca="1" si="80"/>
        <v>-9579012.350427134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-9579012.350427134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-39947.533250653978</v>
      </c>
      <c r="L894" s="444">
        <f t="shared" ca="1" si="80"/>
        <v>-9627355.5134076085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-9627355.5134076085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-40148.963096405954</v>
      </c>
      <c r="L895" s="444">
        <f t="shared" ca="1" si="80"/>
        <v>-9675900.1062338352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-9675900.1062338352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-40351.232233181901</v>
      </c>
      <c r="L896" s="444">
        <f t="shared" ca="1" si="80"/>
        <v>-9724646.9681968372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-9724646.9681968372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-40554.344158027743</v>
      </c>
      <c r="L897" s="444">
        <f t="shared" ca="1" si="80"/>
        <v>-9773596.942084685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-9773596.942084685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-40758.30238256044</v>
      </c>
      <c r="L898" s="444">
        <f t="shared" ca="1" si="80"/>
        <v>-9822750.8741970658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-9822750.8741970658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-40963.110433028691</v>
      </c>
      <c r="L899" s="444">
        <f t="shared" ca="1" si="80"/>
        <v>-9872109.6143599153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-9872109.6143599153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-41168.771850373902</v>
      </c>
      <c r="L900" s="444">
        <f t="shared" ca="1" si="80"/>
        <v>-9921674.0159401093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-9921674.0159401093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-41375.290190291373</v>
      </c>
      <c r="L901" s="444">
        <f t="shared" ca="1" si="80"/>
        <v>-9971444.9358602203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-9971444.9358602203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-41582.669023291834</v>
      </c>
      <c r="L902" s="444">
        <f t="shared" ca="1" si="80"/>
        <v>-10021423.234613333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-10021423.234613333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-41790.911934763135</v>
      </c>
      <c r="L903" s="444">
        <f t="shared" ca="1" si="80"/>
        <v>-10071609.776277917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-10071609.776277917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-42000.02252503224</v>
      </c>
      <c r="L904" s="444">
        <f t="shared" ca="1" si="80"/>
        <v>-10122005.42853277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-10122005.42853277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-42210.004409427456</v>
      </c>
      <c r="L905" s="444">
        <f t="shared" ca="1" si="80"/>
        <v>-10172611.062672017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-10172611.062672017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-42420.861218340986</v>
      </c>
      <c r="L906" s="444">
        <f t="shared" ca="1" si="80"/>
        <v>-10223427.553620178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-10223427.553620178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-42632.59659729166</v>
      </c>
      <c r="L907" s="444">
        <f t="shared" ca="1" si="80"/>
        <v>-10274455.77994729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-10274455.77994729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-42845.214206987963</v>
      </c>
      <c r="L908" s="444">
        <f t="shared" ca="1" si="80"/>
        <v>-10325696.623884099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-10325696.623884099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-43058.717723391332</v>
      </c>
      <c r="L909" s="444">
        <f t="shared" ca="1" si="80"/>
        <v>-10377150.971337311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-10377150.971337311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-43273.110837779714</v>
      </c>
      <c r="L910" s="444">
        <f t="shared" ca="1" si="80"/>
        <v>-10428819.711904911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-10428819.711904911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-43488.397256811382</v>
      </c>
      <c r="L911" s="444">
        <f t="shared" ca="1" si="80"/>
        <v>-10480703.738891544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-10480703.738891544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-43704.580702589017</v>
      </c>
      <c r="L912" s="444">
        <f t="shared" ca="1" si="80"/>
        <v>-10532803.949323954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-10532803.949323954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-43921.66491272406</v>
      </c>
      <c r="L913" s="444">
        <f t="shared" ca="1" si="80"/>
        <v>-10585121.243966499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-10585121.243966499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-44139.653640401331</v>
      </c>
      <c r="L914" s="444">
        <f t="shared" ca="1" si="80"/>
        <v>-10637656.52733672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-10637656.52733672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-44358.550654443919</v>
      </c>
      <c r="L915" s="444">
        <f t="shared" ca="1" si="80"/>
        <v>-10690410.707720986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-10690410.707720986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-44578.359739378357</v>
      </c>
      <c r="L916" s="444">
        <f t="shared" ca="1" si="80"/>
        <v>-10743384.697190184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-10743384.697190184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-44799.084695500016</v>
      </c>
      <c r="L917" s="444">
        <f t="shared" ca="1" si="80"/>
        <v>-10796579.411615504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-10796579.411615504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-45020.729338938851</v>
      </c>
      <c r="L918" s="444">
        <f t="shared" ca="1" si="80"/>
        <v>-10849995.770684263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-10849995.770684263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-45243.297501725348</v>
      </c>
      <c r="L919" s="444">
        <f t="shared" ca="1" si="80"/>
        <v>-10903634.697915809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-10903634.697915809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-45466.793031856789</v>
      </c>
      <c r="L920" s="444">
        <f t="shared" ca="1" si="80"/>
        <v>-10957497.120677486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-10957497.120677486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-45691.21979336378</v>
      </c>
      <c r="L921" s="444">
        <f t="shared" ca="1" si="80"/>
        <v>-11011583.970200671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-11011583.970200671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-45916.581666377046</v>
      </c>
      <c r="L922" s="444">
        <f t="shared" ca="1" si="80"/>
        <v>-11065896.181596868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-11065896.181596868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-46142.882547194531</v>
      </c>
      <c r="L923" s="444">
        <f t="shared" ca="1" si="80"/>
        <v>-11120434.693873882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-11120434.693873882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-46370.126348348764</v>
      </c>
      <c r="L924" s="444">
        <f t="shared" ca="1" si="80"/>
        <v>-11175200.449952051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-11175200.449952051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-46598.316998674462</v>
      </c>
      <c r="L925" s="444">
        <f t="shared" ca="1" si="80"/>
        <v>-11230194.396680545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-11230194.396680545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-46827.458443376519</v>
      </c>
      <c r="L926" s="444">
        <f t="shared" ca="1" si="80"/>
        <v>-11285417.484853743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-11285417.484853743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-47057.554644098178</v>
      </c>
      <c r="L927" s="444">
        <f t="shared" ca="1" si="80"/>
        <v>-11340870.669227662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-11340870.669227662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-47288.609578989504</v>
      </c>
      <c r="L928" s="444">
        <f t="shared" ca="1" si="80"/>
        <v>-11396554.908536471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-11396554.908536471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-47520.627242776216</v>
      </c>
      <c r="L929" s="444">
        <f t="shared" ca="1" si="80"/>
        <v>-11452471.165509067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-11452471.165509067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-47753.6116468287</v>
      </c>
      <c r="L930" s="444">
        <f t="shared" ca="1" si="80"/>
        <v>-11508620.406885717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-11508620.406885717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-47987.566819231404</v>
      </c>
      <c r="L931" s="444">
        <f t="shared" ca="1" si="80"/>
        <v>-11565003.603434769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-11565003.603434769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-48222.496804852461</v>
      </c>
      <c r="L932" s="444">
        <f t="shared" ca="1" si="80"/>
        <v>-11621621.729969442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-11621621.729969442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-48458.405665413593</v>
      </c>
      <c r="L933" s="444">
        <f t="shared" ca="1" si="80"/>
        <v>-11678475.765364677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-11678475.765364677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-48695.297479560402</v>
      </c>
      <c r="L934" s="444">
        <f t="shared" ca="1" si="80"/>
        <v>-11735566.692574058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-11735566.692574058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-48933.176342932828</v>
      </c>
      <c r="L935" s="444">
        <f t="shared" ca="1" si="80"/>
        <v>-11792895.498646811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-11792895.498646811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-49172.046368235962</v>
      </c>
      <c r="L936" s="444">
        <f t="shared" ca="1" si="80"/>
        <v>-11850463.174744867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-11850463.174744867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-49411.911685311199</v>
      </c>
      <c r="L937" s="444">
        <f t="shared" ca="1" si="80"/>
        <v>-11908270.716159998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-11908270.716159998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-49652.776441207578</v>
      </c>
      <c r="L938" s="444">
        <f t="shared" ca="1" si="80"/>
        <v>-11966319.122331025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-11966319.122331025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-49894.644800253525</v>
      </c>
      <c r="L939" s="444">
        <f t="shared" ca="1" si="80"/>
        <v>-12024609.396861099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-12024609.396861099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-50137.520944128832</v>
      </c>
      <c r="L940" s="444">
        <f t="shared" ca="1" si="80"/>
        <v>-12083142.547535049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-12083142.547535049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-50381.409071936956</v>
      </c>
      <c r="L941" s="444">
        <f t="shared" ca="1" si="80"/>
        <v>-12141919.586336806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-12141919.586336806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-50626.313400277613</v>
      </c>
      <c r="L942" s="444">
        <f t="shared" ca="1" si="80"/>
        <v>-12200941.529466905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-12200941.529466905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-50872.238163319686</v>
      </c>
      <c r="L943" s="444">
        <f t="shared" ca="1" si="80"/>
        <v>-12260209.397360045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-12260209.397360045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-51119.187612874441</v>
      </c>
      <c r="L944" s="444">
        <f t="shared" ca="1" si="80"/>
        <v>-12319724.21470274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-12319724.21470274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-51367.166018469004</v>
      </c>
      <c r="L945" s="444">
        <f t="shared" ca="1" si="80"/>
        <v>-12379487.01045103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-12379487.01045103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-51616.177667420212</v>
      </c>
      <c r="L946" s="444">
        <f t="shared" ca="1" si="80"/>
        <v>-12439498.817848271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-12439498.817848271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-51866.226864908713</v>
      </c>
      <c r="L947" s="444">
        <f t="shared" ca="1" si="80"/>
        <v>-12499760.674442999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-12499760.674442999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-52117.317934053412</v>
      </c>
      <c r="L948" s="444">
        <f t="shared" ca="1" si="80"/>
        <v>-12560273.622106872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-12560273.622106872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-52369.455215986221</v>
      </c>
      <c r="L949" s="444">
        <f t="shared" ca="1" si="80"/>
        <v>-12621038.70705268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-12621038.70705268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-52622.643069927086</v>
      </c>
      <c r="L950" s="444">
        <f t="shared" ca="1" si="80"/>
        <v>-12682056.979852427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-12682056.979852427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-52876.885873259365</v>
      </c>
      <c r="L951" s="444">
        <f t="shared" ca="1" si="80"/>
        <v>-12743329.495455507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-12743329.495455507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-53132.188021605529</v>
      </c>
      <c r="L952" s="444">
        <f t="shared" ca="1" si="80"/>
        <v>-12804857.313206933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-12804857.313206933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-53388.553928903137</v>
      </c>
      <c r="L953" s="444">
        <f t="shared" ca="1" si="80"/>
        <v>-12866641.496865656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-12866641.496865656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-53645.988027481151</v>
      </c>
      <c r="L954" s="444">
        <f t="shared" ca="1" si="80"/>
        <v>-12928683.114622958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-12928683.114622958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-53904.494768136574</v>
      </c>
      <c r="L955" s="444">
        <f t="shared" ca="1" si="80"/>
        <v>-12990983.239120916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-12990983.239120916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-54164.078620211396</v>
      </c>
      <c r="L956" s="444">
        <f t="shared" ca="1" si="80"/>
        <v>-13053542.947470948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-13053542.947470948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-54424.744071669869</v>
      </c>
      <c r="L957" s="444">
        <f t="shared" ca="1" si="80"/>
        <v>-13116363.321272438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-13116363.321272438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-54686.495629176075</v>
      </c>
      <c r="L958" s="444">
        <f t="shared" ca="1" si="80"/>
        <v>-13179445.446631435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-13179445.446631435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-54949.337818171894</v>
      </c>
      <c r="L959" s="444">
        <f t="shared" ca="1" si="80"/>
        <v>-13242790.414179428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-13242790.414179428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-55213.2751829552</v>
      </c>
      <c r="L960" s="444">
        <f t="shared" ca="1" si="80"/>
        <v>-13306399.319092203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-13306399.319092203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-55478.312286758439</v>
      </c>
      <c r="L961" s="444">
        <f t="shared" ca="1" si="80"/>
        <v>-13370273.261108782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-13370273.261108782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-55744.453711827511</v>
      </c>
      <c r="L962" s="444">
        <f t="shared" ca="1" si="80"/>
        <v>-13434413.344550431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-13434413.344550431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-56011.704059501048</v>
      </c>
      <c r="L963" s="444">
        <f t="shared" ca="1" si="80"/>
        <v>-13498820.678339751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-13498820.678339751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-56280.067950289893</v>
      </c>
      <c r="L964" s="444">
        <f t="shared" ca="1" si="80"/>
        <v>-13563496.376019862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-13563496.376019862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-56549.55002395701</v>
      </c>
      <c r="L965" s="444">
        <f t="shared" ca="1" si="80"/>
        <v>-13628441.555773638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-13628441.555773638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-56820.154939597742</v>
      </c>
      <c r="L966" s="444">
        <f t="shared" ca="1" si="80"/>
        <v>-13693657.340443056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-13693657.340443056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-57091.887375720326</v>
      </c>
      <c r="L967" s="444">
        <f t="shared" ca="1" si="80"/>
        <v>-13759144.857548596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-13759144.857548596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-57364.752030326737</v>
      </c>
      <c r="L968" s="444">
        <f t="shared" ca="1" si="80"/>
        <v>-13824905.239308743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-13824905.239308743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-57638.753620994015</v>
      </c>
      <c r="L969" s="444">
        <f t="shared" ca="1" si="80"/>
        <v>-13890939.622659557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-13890939.622659557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-57913.896884955742</v>
      </c>
      <c r="L970" s="444">
        <f t="shared" ca="1" si="80"/>
        <v>-13957249.149274332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-13957249.149274332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-58190.186579183966</v>
      </c>
      <c r="L971" s="444">
        <f t="shared" ca="1" si="80"/>
        <v>-14023834.965583337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-14023834.965583337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-58467.627480471492</v>
      </c>
      <c r="L972" s="444">
        <f t="shared" ca="1" si="80"/>
        <v>-14090698.222793629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-14090698.222793629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-58746.224385514368</v>
      </c>
      <c r="L973" s="444">
        <f t="shared" ca="1" si="80"/>
        <v>-14157840.076908965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-14157840.076908965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-59025.982110994948</v>
      </c>
      <c r="L974" s="444">
        <f t="shared" ca="1" si="80"/>
        <v>-14225261.688749781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-14225261.688749781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-59306.905493665014</v>
      </c>
      <c r="L975" s="444">
        <f t="shared" ca="1" si="80"/>
        <v>-14292964.223973267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-14292964.223973267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-59588.999390429526</v>
      </c>
      <c r="L976" s="444">
        <f t="shared" ca="1" si="80"/>
        <v>-14360948.853093516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-14360948.853093516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-59872.26867843057</v>
      </c>
      <c r="L977" s="444">
        <f t="shared" ca="1" si="80"/>
        <v>-14429216.751501767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-14429216.751501767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-60156.718255131615</v>
      </c>
      <c r="L978" s="444">
        <f t="shared" ca="1" si="80"/>
        <v>-14497769.09948672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-14497769.09948672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-60442.35303840226</v>
      </c>
      <c r="L979" s="444">
        <f t="shared" ca="1" si="80"/>
        <v>-14566607.082254943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-14566607.082254943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-60729.17796660318</v>
      </c>
      <c r="L980" s="444">
        <f t="shared" ca="1" si="80"/>
        <v>-14635731.889951367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-14635731.889951367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-61017.197998671611</v>
      </c>
      <c r="L981" s="444">
        <f t="shared" ca="1" si="80"/>
        <v>-14705144.717679858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-14705144.717679858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-61306.418114206994</v>
      </c>
      <c r="L982" s="444">
        <f t="shared" ca="1" si="80"/>
        <v>-14774846.765523886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-14774846.765523886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-61596.843313557118</v>
      </c>
      <c r="L983" s="444">
        <f t="shared" ca="1" si="80"/>
        <v>-14844839.238567265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-14844839.238567265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-61888.478617904526</v>
      </c>
      <c r="L984" s="444">
        <f t="shared" ca="1" si="80"/>
        <v>-14915123.34691499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-14915123.34691499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-62181.329069353378</v>
      </c>
      <c r="L985" s="444">
        <f t="shared" ca="1" si="80"/>
        <v>-14985700.305714164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-14985700.305714164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-62475.399731016601</v>
      </c>
      <c r="L986" s="444">
        <f t="shared" ca="1" si="80"/>
        <v>-15056571.335175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-15056571.335175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-62770.695687103413</v>
      </c>
      <c r="L987" s="444">
        <f t="shared" ca="1" si="80"/>
        <v>-15127737.660591925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-15127737.660591925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-63067.22204300727</v>
      </c>
      <c r="L988" s="444">
        <f t="shared" ca="1" si="80"/>
        <v>-15199200.512364753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-15199200.512364753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-63364.983925394052</v>
      </c>
      <c r="L989" s="444">
        <f t="shared" ca="1" si="80"/>
        <v>-15270961.126019968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-15270961.126019968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-63663.986482290784</v>
      </c>
      <c r="L990" s="444">
        <f t="shared" ca="1" si="80"/>
        <v>-15343020.742232079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-15343020.742232079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-63964.234883174577</v>
      </c>
      <c r="L991" s="444">
        <f t="shared" ca="1" si="80"/>
        <v>-15415380.606845073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-15415380.606845073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-64265.73431906206</v>
      </c>
      <c r="L992" s="444">
        <f t="shared" ca="1" si="80"/>
        <v>-15488041.970893957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-15488041.970893957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-64568.490002599072</v>
      </c>
      <c r="L993" s="444">
        <f t="shared" ca="1" si="80"/>
        <v>-15561006.090626376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-15561006.090626376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-64872.50716815082</v>
      </c>
      <c r="L994" s="444">
        <f t="shared" ca="1" si="80"/>
        <v>-15634274.227524348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-15634274.227524348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-65177.791071892359</v>
      </c>
      <c r="L995" s="444">
        <f t="shared" ca="1" si="80"/>
        <v>-15707847.64832606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-15707847.64832606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-65484.346991899503</v>
      </c>
      <c r="L996" s="444">
        <f t="shared" ca="1" si="80"/>
        <v>-15781727.625047781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-15781727.625047781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-65792.180228240002</v>
      </c>
      <c r="L997" s="444">
        <f t="shared" ca="1" si="80"/>
        <v>-15855915.435005842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-15855915.435005842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-66101.296103065266</v>
      </c>
      <c r="L998" s="444">
        <f t="shared" ca="1" si="80"/>
        <v>-15930412.360838728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-15930412.360838728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-66411.699960702288</v>
      </c>
      <c r="L999" s="444">
        <f t="shared" ca="1" si="80"/>
        <v>-16005219.690529251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-16005219.690529251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-66723.397167746138</v>
      </c>
      <c r="L1000" s="444">
        <f t="shared" ca="1" si="80"/>
        <v>-16080338.717426818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-16080338.717426818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-67036.393113152662</v>
      </c>
      <c r="L1001" s="444">
        <f t="shared" ca="1" si="80"/>
        <v>-16155770.740269791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-16155770.740269791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-67350.693208331708</v>
      </c>
      <c r="L1002" s="444">
        <f t="shared" ca="1" si="80"/>
        <v>-16231517.063207943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-16231517.063207943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-67666.302887240687</v>
      </c>
      <c r="L1003" s="444">
        <f t="shared" ca="1" si="80"/>
        <v>-16307578.995825004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-16307578.995825004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-67983.227606478438</v>
      </c>
      <c r="L1004" s="444">
        <f t="shared" ca="1" si="80"/>
        <v>-16383957.853161303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-16383957.853161303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-68301.472845379685</v>
      </c>
      <c r="L1005" s="444">
        <f t="shared" ca="1" si="80"/>
        <v>-16460654.955736503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-16460654.955736503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-68621.044106109694</v>
      </c>
      <c r="L1006" s="444">
        <f t="shared" ca="1" si="80"/>
        <v>-16537671.629572432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-16537671.629572432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-68941.946913759384</v>
      </c>
      <c r="L1007" s="444">
        <f t="shared" ca="1" si="80"/>
        <v>-16615009.206216013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-16615009.206216013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-69264.186816440968</v>
      </c>
      <c r="L1008" s="444">
        <f t="shared" ca="1" si="80"/>
        <v>-16692669.022762274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-16692669.022762274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-69587.769385383726</v>
      </c>
      <c r="L1009" s="444">
        <f t="shared" ca="1" si="80"/>
        <v>-16770652.421877479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-16770652.421877479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-69912.700215030418</v>
      </c>
      <c r="L1010" s="444">
        <f t="shared" ca="1" si="80"/>
        <v>-16848960.75182233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-16848960.75182233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-70238.984923133947</v>
      </c>
      <c r="L1011" s="444">
        <f t="shared" ca="1" si="80"/>
        <v>-16927595.366475284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-16927595.366475284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-70566.629150854598</v>
      </c>
      <c r="L1012" s="444">
        <f t="shared" ca="1" si="80"/>
        <v>-17006557.625355959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-17006557.625355959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-70895.638562857406</v>
      </c>
      <c r="L1013" s="444">
        <f t="shared" ca="1" si="80"/>
        <v>-17085848.893648636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-17085848.893648636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-71226.018847410218</v>
      </c>
      <c r="L1014" s="444">
        <f t="shared" ca="1" si="80"/>
        <v>-17165470.542225864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-17165470.542225864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-71557.775716482007</v>
      </c>
      <c r="L1015" s="444">
        <f t="shared" ca="1" si="80"/>
        <v>-17245423.947672166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-17245423.947672166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-71890.914905841608</v>
      </c>
      <c r="L1016" s="444">
        <f t="shared" ca="1" si="80"/>
        <v>-17325710.492307827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-17325710.492307827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-72225.442175156859</v>
      </c>
      <c r="L1017" s="444">
        <f t="shared" ca="1" si="80"/>
        <v>-17406331.564212803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-17406331.564212803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-72561.363308094253</v>
      </c>
      <c r="L1018" s="444">
        <f t="shared" ca="1" si="80"/>
        <v>-17487288.557250716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-17487288.557250716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-72898.684112418894</v>
      </c>
      <c r="L1019" s="444">
        <f t="shared" ca="1" si="80"/>
        <v>-17568582.871092953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-17568582.871092953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-73237.410420094879</v>
      </c>
      <c r="L1020" s="444">
        <f t="shared" ca="1" si="80"/>
        <v>-17650215.911242865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-17650215.911242865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-73577.548087386182</v>
      </c>
      <c r="L1021" s="444">
        <f t="shared" ca="1" si="80"/>
        <v>-17732189.089060068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-17732189.089060068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-73919.102994957866</v>
      </c>
      <c r="L1022" s="444">
        <f t="shared" ca="1" si="80"/>
        <v>-17814503.821784843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-17814503.821784843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-74262.081047977757</v>
      </c>
      <c r="L1023" s="444">
        <f t="shared" ca="1" si="80"/>
        <v>-17897161.53256264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-17897161.53256264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-74606.488176218569</v>
      </c>
      <c r="L1024" s="444">
        <f t="shared" ca="1" si="80"/>
        <v>-17980163.650468677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-17980163.650468677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-74952.330334160404</v>
      </c>
      <c r="L1025" s="444">
        <f t="shared" ca="1" si="80"/>
        <v>-18063511.610532656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-18063511.610532656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-75299.613501093641</v>
      </c>
      <c r="L1026" s="444">
        <f t="shared" ca="1" si="80"/>
        <v>-18147206.853763569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-18147206.853763569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-75648.343681222454</v>
      </c>
      <c r="L1027" s="444">
        <f t="shared" ca="1" si="80"/>
        <v>-18231250.827174611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-18231250.827174611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-75998.526903768463</v>
      </c>
      <c r="L1028" s="444">
        <f t="shared" ref="L1028:L1282" ca="1" si="106">I1028-J1028+K1028</f>
        <v>-18315644.983808197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-18315644.983808197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-76350.169223075063</v>
      </c>
      <c r="L1029" s="444">
        <f t="shared" ca="1" si="106"/>
        <v>-18400390.78276109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-18400390.78276109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-76703.276718712121</v>
      </c>
      <c r="L1030" s="444">
        <f t="shared" ca="1" si="106"/>
        <v>-18485489.689209621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-18485489.689209621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-77057.855495580996</v>
      </c>
      <c r="L1031" s="444">
        <f t="shared" ca="1" si="106"/>
        <v>-18570943.174435019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-18570943.174435019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-77413.91168402016</v>
      </c>
      <c r="L1032" s="444">
        <f t="shared" ca="1" si="106"/>
        <v>-18656752.715848859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-18656752.715848859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-77771.45143991115</v>
      </c>
      <c r="L1033" s="444">
        <f t="shared" ca="1" si="106"/>
        <v>-18742919.797018588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-18742919.797018588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-78130.480944785028</v>
      </c>
      <c r="L1034" s="444">
        <f t="shared" ca="1" si="106"/>
        <v>-18829445.907693192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-18829445.907693192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-78491.006405929205</v>
      </c>
      <c r="L1035" s="444">
        <f t="shared" ca="1" si="106"/>
        <v>-18916332.543828942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-18916332.543828942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-78853.034056494827</v>
      </c>
      <c r="L1036" s="444">
        <f t="shared" ca="1" si="106"/>
        <v>-19003581.207615256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-19003581.207615256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-79216.570155604481</v>
      </c>
      <c r="L1037" s="444">
        <f t="shared" ca="1" si="106"/>
        <v>-19091193.407500681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-19091193.407500681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-79581.620988460418</v>
      </c>
      <c r="L1038" s="444">
        <f t="shared" ca="1" si="106"/>
        <v>-19179170.658218961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-19179170.658218961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-79948.192866453246</v>
      </c>
      <c r="L1039" s="444">
        <f t="shared" ca="1" si="106"/>
        <v>-19267514.480815232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-19267514.480815232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-80316.292127271037</v>
      </c>
      <c r="L1040" s="444">
        <f t="shared" ca="1" si="106"/>
        <v>-19356226.402672321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-19356226.402672321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-80685.925135008918</v>
      </c>
      <c r="L1041" s="444">
        <f t="shared" ca="1" si="106"/>
        <v>-19445307.957537148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-19445307.957537148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-81057.098280279024</v>
      </c>
      <c r="L1042" s="444">
        <f t="shared" ca="1" si="106"/>
        <v>-19534760.685547248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-19534760.685547248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-81429.81798032111</v>
      </c>
      <c r="L1043" s="444">
        <f t="shared" ca="1" si="106"/>
        <v>-19624586.133257385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-19624586.133257385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-81804.090679113346</v>
      </c>
      <c r="L1044" s="444">
        <f t="shared" ca="1" si="106"/>
        <v>-19714785.853666317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-19714785.853666317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-82179.922847483889</v>
      </c>
      <c r="L1045" s="444">
        <f t="shared" ca="1" si="106"/>
        <v>-19805361.406243619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-19805361.406243619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-82557.320983222657</v>
      </c>
      <c r="L1046" s="444">
        <f t="shared" ca="1" si="106"/>
        <v>-19896314.356956661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-19896314.356956661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-82936.291611193665</v>
      </c>
      <c r="L1047" s="444">
        <f t="shared" ca="1" si="106"/>
        <v>-19987646.278297674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-19987646.278297674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-83316.84128344788</v>
      </c>
      <c r="L1048" s="444">
        <f t="shared" ca="1" si="106"/>
        <v>-20079358.749310941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-20079358.749310941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-83698.976579336493</v>
      </c>
      <c r="L1049" s="444">
        <f t="shared" ca="1" si="106"/>
        <v>-20171453.355620097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-20171453.355620097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-84082.704105624653</v>
      </c>
      <c r="L1050" s="444">
        <f t="shared" ca="1" si="106"/>
        <v>-20263931.689455539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-20263931.689455539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-84468.030496605657</v>
      </c>
      <c r="L1051" s="444">
        <f t="shared" ca="1" si="106"/>
        <v>-20356795.349681962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-20356795.349681962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-84854.962414215755</v>
      </c>
      <c r="L1052" s="444">
        <f t="shared" ca="1" si="106"/>
        <v>-20450045.941825997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-20450045.941825997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-85243.506548149235</v>
      </c>
      <c r="L1053" s="444">
        <f t="shared" ca="1" si="106"/>
        <v>-20543685.078103963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-20543685.078103963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-85633.669615974097</v>
      </c>
      <c r="L1054" s="444">
        <f t="shared" ca="1" si="106"/>
        <v>-20637714.377449755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-20637714.377449755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-86025.458363248224</v>
      </c>
      <c r="L1055" s="444">
        <f t="shared" ca="1" si="106"/>
        <v>-20732135.465542823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-20732135.465542823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-86418.879563636001</v>
      </c>
      <c r="L1056" s="444">
        <f t="shared" ca="1" si="106"/>
        <v>-20826949.974836279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-20826949.974836279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-86813.940019025409</v>
      </c>
      <c r="L1057" s="444">
        <f t="shared" ca="1" si="106"/>
        <v>-20922159.544585124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-20922159.544585124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-87210.646559645596</v>
      </c>
      <c r="L1058" s="444">
        <f t="shared" ca="1" si="106"/>
        <v>-21017765.820874587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-21017765.820874587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-87609.006044185022</v>
      </c>
      <c r="L1059" s="444">
        <f t="shared" ca="1" si="106"/>
        <v>-21113770.456648592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-21113770.456648592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-88009.02535991004</v>
      </c>
      <c r="L1060" s="444">
        <f t="shared" ca="1" si="106"/>
        <v>-21210175.11173832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-21210175.11173832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-88410.711422783905</v>
      </c>
      <c r="L1061" s="444">
        <f t="shared" ca="1" si="106"/>
        <v>-21306981.452890921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-21306981.452890921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-88814.071177586418</v>
      </c>
      <c r="L1062" s="444">
        <f t="shared" ca="1" si="106"/>
        <v>-21404191.153798327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-21404191.153798327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-89219.111598033938</v>
      </c>
      <c r="L1063" s="444">
        <f t="shared" ca="1" si="106"/>
        <v>-21501805.895126179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-21501805.895126179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-89625.839686899984</v>
      </c>
      <c r="L1064" s="444">
        <f t="shared" ca="1" si="106"/>
        <v>-21599827.364542898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-21599827.364542898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-90034.262476136311</v>
      </c>
      <c r="L1065" s="444">
        <f t="shared" ca="1" si="106"/>
        <v>-21698257.256748851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-21698257.256748851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-90444.38702699446</v>
      </c>
      <c r="L1066" s="444">
        <f t="shared" ca="1" si="106"/>
        <v>-21797097.273505665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-21797097.273505665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-90856.220430147849</v>
      </c>
      <c r="L1067" s="444">
        <f t="shared" ca="1" si="106"/>
        <v>-21896349.123665631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-21896349.123665631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-91269.769805814372</v>
      </c>
      <c r="L1068" s="444">
        <f t="shared" ca="1" si="106"/>
        <v>-21996014.523201264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-21996014.523201264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-91685.042303879512</v>
      </c>
      <c r="L1069" s="444">
        <f t="shared" ca="1" si="106"/>
        <v>-22096095.195234962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-22096095.195234962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-92102.045104019911</v>
      </c>
      <c r="L1070" s="444">
        <f t="shared" ca="1" si="106"/>
        <v>-22196592.8700688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-22196592.8700688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-92520.785415827573</v>
      </c>
      <c r="L1071" s="444">
        <f t="shared" ca="1" si="106"/>
        <v>-22297509.285214446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-22297509.285214446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-92941.270478934443</v>
      </c>
      <c r="L1072" s="444">
        <f t="shared" ca="1" si="106"/>
        <v>-22398846.185423199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-22398846.185423199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-93363.507563137566</v>
      </c>
      <c r="L1073" s="444">
        <f t="shared" ca="1" si="106"/>
        <v>-22500605.322716154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-22500605.322716154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-93787.503968524892</v>
      </c>
      <c r="L1074" s="444">
        <f t="shared" ca="1" si="106"/>
        <v>-22602788.456414498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-22602788.456414498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-94213.267025601323</v>
      </c>
      <c r="L1075" s="444">
        <f t="shared" ca="1" si="106"/>
        <v>-22705397.353169918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-22705397.353169918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-94640.804095415573</v>
      </c>
      <c r="L1076" s="444">
        <f t="shared" ca="1" si="106"/>
        <v>-22808433.786995154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-22808433.786995154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-95070.122569687388</v>
      </c>
      <c r="L1077" s="444">
        <f t="shared" ca="1" si="106"/>
        <v>-22911899.53929466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-22911899.53929466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-95501.22987093532</v>
      </c>
      <c r="L1078" s="444">
        <f t="shared" ca="1" si="106"/>
        <v>-23015796.398895413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-23015796.398895413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-95934.133452605136</v>
      </c>
      <c r="L1079" s="444">
        <f t="shared" ca="1" si="106"/>
        <v>-23120126.162077837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-23120126.162077837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-96368.840799198559</v>
      </c>
      <c r="L1080" s="444">
        <f t="shared" ca="1" si="106"/>
        <v>-23224890.632606853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-23224890.632606853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-96805.359426402792</v>
      </c>
      <c r="L1081" s="444">
        <f t="shared" ca="1" si="106"/>
        <v>-23330091.621763073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-23330091.621763073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-97243.696881220385</v>
      </c>
      <c r="L1082" s="444">
        <f t="shared" ca="1" si="106"/>
        <v>-23435730.948374111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-23435730.948374111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-97683.8607420997</v>
      </c>
      <c r="L1083" s="444">
        <f t="shared" ca="1" si="106"/>
        <v>-23541810.438846029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-23541810.438846029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-98125.858619066028</v>
      </c>
      <c r="L1084" s="444">
        <f t="shared" ca="1" si="106"/>
        <v>-23648331.927194916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-23648331.927194916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-98569.698153853053</v>
      </c>
      <c r="L1085" s="444">
        <f t="shared" ca="1" si="106"/>
        <v>-23755297.255078588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-23755297.255078588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-99015.387020035021</v>
      </c>
      <c r="L1086" s="444">
        <f t="shared" ca="1" si="106"/>
        <v>-23862708.271828443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-23862708.271828443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-99462.932923159417</v>
      </c>
      <c r="L1087" s="444">
        <f t="shared" ca="1" si="106"/>
        <v>-23970566.834481422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-23970566.834481422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-99912.343600880165</v>
      </c>
      <c r="L1088" s="444">
        <f t="shared" ca="1" si="106"/>
        <v>-24078874.807812121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-24078874.807812121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-100363.62682309141</v>
      </c>
      <c r="L1089" s="444">
        <f t="shared" ca="1" si="106"/>
        <v>-24187634.064365029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-24187634.064365029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-100816.79039206187</v>
      </c>
      <c r="L1090" s="444">
        <f t="shared" ca="1" si="106"/>
        <v>-24296846.484486911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-24296846.484486911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-101271.8421425697</v>
      </c>
      <c r="L1091" s="444">
        <f t="shared" ca="1" si="106"/>
        <v>-24406513.956359301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-24406513.956359301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-101728.789942038</v>
      </c>
      <c r="L1092" s="444">
        <f t="shared" ca="1" si="106"/>
        <v>-24516638.376031157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-24516638.376031157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-102187.64169067073</v>
      </c>
      <c r="L1093" s="444">
        <f t="shared" ca="1" si="106"/>
        <v>-24627221.647451647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-24627221.647451647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-102648.40532158944</v>
      </c>
      <c r="L1094" s="444">
        <f t="shared" ca="1" si="106"/>
        <v>-24738265.682503056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-24738265.682503056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-103111.0888009703</v>
      </c>
      <c r="L1095" s="444">
        <f t="shared" ca="1" si="106"/>
        <v>-24849772.401033845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-24849772.401033845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-103575.70012818192</v>
      </c>
      <c r="L1096" s="444">
        <f t="shared" ca="1" si="106"/>
        <v>-24961743.730891846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-24961743.730891846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-104042.2473359236</v>
      </c>
      <c r="L1097" s="444">
        <f t="shared" ca="1" si="106"/>
        <v>-25074181.607957587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-25074181.607957587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-104510.73849036419</v>
      </c>
      <c r="L1098" s="444">
        <f t="shared" ca="1" si="106"/>
        <v>-25187087.976177771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-25187087.976177771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-104981.18169128161</v>
      </c>
      <c r="L1099" s="444">
        <f t="shared" ca="1" si="106"/>
        <v>-25300464.787598871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-25300464.787598871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-105453.58507220287</v>
      </c>
      <c r="L1100" s="444">
        <f t="shared" ca="1" si="106"/>
        <v>-25414314.002400894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-25414314.002400894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-105927.95680054463</v>
      </c>
      <c r="L1101" s="444">
        <f t="shared" ca="1" si="106"/>
        <v>-25528637.588931255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-25528637.588931255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-106404.30507775447</v>
      </c>
      <c r="L1102" s="444">
        <f t="shared" ca="1" si="106"/>
        <v>-25643437.523738828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-25643437.523738828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-106882.63813945268</v>
      </c>
      <c r="L1103" s="444">
        <f t="shared" ca="1" si="106"/>
        <v>-25758715.791608099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-25758715.791608099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-107362.96425557465</v>
      </c>
      <c r="L1104" s="444">
        <f t="shared" ca="1" si="106"/>
        <v>-25874474.385593493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-25874474.385593493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-107845.2917305138</v>
      </c>
      <c r="L1105" s="444">
        <f t="shared" ca="1" si="106"/>
        <v>-25990715.307053827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-25990715.307053827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-108329.62890326518</v>
      </c>
      <c r="L1106" s="444">
        <f t="shared" ca="1" si="106"/>
        <v>-26107440.565686911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-26107440.565686911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-108815.9841475697</v>
      </c>
      <c r="L1107" s="444">
        <f t="shared" ca="1" si="106"/>
        <v>-26224652.179564301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-26224652.179564301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-109304.36587205881</v>
      </c>
      <c r="L1108" s="444">
        <f t="shared" ca="1" si="106"/>
        <v>-26342352.175166178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-26342352.175166178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-109794.78252039998</v>
      </c>
      <c r="L1109" s="444">
        <f t="shared" ca="1" si="106"/>
        <v>-26460542.587416396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-26460542.587416396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-110287.24257144256</v>
      </c>
      <c r="L1110" s="444">
        <f t="shared" ca="1" si="106"/>
        <v>-26579225.459717657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-26579225.459717657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-110781.7545393645</v>
      </c>
      <c r="L1111" s="444">
        <f t="shared" ca="1" si="106"/>
        <v>-26698402.843986839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-26698402.843986839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-111278.32697381942</v>
      </c>
      <c r="L1112" s="444">
        <f t="shared" ca="1" si="106"/>
        <v>-26818076.800690476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-26818076.800690476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-111776.96846008458</v>
      </c>
      <c r="L1113" s="444">
        <f t="shared" ca="1" si="106"/>
        <v>-26938249.398880377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-26938249.398880377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-112277.68761920913</v>
      </c>
      <c r="L1114" s="444">
        <f t="shared" ca="1" si="106"/>
        <v>-27058922.716229405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-27058922.716229405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-112780.49310816341</v>
      </c>
      <c r="L1115" s="444">
        <f t="shared" ca="1" si="106"/>
        <v>-27180098.839067388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-27180098.839067388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-113285.39361998836</v>
      </c>
      <c r="L1116" s="444">
        <f t="shared" ca="1" si="106"/>
        <v>-27301779.862417195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-27301779.862417195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-113792.39788394587</v>
      </c>
      <c r="L1117" s="444">
        <f t="shared" ca="1" si="106"/>
        <v>-27423967.890030958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-27423967.890030958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-114301.51466566992</v>
      </c>
      <c r="L1118" s="444">
        <f t="shared" ca="1" si="106"/>
        <v>-27546665.034426447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-27546665.034426447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-114812.75276731775</v>
      </c>
      <c r="L1119" s="444">
        <f t="shared" ca="1" si="106"/>
        <v>-27669873.416923583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-27669873.416923583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-115326.1210277225</v>
      </c>
      <c r="L1120" s="444">
        <f t="shared" ca="1" si="106"/>
        <v>-27793595.167681124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-27793595.167681124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-115841.6283225456</v>
      </c>
      <c r="L1121" s="444">
        <f t="shared" ca="1" si="106"/>
        <v>-27917832.425733488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-27917832.425733488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-116359.28356443044</v>
      </c>
      <c r="L1122" s="444">
        <f t="shared" ca="1" si="106"/>
        <v>-28042587.339027736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-28042587.339027736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-116879.09570315649</v>
      </c>
      <c r="L1123" s="444">
        <f t="shared" ca="1" si="106"/>
        <v>-28167862.06446071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-28167862.06446071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-117401.07372579385</v>
      </c>
      <c r="L1124" s="444">
        <f t="shared" ca="1" si="106"/>
        <v>-28293658.767916322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-28293658.767916322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-117925.22665685891</v>
      </c>
      <c r="L1125" s="444">
        <f t="shared" ca="1" si="106"/>
        <v>-28419979.624302998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-28419979.624302998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-118451.56355847006</v>
      </c>
      <c r="L1126" s="444">
        <f t="shared" ca="1" si="106"/>
        <v>-28546826.817591287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-28546826.817591287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-118980.0935305046</v>
      </c>
      <c r="L1127" s="444">
        <f t="shared" ca="1" si="106"/>
        <v>-28674202.540851612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-28674202.540851612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-119510.82571075595</v>
      </c>
      <c r="L1128" s="444">
        <f t="shared" ca="1" si="106"/>
        <v>-28802108.996292185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-28802108.996292185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-120043.76927509166</v>
      </c>
      <c r="L1129" s="444">
        <f t="shared" ca="1" si="106"/>
        <v>-28930548.395297095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-28930548.395297095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-120578.93343761216</v>
      </c>
      <c r="L1130" s="444">
        <f t="shared" ca="1" si="106"/>
        <v>-29059522.958464526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-29059522.958464526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-121116.32745080977</v>
      </c>
      <c r="L1131" s="444">
        <f t="shared" ca="1" si="106"/>
        <v>-29189034.915645152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-29189034.915645152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-121655.96060572904</v>
      </c>
      <c r="L1132" s="444">
        <f t="shared" ca="1" si="106"/>
        <v>-29319086.5059807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-29319086.5059807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-122197.84223212716</v>
      </c>
      <c r="L1133" s="444">
        <f t="shared" ca="1" si="106"/>
        <v>-29449679.977942646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-29449679.977942646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-122741.98169863527</v>
      </c>
      <c r="L1134" s="444">
        <f t="shared" ca="1" si="106"/>
        <v>-29580817.5893711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-29580817.5893711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-123288.3884129205</v>
      </c>
      <c r="L1135" s="444">
        <f t="shared" ca="1" si="106"/>
        <v>-29712501.607513838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-29712501.607513838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-123837.07182184856</v>
      </c>
      <c r="L1136" s="444">
        <f t="shared" ca="1" si="106"/>
        <v>-29844734.309065506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-29844734.309065506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-124388.04141164718</v>
      </c>
      <c r="L1137" s="444">
        <f t="shared" ca="1" si="106"/>
        <v>-29977517.98020697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-29977517.98020697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-124941.30670806995</v>
      </c>
      <c r="L1138" s="444">
        <f t="shared" ca="1" si="106"/>
        <v>-30110854.91664486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-30110854.91664486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-125496.87727656116</v>
      </c>
      <c r="L1139" s="444">
        <f t="shared" ca="1" si="106"/>
        <v>-30244747.423651241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-30244747.423651241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-126054.76272242106</v>
      </c>
      <c r="L1140" s="444">
        <f t="shared" ca="1" si="106"/>
        <v>-30379197.816103481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-30379197.816103481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-126614.97269097209</v>
      </c>
      <c r="L1141" s="444">
        <f t="shared" ca="1" si="106"/>
        <v>-30514208.418524273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-30514208.418524273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-127177.51686772538</v>
      </c>
      <c r="L1142" s="444">
        <f t="shared" ca="1" si="106"/>
        <v>-30649781.565121818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-30649781.565121818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-127742.40497854848</v>
      </c>
      <c r="L1143" s="444">
        <f t="shared" ca="1" si="106"/>
        <v>-30785919.599830184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-30785919.599830184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-128309.64678983334</v>
      </c>
      <c r="L1144" s="444">
        <f t="shared" ca="1" si="106"/>
        <v>-30922624.876349837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-30922624.876349837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-128879.25210866523</v>
      </c>
      <c r="L1145" s="444">
        <f t="shared" ca="1" si="106"/>
        <v>-31059899.758188322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-31059899.758188322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-129451.23078299224</v>
      </c>
      <c r="L1146" s="444">
        <f t="shared" ca="1" si="106"/>
        <v>-31197746.618701134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-31197746.618701134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-130025.59270179564</v>
      </c>
      <c r="L1147" s="444">
        <f t="shared" ca="1" si="106"/>
        <v>-31336167.841132749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-31336167.841132749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-130602.34779526069</v>
      </c>
      <c r="L1148" s="444">
        <f t="shared" ca="1" si="106"/>
        <v>-31475165.818657827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-31475165.818657827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-131181.50603494851</v>
      </c>
      <c r="L1149" s="444">
        <f t="shared" ca="1" si="106"/>
        <v>-31614742.954422593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-31614742.954422593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-131763.07743396837</v>
      </c>
      <c r="L1150" s="444">
        <f t="shared" ca="1" si="106"/>
        <v>-31754901.661586381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-31754901.661586381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-132347.07204715084</v>
      </c>
      <c r="L1151" s="444">
        <f t="shared" ca="1" si="106"/>
        <v>-31895644.363363352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-31895644.363363352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-132933.49997122155</v>
      </c>
      <c r="L1152" s="444">
        <f t="shared" ca="1" si="106"/>
        <v>-32036973.493064392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-32036973.493064392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-133522.37134497587</v>
      </c>
      <c r="L1153" s="444">
        <f t="shared" ca="1" si="106"/>
        <v>-32178891.494139187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-32178891.494139187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-134113.6963494542</v>
      </c>
      <c r="L1154" s="444">
        <f t="shared" ca="1" si="106"/>
        <v>-32321400.820218459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-32321400.820218459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-134707.48520811781</v>
      </c>
      <c r="L1155" s="444">
        <f t="shared" ca="1" si="106"/>
        <v>-32464503.935156394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-32464503.935156394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-135303.74818702589</v>
      </c>
      <c r="L1156" s="444">
        <f t="shared" ca="1" si="106"/>
        <v>-32608203.313073236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-32608203.313073236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-135902.49559501273</v>
      </c>
      <c r="L1157" s="444">
        <f t="shared" ca="1" si="106"/>
        <v>-32752501.438398067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-32752501.438398067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-136503.73778386618</v>
      </c>
      <c r="L1158" s="444">
        <f t="shared" ca="1" si="106"/>
        <v>-32897400.805911753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-32897400.805911753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-137107.48514850656</v>
      </c>
      <c r="L1159" s="444">
        <f t="shared" ca="1" si="106"/>
        <v>-33042903.92079008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-33042903.92079008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-137713.74812716624</v>
      </c>
      <c r="L1160" s="444">
        <f t="shared" ca="1" si="106"/>
        <v>-33189013.298647065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-33189013.298647065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-138322.53720157035</v>
      </c>
      <c r="L1161" s="444">
        <f t="shared" ca="1" si="106"/>
        <v>-33335731.465578452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-33335731.465578452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-138933.8628971178</v>
      </c>
      <c r="L1162" s="444">
        <f t="shared" ca="1" si="106"/>
        <v>-33483060.958205387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-33483060.958205387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-139547.73578306334</v>
      </c>
      <c r="L1163" s="444">
        <f t="shared" ca="1" si="106"/>
        <v>-33631004.323718272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-33631004.323718272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-140164.1664727004</v>
      </c>
      <c r="L1164" s="444">
        <f t="shared" ca="1" si="106"/>
        <v>-33779564.119920798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-33779564.119920798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-140783.16562354425</v>
      </c>
      <c r="L1165" s="444">
        <f t="shared" ca="1" si="106"/>
        <v>-33928742.915274166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-33928742.915274166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-141404.74393751661</v>
      </c>
      <c r="L1166" s="444">
        <f t="shared" ca="1" si="106"/>
        <v>-34078543.288941503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-34078543.288941503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-142028.91216113052</v>
      </c>
      <c r="L1167" s="444">
        <f t="shared" ca="1" si="106"/>
        <v>-34228967.830832459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-34228967.830832459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-142655.68108567616</v>
      </c>
      <c r="L1168" s="444">
        <f t="shared" ca="1" si="106"/>
        <v>-34380019.141647957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-34380019.141647957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-143250.0797568665</v>
      </c>
      <c r="L1169" s="444">
        <f t="shared" ca="1" si="106"/>
        <v>-34523269.221404821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-34523269.221404821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-143846.95508918675</v>
      </c>
      <c r="L1170" s="444">
        <f t="shared" ca="1" si="106"/>
        <v>-34667116.17649401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-34667116.17649401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-144446.31740205837</v>
      </c>
      <c r="L1171" s="444">
        <f t="shared" ca="1" si="106"/>
        <v>-34811562.493896067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-34811562.493896067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-145048.17705790029</v>
      </c>
      <c r="L1172" s="444">
        <f t="shared" ca="1" si="106"/>
        <v>-34956610.670953967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-34956610.670953967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-145652.5444623082</v>
      </c>
      <c r="L1173" s="444">
        <f t="shared" ca="1" si="106"/>
        <v>-35102263.215416275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-35102263.215416275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-146259.43006423448</v>
      </c>
      <c r="L1174" s="444">
        <f t="shared" ca="1" si="106"/>
        <v>-35248522.645480506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-35248522.645480506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-146868.84435616876</v>
      </c>
      <c r="L1175" s="444">
        <f t="shared" ca="1" si="106"/>
        <v>-35395391.489836678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-35395391.489836678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-147480.79787431948</v>
      </c>
      <c r="L1176" s="444">
        <f t="shared" ca="1" si="106"/>
        <v>-35542872.287710994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-35542872.287710994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-148095.30119879582</v>
      </c>
      <c r="L1177" s="444">
        <f t="shared" ca="1" si="106"/>
        <v>-35690967.58890979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-35690967.58890979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-148712.36495379079</v>
      </c>
      <c r="L1178" s="444">
        <f t="shared" ca="1" si="106"/>
        <v>-35839679.953863584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-35839679.953863584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-149331.99980776492</v>
      </c>
      <c r="L1179" s="444">
        <f t="shared" ca="1" si="106"/>
        <v>-35989011.953671351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-35989011.953671351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-149954.21647363063</v>
      </c>
      <c r="L1180" s="444">
        <f t="shared" ca="1" si="106"/>
        <v>-36138966.170144983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-36138966.170144983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-150579.02570893744</v>
      </c>
      <c r="L1181" s="444">
        <f t="shared" ca="1" si="106"/>
        <v>-36289545.195853919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-36289545.195853919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-151206.43831605799</v>
      </c>
      <c r="L1182" s="444">
        <f t="shared" ca="1" si="106"/>
        <v>-36440751.634169973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-36440751.634169973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-151836.46514237489</v>
      </c>
      <c r="L1183" s="444">
        <f t="shared" ca="1" si="106"/>
        <v>-36592588.09931235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-36592588.09931235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-152469.11708046813</v>
      </c>
      <c r="L1184" s="444">
        <f t="shared" ca="1" si="106"/>
        <v>-36745057.216392815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-36745057.216392815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-153104.4050683034</v>
      </c>
      <c r="L1185" s="444">
        <f t="shared" ca="1" si="106"/>
        <v>-36898161.621461116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-36898161.621461116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-153742.34008942131</v>
      </c>
      <c r="L1186" s="444">
        <f t="shared" ca="1" si="106"/>
        <v>-37051903.961550534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-37051903.961550534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-154382.93317312721</v>
      </c>
      <c r="L1187" s="444">
        <f t="shared" ca="1" si="106"/>
        <v>-37206286.894723661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-37206286.894723661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-155026.19539468191</v>
      </c>
      <c r="L1188" s="444">
        <f t="shared" ca="1" si="106"/>
        <v>-37361313.090118341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-37361313.090118341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-155672.13787549309</v>
      </c>
      <c r="L1189" s="444">
        <f t="shared" ca="1" si="106"/>
        <v>-37516985.227993831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-37516985.227993831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-156320.77178330763</v>
      </c>
      <c r="L1190" s="444">
        <f t="shared" ca="1" si="106"/>
        <v>-37673305.999777138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-37673305.999777138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-156972.10833240475</v>
      </c>
      <c r="L1191" s="444">
        <f t="shared" ca="1" si="106"/>
        <v>-37830278.108109541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-37830278.108109541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-157626.15878378975</v>
      </c>
      <c r="L1192" s="444">
        <f t="shared" ca="1" si="106"/>
        <v>-37987904.266893335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-37987904.266893335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-158282.93444538891</v>
      </c>
      <c r="L1193" s="444">
        <f t="shared" ca="1" si="106"/>
        <v>-38146187.201338723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-38146187.201338723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-158942.44667224467</v>
      </c>
      <c r="L1194" s="444">
        <f t="shared" ca="1" si="106"/>
        <v>-38305129.648010969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-38305129.648010969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-159604.70686671237</v>
      </c>
      <c r="L1195" s="444">
        <f t="shared" ca="1" si="106"/>
        <v>-38464734.354877681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-38464734.354877681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-160269.72647865699</v>
      </c>
      <c r="L1196" s="444">
        <f t="shared" ca="1" si="106"/>
        <v>-38625004.081356339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-38625004.081356339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-160937.5170056514</v>
      </c>
      <c r="L1197" s="444">
        <f t="shared" ca="1" si="106"/>
        <v>-38785941.598361991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-38785941.598361991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-161608.08999317497</v>
      </c>
      <c r="L1198" s="444">
        <f t="shared" ca="1" si="106"/>
        <v>-38947549.688355163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-38947549.688355163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-162281.45703481318</v>
      </c>
      <c r="L1199" s="444">
        <f t="shared" ca="1" si="106"/>
        <v>-39109831.145389974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-39109831.145389974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-162957.62977245823</v>
      </c>
      <c r="L1200" s="444">
        <f t="shared" ca="1" si="106"/>
        <v>-39272788.775162429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-39272788.775162429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-163636.61989651012</v>
      </c>
      <c r="L1201" s="444">
        <f t="shared" ca="1" si="106"/>
        <v>-39436425.395058937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-39436425.395058937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-164318.43914607889</v>
      </c>
      <c r="L1202" s="444">
        <f t="shared" ca="1" si="106"/>
        <v>-39600743.834205016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-39600743.834205016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-165003.09930918756</v>
      </c>
      <c r="L1203" s="444">
        <f t="shared" ca="1" si="106"/>
        <v>-39765746.933514208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-39765746.933514208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-165690.61222297588</v>
      </c>
      <c r="L1204" s="444">
        <f t="shared" ca="1" si="106"/>
        <v>-39931437.545737185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-39931437.545737185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-166380.98977390493</v>
      </c>
      <c r="L1205" s="444">
        <f t="shared" ca="1" si="106"/>
        <v>-40097818.535511091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-40097818.535511091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-167074.24389796288</v>
      </c>
      <c r="L1206" s="444">
        <f t="shared" ca="1" si="106"/>
        <v>-40264892.779409051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-40264892.779409051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-167770.38658087104</v>
      </c>
      <c r="L1207" s="444">
        <f t="shared" ca="1" si="106"/>
        <v>-40432663.16598992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-40432663.16598992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-168469.42985829135</v>
      </c>
      <c r="L1208" s="444">
        <f t="shared" ca="1" si="106"/>
        <v>-40601132.59584821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-40601132.59584821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-169171.38581603422</v>
      </c>
      <c r="L1209" s="444">
        <f t="shared" ca="1" si="106"/>
        <v>-40770303.981664248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-40770303.981664248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-169876.26659026771</v>
      </c>
      <c r="L1210" s="444">
        <f t="shared" ca="1" si="106"/>
        <v>-40940180.248254515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-40940180.248254515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-170584.08436772713</v>
      </c>
      <c r="L1211" s="444">
        <f t="shared" ca="1" si="106"/>
        <v>-41110764.332622245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-41110764.332622245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-171294.85138592601</v>
      </c>
      <c r="L1212" s="444">
        <f t="shared" ca="1" si="106"/>
        <v>-41282059.184008174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-41282059.184008174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-172008.57993336738</v>
      </c>
      <c r="L1213" s="444">
        <f t="shared" ca="1" si="106"/>
        <v>-41454067.763941541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-41454067.763941541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-172725.28234975642</v>
      </c>
      <c r="L1214" s="444">
        <f t="shared" ca="1" si="106"/>
        <v>-41626793.046291299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-41626793.046291299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-173444.97102621375</v>
      </c>
      <c r="L1215" s="444">
        <f t="shared" ca="1" si="106"/>
        <v>-41800238.017317511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-41800238.017317511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-174167.65840548964</v>
      </c>
      <c r="L1216" s="444">
        <f t="shared" ca="1" si="106"/>
        <v>-41974405.675723001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-41974405.675723001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-174893.35698217916</v>
      </c>
      <c r="L1217" s="444">
        <f t="shared" ca="1" si="106"/>
        <v>-42149299.03270518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-42149299.03270518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-175622.07930293825</v>
      </c>
      <c r="L1218" s="444">
        <f t="shared" ca="1" si="106"/>
        <v>-42324921.112008117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-42324921.112008117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-176353.83796670049</v>
      </c>
      <c r="L1219" s="444">
        <f t="shared" ca="1" si="106"/>
        <v>-42501274.94997482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-42501274.94997482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-177088.64562489509</v>
      </c>
      <c r="L1220" s="444">
        <f t="shared" ca="1" si="106"/>
        <v>-42678363.595599718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-42678363.595599718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-177826.5149816655</v>
      </c>
      <c r="L1221" s="444">
        <f t="shared" ca="1" si="106"/>
        <v>-42856190.110581383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-42856190.110581383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-178567.45879408909</v>
      </c>
      <c r="L1222" s="444">
        <f t="shared" ca="1" si="106"/>
        <v>-43034757.56937547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-43034757.56937547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-179311.4898723978</v>
      </c>
      <c r="L1223" s="444">
        <f t="shared" ca="1" si="106"/>
        <v>-43214069.059247866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-43214069.059247866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-180058.62108019943</v>
      </c>
      <c r="L1224" s="444">
        <f t="shared" ca="1" si="106"/>
        <v>-43394127.680328064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-43394127.680328064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-180808.86533470027</v>
      </c>
      <c r="L1225" s="444">
        <f t="shared" ca="1" si="106"/>
        <v>-43574936.545662761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-43574936.545662761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-181562.23560692818</v>
      </c>
      <c r="L1226" s="444">
        <f t="shared" ca="1" si="106"/>
        <v>-43756498.781269692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-43756498.781269692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-182318.74492195706</v>
      </c>
      <c r="L1227" s="444">
        <f t="shared" ca="1" si="106"/>
        <v>-43938817.526191652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-43938817.526191652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-183078.40635913188</v>
      </c>
      <c r="L1228" s="444">
        <f t="shared" ca="1" si="106"/>
        <v>-44121895.93255078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-44121895.93255078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-183841.23305229491</v>
      </c>
      <c r="L1229" s="444">
        <f t="shared" ca="1" si="106"/>
        <v>-44305737.165603079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-44305737.165603079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-184607.23819001284</v>
      </c>
      <c r="L1230" s="444">
        <f t="shared" ca="1" si="106"/>
        <v>-44490344.403793089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-44490344.403793089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-185376.43501580454</v>
      </c>
      <c r="L1231" s="444">
        <f t="shared" ca="1" si="106"/>
        <v>-44675720.838808894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-44675720.838808894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-186148.8368283704</v>
      </c>
      <c r="L1232" s="444">
        <f t="shared" ca="1" si="106"/>
        <v>-44861869.675637268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-44861869.675637268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-186924.45698182195</v>
      </c>
      <c r="L1233" s="444">
        <f t="shared" ca="1" si="106"/>
        <v>-45048794.13261909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-45048794.13261909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-187703.30888591288</v>
      </c>
      <c r="L1234" s="444">
        <f t="shared" ca="1" si="106"/>
        <v>-45236497.441505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-45236497.441505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-188485.40600627084</v>
      </c>
      <c r="L1235" s="444">
        <f t="shared" ca="1" si="106"/>
        <v>-45424982.847511269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-45424982.847511269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-189270.76186463027</v>
      </c>
      <c r="L1236" s="444">
        <f t="shared" ca="1" si="106"/>
        <v>-45614253.609375902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-45614253.609375902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-190059.39003906626</v>
      </c>
      <c r="L1237" s="444">
        <f t="shared" ca="1" si="106"/>
        <v>-45804312.999414966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-45804312.999414966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-190851.30416422902</v>
      </c>
      <c r="L1238" s="444">
        <f t="shared" ca="1" si="106"/>
        <v>-45995164.303579196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-45995164.303579196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-191646.51793157999</v>
      </c>
      <c r="L1239" s="444">
        <f t="shared" ca="1" si="106"/>
        <v>-46186810.821510777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-46186810.821510777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-192445.04508962823</v>
      </c>
      <c r="L1240" s="444">
        <f t="shared" ca="1" si="106"/>
        <v>-46379255.866600402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-46379255.866600402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-193246.89944416835</v>
      </c>
      <c r="L1241" s="444">
        <f t="shared" ca="1" si="106"/>
        <v>-46572502.766044572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-46572502.766044572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-194052.09485851903</v>
      </c>
      <c r="L1242" s="444">
        <f t="shared" ca="1" si="106"/>
        <v>-46766554.860903092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-46766554.860903092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-194860.64525376289</v>
      </c>
      <c r="L1243" s="444">
        <f t="shared" ca="1" si="106"/>
        <v>-46961415.506156854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-46961415.506156854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-195672.5646089869</v>
      </c>
      <c r="L1244" s="444">
        <f t="shared" ca="1" si="106"/>
        <v>-47157088.070765838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-47157088.070765838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-196487.86696152433</v>
      </c>
      <c r="L1245" s="444">
        <f t="shared" ca="1" si="106"/>
        <v>-47353575.937727362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-47353575.937727362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-197306.56640719733</v>
      </c>
      <c r="L1246" s="444">
        <f t="shared" ca="1" si="106"/>
        <v>-47550882.504134558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-47550882.504134558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-198128.67710056066</v>
      </c>
      <c r="L1247" s="444">
        <f t="shared" ca="1" si="106"/>
        <v>-47749011.18123512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-47749011.18123512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-198954.21325514634</v>
      </c>
      <c r="L1248" s="444">
        <f t="shared" ca="1" si="106"/>
        <v>-47947965.394490264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-47947965.394490264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-199783.18914370943</v>
      </c>
      <c r="L1249" s="444">
        <f t="shared" ca="1" si="106"/>
        <v>-48147748.583633974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-48147748.583633974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-200615.61909847488</v>
      </c>
      <c r="L1250" s="444">
        <f t="shared" ca="1" si="106"/>
        <v>-48348364.202732451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-48348364.202732451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-201451.5175113852</v>
      </c>
      <c r="L1251" s="444">
        <f t="shared" ca="1" si="106"/>
        <v>-48549815.720243834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-48549815.720243834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-202290.8988343493</v>
      </c>
      <c r="L1252" s="444">
        <f t="shared" ca="1" si="106"/>
        <v>-48752106.619078182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-48752106.619078182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-203133.77757949242</v>
      </c>
      <c r="L1253" s="444">
        <f t="shared" ca="1" si="106"/>
        <v>-48955240.396657676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-48955240.396657676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-203980.16831940698</v>
      </c>
      <c r="L1254" s="444">
        <f t="shared" ca="1" si="106"/>
        <v>-49159220.56497708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-49159220.56497708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-204830.0856874045</v>
      </c>
      <c r="L1255" s="444">
        <f t="shared" ca="1" si="106"/>
        <v>-49364050.650664486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-49364050.650664486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-205683.5443777687</v>
      </c>
      <c r="L1256" s="444">
        <f t="shared" ca="1" si="106"/>
        <v>-49569734.195042253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-49569734.195042253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-206540.55914600939</v>
      </c>
      <c r="L1257" s="444">
        <f t="shared" ca="1" si="106"/>
        <v>-49776274.754188262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-49776274.754188262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-207401.14480911774</v>
      </c>
      <c r="L1258" s="444">
        <f t="shared" ca="1" si="106"/>
        <v>-49983675.898997381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-49983675.898997381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-208265.31624582241</v>
      </c>
      <c r="L1259" s="444">
        <f t="shared" ca="1" si="106"/>
        <v>-50191941.215243205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-50191941.215243205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-209133.0883968467</v>
      </c>
      <c r="L1260" s="444">
        <f t="shared" ca="1" si="106"/>
        <v>-50401074.303640053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-50401074.303640053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-210004.47626516689</v>
      </c>
      <c r="L1261" s="444">
        <f t="shared" ca="1" si="106"/>
        <v>-50611078.779905222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-50611078.779905222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-210879.49491627177</v>
      </c>
      <c r="L1262" s="444">
        <f t="shared" ca="1" si="106"/>
        <v>-50821958.274821497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-50821958.274821497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-211758.15947842289</v>
      </c>
      <c r="L1263" s="444">
        <f t="shared" ca="1" si="106"/>
        <v>-51033716.434299923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-51033716.434299923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-212640.48514291635</v>
      </c>
      <c r="L1264" s="444">
        <f t="shared" ca="1" si="106"/>
        <v>-51246356.91944284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-51246356.91944284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-213526.48716434516</v>
      </c>
      <c r="L1265" s="444">
        <f t="shared" ca="1" si="106"/>
        <v>-51459883.406607188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-51459883.406607188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-214416.18086086327</v>
      </c>
      <c r="L1266" s="444">
        <f t="shared" ca="1" si="106"/>
        <v>-51674299.58746805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-51674299.58746805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-215309.5816144502</v>
      </c>
      <c r="L1267" s="444">
        <f t="shared" ca="1" si="106"/>
        <v>-51889609.1690825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-51889609.1690825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-216206.70487117709</v>
      </c>
      <c r="L1268" s="444">
        <f t="shared" ca="1" si="106"/>
        <v>-52105815.873953678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-52105815.873953678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-217107.56614147365</v>
      </c>
      <c r="L1269" s="444">
        <f t="shared" ca="1" si="106"/>
        <v>-52322923.440095149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-52322923.440095149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-218012.18100039646</v>
      </c>
      <c r="L1270" s="444">
        <f t="shared" ca="1" si="106"/>
        <v>-52540935.621095546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-52540935.621095546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-218920.56508789811</v>
      </c>
      <c r="L1271" s="444">
        <f t="shared" ca="1" si="106"/>
        <v>-52759856.186183445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-52759856.186183445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-219832.73410909768</v>
      </c>
      <c r="L1272" s="444">
        <f t="shared" ca="1" si="106"/>
        <v>-52979688.920292541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-52979688.920292541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-220748.70383455226</v>
      </c>
      <c r="L1273" s="444">
        <f t="shared" ca="1" si="106"/>
        <v>-53200437.62412709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-53200437.62412709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-221668.49010052954</v>
      </c>
      <c r="L1274" s="444">
        <f t="shared" ca="1" si="106"/>
        <v>-53422106.114227623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-53422106.114227623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-222592.10880928175</v>
      </c>
      <c r="L1275" s="444">
        <f t="shared" ca="1" si="106"/>
        <v>-53644698.223036908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-53644698.223036908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-223519.57592932042</v>
      </c>
      <c r="L1276" s="444">
        <f t="shared" ca="1" si="106"/>
        <v>-53868217.798966229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-53868217.798966229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-224450.90749569258</v>
      </c>
      <c r="L1277" s="444">
        <f t="shared" ca="1" si="106"/>
        <v>-54092668.706461921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-54092668.706461921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-225386.11961025803</v>
      </c>
      <c r="L1278" s="444">
        <f t="shared" ca="1" si="106"/>
        <v>-54318054.826072179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-54318054.826072179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-226325.2284419674</v>
      </c>
      <c r="L1279" s="444">
        <f t="shared" ca="1" si="106"/>
        <v>-54544380.054514147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-54544380.054514147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-227268.25022714227</v>
      </c>
      <c r="L1280" s="444">
        <f t="shared" ca="1" si="106"/>
        <v>-54771648.304741293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-54771648.304741293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-228215.20126975537</v>
      </c>
      <c r="L1281" s="444">
        <f t="shared" ca="1" si="106"/>
        <v>-54999863.506011046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-54999863.506011046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-229166.09794171271</v>
      </c>
      <c r="L1282" s="444">
        <f t="shared" ca="1" si="106"/>
        <v>-55229029.603952758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-55229029.603952758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-230120.95668313649</v>
      </c>
      <c r="L1283" s="444">
        <f t="shared" ref="L1283:L1537" ca="1" si="127">I1283-J1283+K1283</f>
        <v>-55459150.560635895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-55459150.560635895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-231079.79400264955</v>
      </c>
      <c r="L1284" s="444">
        <f t="shared" ca="1" si="127"/>
        <v>-55690230.354638547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-55690230.354638547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-232042.62647766061</v>
      </c>
      <c r="L1285" s="444">
        <f t="shared" ca="1" si="127"/>
        <v>-55922272.981116205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-55922272.981116205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-233009.47075465089</v>
      </c>
      <c r="L1286" s="444">
        <f t="shared" ca="1" si="127"/>
        <v>-56155282.451870859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-56155282.451870859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-233980.34354946192</v>
      </c>
      <c r="L1287" s="444">
        <f t="shared" ca="1" si="127"/>
        <v>-56389262.795420319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-56389262.795420319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-234955.26164758464</v>
      </c>
      <c r="L1288" s="444">
        <f t="shared" ca="1" si="127"/>
        <v>-56624218.057067901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-56624218.057067901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-235934.24190444962</v>
      </c>
      <c r="L1289" s="444">
        <f t="shared" ca="1" si="127"/>
        <v>-56860152.298972353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-56860152.298972353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-236917.30124571815</v>
      </c>
      <c r="L1290" s="444">
        <f t="shared" ca="1" si="127"/>
        <v>-57097069.600218073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-57097069.600218073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-237904.45666757532</v>
      </c>
      <c r="L1291" s="444">
        <f t="shared" ca="1" si="127"/>
        <v>-57334974.056885645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-57334974.056885645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-238895.72523702352</v>
      </c>
      <c r="L1292" s="444">
        <f t="shared" ca="1" si="127"/>
        <v>-57573869.782122672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-57573869.782122672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-239891.12409217775</v>
      </c>
      <c r="L1293" s="444">
        <f t="shared" ca="1" si="127"/>
        <v>-57813760.906214848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-57813760.906214848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-240890.67044256182</v>
      </c>
      <c r="L1294" s="444">
        <f t="shared" ca="1" si="127"/>
        <v>-58054651.576657407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-58054651.576657407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-241894.38156940581</v>
      </c>
      <c r="L1295" s="444">
        <f t="shared" ca="1" si="127"/>
        <v>-58296545.958226815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-58296545.958226815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-242902.27482594503</v>
      </c>
      <c r="L1296" s="444">
        <f t="shared" ca="1" si="127"/>
        <v>-58539448.23305276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-58539448.23305276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-243914.36763771984</v>
      </c>
      <c r="L1297" s="444">
        <f t="shared" ca="1" si="127"/>
        <v>-58783362.600690477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-58783362.600690477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-244930.67750287699</v>
      </c>
      <c r="L1298" s="444">
        <f t="shared" ca="1" si="127"/>
        <v>-59028293.278193355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-59028293.278193355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-245951.2219924723</v>
      </c>
      <c r="L1299" s="444">
        <f t="shared" ca="1" si="127"/>
        <v>-59274244.500185825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-59274244.500185825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-246976.01875077424</v>
      </c>
      <c r="L1300" s="444">
        <f t="shared" ca="1" si="127"/>
        <v>-59521220.518936597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-59521220.518936597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-248005.08549556916</v>
      </c>
      <c r="L1301" s="444">
        <f t="shared" ca="1" si="127"/>
        <v>-59769225.604432166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-59769225.604432166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-249038.44001846731</v>
      </c>
      <c r="L1302" s="444">
        <f t="shared" ca="1" si="127"/>
        <v>-60018264.044450633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-60018264.044450633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-250076.10018521096</v>
      </c>
      <c r="L1303" s="444">
        <f t="shared" ca="1" si="127"/>
        <v>-60268340.144635841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-60268340.144635841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-251118.08393598266</v>
      </c>
      <c r="L1304" s="444">
        <f t="shared" ca="1" si="127"/>
        <v>-60519458.228571825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-60519458.228571825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-252164.40928571593</v>
      </c>
      <c r="L1305" s="444">
        <f t="shared" ca="1" si="127"/>
        <v>-60771622.637857541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-60771622.637857541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-253215.09432440641</v>
      </c>
      <c r="L1306" s="444">
        <f t="shared" ca="1" si="127"/>
        <v>-61024837.732181951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-61024837.732181951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-254270.1572174248</v>
      </c>
      <c r="L1307" s="444">
        <f t="shared" ca="1" si="127"/>
        <v>-61279107.889399379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-61279107.889399379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-255329.61620583077</v>
      </c>
      <c r="L1308" s="444">
        <f t="shared" ca="1" si="127"/>
        <v>-61534437.505605213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-61534437.505605213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-256393.48960668835</v>
      </c>
      <c r="L1309" s="444">
        <f t="shared" ca="1" si="127"/>
        <v>-61790830.995211899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-61790830.995211899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-257461.79581338287</v>
      </c>
      <c r="L1310" s="444">
        <f t="shared" ca="1" si="127"/>
        <v>-62048292.791025281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-62048292.791025281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-258534.55329593868</v>
      </c>
      <c r="L1311" s="444">
        <f t="shared" ca="1" si="127"/>
        <v>-62306827.344321221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-62306827.344321221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-259611.78060133845</v>
      </c>
      <c r="L1312" s="444">
        <f t="shared" ca="1" si="127"/>
        <v>-62566439.124922559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-62566439.124922559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-260693.49635384398</v>
      </c>
      <c r="L1313" s="444">
        <f t="shared" ca="1" si="127"/>
        <v>-62827132.621276401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-62827132.621276401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-261779.71925531834</v>
      </c>
      <c r="L1314" s="444">
        <f t="shared" ca="1" si="127"/>
        <v>-63088912.340531722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-63088912.340531722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-262870.46808554878</v>
      </c>
      <c r="L1315" s="444">
        <f t="shared" ca="1" si="127"/>
        <v>-63351782.808617271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-63351782.808617271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-263965.76170257194</v>
      </c>
      <c r="L1316" s="444">
        <f t="shared" ca="1" si="127"/>
        <v>-63615748.570319846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-63615748.570319846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-265065.61904299934</v>
      </c>
      <c r="L1317" s="444">
        <f t="shared" ca="1" si="127"/>
        <v>-63880814.189362846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-63880814.189362846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-266170.05912234518</v>
      </c>
      <c r="L1318" s="444">
        <f t="shared" ca="1" si="127"/>
        <v>-64146984.248485193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-64146984.248485193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-267279.10103535495</v>
      </c>
      <c r="L1319" s="444">
        <f t="shared" ca="1" si="127"/>
        <v>-64414263.349520549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-64414263.349520549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-268392.76395633561</v>
      </c>
      <c r="L1320" s="444">
        <f t="shared" ca="1" si="127"/>
        <v>-64682656.113476887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-64682656.113476887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-269511.06713948707</v>
      </c>
      <c r="L1321" s="444">
        <f t="shared" ca="1" si="127"/>
        <v>-64952167.180616371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-64952167.180616371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-270634.02991923486</v>
      </c>
      <c r="L1322" s="444">
        <f t="shared" ca="1" si="127"/>
        <v>-65222801.210535608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-65222801.210535608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-271761.67171056505</v>
      </c>
      <c r="L1323" s="444">
        <f t="shared" ca="1" si="127"/>
        <v>-65494562.882246174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-65494562.882246174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-272894.01200935908</v>
      </c>
      <c r="L1324" s="444">
        <f t="shared" ca="1" si="127"/>
        <v>-65767456.894255534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-65767456.894255534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-274031.0703927314</v>
      </c>
      <c r="L1325" s="444">
        <f t="shared" ca="1" si="127"/>
        <v>-66041487.964648262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-66041487.964648262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-275172.86651936773</v>
      </c>
      <c r="L1326" s="444">
        <f t="shared" ca="1" si="127"/>
        <v>-66316660.831167631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-66316660.831167631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-276319.42012986512</v>
      </c>
      <c r="L1327" s="444">
        <f t="shared" ca="1" si="127"/>
        <v>-66592980.251297496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-66592980.251297496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-277470.75104707287</v>
      </c>
      <c r="L1328" s="444">
        <f t="shared" ca="1" si="127"/>
        <v>-66870451.002344571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-66870451.002344571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-278626.87917643576</v>
      </c>
      <c r="L1329" s="444">
        <f t="shared" ca="1" si="127"/>
        <v>-67149077.881521001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-67149077.881521001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-279787.82450633752</v>
      </c>
      <c r="L1330" s="444">
        <f t="shared" ca="1" si="127"/>
        <v>-67428865.706027344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-67428865.706027344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-280953.60710844724</v>
      </c>
      <c r="L1331" s="444">
        <f t="shared" ca="1" si="127"/>
        <v>-67709819.313135788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-67709819.313135788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-282124.24713806575</v>
      </c>
      <c r="L1332" s="444">
        <f t="shared" ca="1" si="127"/>
        <v>-67991943.560273856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-67991943.560273856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-283299.76483447442</v>
      </c>
      <c r="L1333" s="444">
        <f t="shared" ca="1" si="127"/>
        <v>-68275243.325108334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-68275243.325108334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-284480.1805212847</v>
      </c>
      <c r="L1334" s="444">
        <f t="shared" ca="1" si="127"/>
        <v>-68559723.505629614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-68559723.505629614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-285665.51460679004</v>
      </c>
      <c r="L1335" s="444">
        <f t="shared" ca="1" si="127"/>
        <v>-68845389.020236403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-68845389.020236403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-286855.78758431831</v>
      </c>
      <c r="L1336" s="444">
        <f t="shared" ca="1" si="127"/>
        <v>-69132244.807820722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-69132244.807820722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-288051.02003258636</v>
      </c>
      <c r="L1337" s="444">
        <f t="shared" ca="1" si="127"/>
        <v>-69420295.827853307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-69420295.827853307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-289251.23261605547</v>
      </c>
      <c r="L1338" s="444">
        <f t="shared" ca="1" si="127"/>
        <v>-69709547.060469359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-69709547.060469359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-290456.446085289</v>
      </c>
      <c r="L1339" s="444">
        <f t="shared" ca="1" si="127"/>
        <v>-70000003.506554648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-70000003.506554648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-291666.68127731106</v>
      </c>
      <c r="L1340" s="444">
        <f t="shared" ca="1" si="127"/>
        <v>-70291670.187831953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-70291670.187831953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-292881.95911596646</v>
      </c>
      <c r="L1341" s="444">
        <f t="shared" ca="1" si="127"/>
        <v>-70584552.14694792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-70584552.14694792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-294102.300612283</v>
      </c>
      <c r="L1342" s="444">
        <f t="shared" ca="1" si="127"/>
        <v>-70878654.447560206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-70878654.447560206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-295327.7268648342</v>
      </c>
      <c r="L1343" s="444">
        <f t="shared" ca="1" si="127"/>
        <v>-71173982.174425036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-71173982.174425036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-296558.25906010432</v>
      </c>
      <c r="L1344" s="444">
        <f t="shared" ca="1" si="127"/>
        <v>-71470540.433485135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-71470540.433485135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-297793.91847285471</v>
      </c>
      <c r="L1345" s="444">
        <f t="shared" ca="1" si="127"/>
        <v>-71768334.351957992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-71768334.351957992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-299034.72646649164</v>
      </c>
      <c r="L1346" s="444">
        <f t="shared" ca="1" si="127"/>
        <v>-72067369.078424484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-72067369.078424484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-300280.70449343533</v>
      </c>
      <c r="L1347" s="444">
        <f t="shared" ca="1" si="127"/>
        <v>-72367649.782917917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-72367649.782917917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-301531.87409549131</v>
      </c>
      <c r="L1348" s="444">
        <f t="shared" ca="1" si="127"/>
        <v>-72669181.657013401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-72669181.657013401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-302788.25690422248</v>
      </c>
      <c r="L1349" s="444">
        <f t="shared" ca="1" si="127"/>
        <v>-72971969.913917631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-72971969.913917631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-304049.87464132346</v>
      </c>
      <c r="L1350" s="444">
        <f t="shared" ca="1" si="127"/>
        <v>-73276019.78855896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-73276019.78855896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-305316.74911899568</v>
      </c>
      <c r="L1351" s="444">
        <f t="shared" ca="1" si="127"/>
        <v>-73581336.537677959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-73581336.537677959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-306588.90224032482</v>
      </c>
      <c r="L1352" s="444">
        <f t="shared" ca="1" si="127"/>
        <v>-73887925.43991828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-73887925.43991828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-307866.35599965951</v>
      </c>
      <c r="L1353" s="444">
        <f t="shared" ca="1" si="127"/>
        <v>-74195791.795917943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-74195791.795917943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-309149.13248299144</v>
      </c>
      <c r="L1354" s="444">
        <f t="shared" ca="1" si="127"/>
        <v>-74504940.928400934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-74504940.928400934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-310437.2538683372</v>
      </c>
      <c r="L1355" s="444">
        <f t="shared" ca="1" si="127"/>
        <v>-74815378.182269275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-74815378.182269275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-311730.74242612196</v>
      </c>
      <c r="L1356" s="444">
        <f t="shared" ca="1" si="127"/>
        <v>-75127108.924695402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-75127108.924695402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-313029.6205195642</v>
      </c>
      <c r="L1357" s="444">
        <f t="shared" ca="1" si="127"/>
        <v>-75440138.545214966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-75440138.545214966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-314333.91060506238</v>
      </c>
      <c r="L1358" s="444">
        <f t="shared" ca="1" si="127"/>
        <v>-75754472.455820024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-75754472.455820024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-315643.63523258345</v>
      </c>
      <c r="L1359" s="444">
        <f t="shared" ca="1" si="127"/>
        <v>-76070116.091052607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-76070116.091052607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-316958.81704605254</v>
      </c>
      <c r="L1360" s="444">
        <f t="shared" ca="1" si="127"/>
        <v>-76387074.908098653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-76387074.908098653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-318279.47878374439</v>
      </c>
      <c r="L1361" s="444">
        <f t="shared" ca="1" si="127"/>
        <v>-76705354.386882395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-76705354.386882395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-319605.64327867667</v>
      </c>
      <c r="L1362" s="444">
        <f t="shared" ca="1" si="127"/>
        <v>-77024960.030161068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-77024960.030161068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-320937.33345900447</v>
      </c>
      <c r="L1363" s="444">
        <f t="shared" ca="1" si="127"/>
        <v>-77345897.363620073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-77345897.363620073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-322274.57234841696</v>
      </c>
      <c r="L1364" s="444">
        <f t="shared" ca="1" si="127"/>
        <v>-77668171.935968488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-77668171.935968488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-323617.38306653535</v>
      </c>
      <c r="L1365" s="444">
        <f t="shared" ca="1" si="127"/>
        <v>-77991789.319035023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-77991789.319035023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-324965.7888293126</v>
      </c>
      <c r="L1366" s="444">
        <f t="shared" ca="1" si="127"/>
        <v>-78316755.107864335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-78316755.107864335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-326319.81294943474</v>
      </c>
      <c r="L1367" s="444">
        <f t="shared" ca="1" si="127"/>
        <v>-78643074.920813769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-78643074.920813769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-327679.47883672401</v>
      </c>
      <c r="L1368" s="444">
        <f t="shared" ca="1" si="127"/>
        <v>-78970754.399650499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-78970754.399650499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-329044.80999854376</v>
      </c>
      <c r="L1369" s="444">
        <f t="shared" ca="1" si="127"/>
        <v>-79299799.209649041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-79299799.209649041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-330415.83004020434</v>
      </c>
      <c r="L1370" s="444">
        <f t="shared" ca="1" si="127"/>
        <v>-79630215.039689243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-79630215.039689243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-331792.56266537186</v>
      </c>
      <c r="L1371" s="444">
        <f t="shared" ca="1" si="127"/>
        <v>-79962007.602354616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-79962007.602354616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-333175.03167647758</v>
      </c>
      <c r="L1372" s="444">
        <f t="shared" ca="1" si="127"/>
        <v>-80295182.634031087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-80295182.634031087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-334563.26097512955</v>
      </c>
      <c r="L1373" s="444">
        <f t="shared" ca="1" si="127"/>
        <v>-80629745.89500621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-80629745.89500621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-335957.27456252585</v>
      </c>
      <c r="L1374" s="444">
        <f t="shared" ca="1" si="127"/>
        <v>-80965703.169568732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-80965703.169568732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-337357.09653986973</v>
      </c>
      <c r="L1375" s="444">
        <f t="shared" ca="1" si="127"/>
        <v>-81303060.266108602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-81303060.266108602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-338762.75110878586</v>
      </c>
      <c r="L1376" s="444">
        <f t="shared" ca="1" si="127"/>
        <v>-81641823.017217383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-81641823.017217383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-340174.26257173909</v>
      </c>
      <c r="L1377" s="444">
        <f t="shared" ca="1" si="127"/>
        <v>-81981997.27978912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-81981997.27978912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-341591.65533245465</v>
      </c>
      <c r="L1378" s="444">
        <f t="shared" ca="1" si="127"/>
        <v>-82323588.935121581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-82323588.935121581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-343014.95389633992</v>
      </c>
      <c r="L1379" s="444">
        <f t="shared" ca="1" si="127"/>
        <v>-82666603.889017925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-82666603.889017925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-344444.182870908</v>
      </c>
      <c r="L1380" s="444">
        <f t="shared" ca="1" si="127"/>
        <v>-83011048.071888834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-83011048.071888834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-345879.3669662035</v>
      </c>
      <c r="L1381" s="444">
        <f t="shared" ca="1" si="127"/>
        <v>-83356927.438855037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-83356927.438855037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-347320.53099522932</v>
      </c>
      <c r="L1382" s="444">
        <f t="shared" ca="1" si="127"/>
        <v>-83704247.969850272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-83704247.969850272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-348767.69987437612</v>
      </c>
      <c r="L1383" s="444">
        <f t="shared" ca="1" si="127"/>
        <v>-84053015.669724643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-84053015.669724643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-350220.8986238527</v>
      </c>
      <c r="L1384" s="444">
        <f t="shared" ca="1" si="127"/>
        <v>-84403236.568348497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-84403236.568348497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-351680.15236811875</v>
      </c>
      <c r="L1385" s="444">
        <f t="shared" ca="1" si="127"/>
        <v>-84754916.720716611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-84754916.720716611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-353145.48633631918</v>
      </c>
      <c r="L1386" s="444">
        <f t="shared" ca="1" si="127"/>
        <v>-85108062.207052931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-85108062.207052931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-354616.92586272053</v>
      </c>
      <c r="L1387" s="444">
        <f t="shared" ca="1" si="127"/>
        <v>-85462679.132915646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-85462679.132915646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-356094.49638714851</v>
      </c>
      <c r="L1388" s="444">
        <f t="shared" ca="1" si="127"/>
        <v>-85818773.6293028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-85818773.6293028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-357578.22345542832</v>
      </c>
      <c r="L1389" s="444">
        <f t="shared" ca="1" si="127"/>
        <v>-86176351.852758229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-86176351.852758229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-359068.13271982595</v>
      </c>
      <c r="L1390" s="444">
        <f t="shared" ca="1" si="127"/>
        <v>-86535419.985478058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-86535419.985478058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-360564.24993949191</v>
      </c>
      <c r="L1391" s="444">
        <f t="shared" ca="1" si="127"/>
        <v>-86895984.235417545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-86895984.235417545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-362066.60098090646</v>
      </c>
      <c r="L1392" s="444">
        <f t="shared" ca="1" si="127"/>
        <v>-87258050.836398453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-87258050.836398453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-363575.2118183269</v>
      </c>
      <c r="L1393" s="444">
        <f t="shared" ca="1" si="127"/>
        <v>-87621626.048216775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-87621626.048216775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-365090.10853423655</v>
      </c>
      <c r="L1394" s="444">
        <f t="shared" ca="1" si="127"/>
        <v>-87986716.156751007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-87986716.156751007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-366611.31731979584</v>
      </c>
      <c r="L1395" s="444">
        <f t="shared" ca="1" si="127"/>
        <v>-88353327.474070802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-88353327.474070802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-368138.86447529501</v>
      </c>
      <c r="L1396" s="444">
        <f t="shared" ca="1" si="127"/>
        <v>-88721466.338546097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-88721466.338546097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-369672.77641060873</v>
      </c>
      <c r="L1397" s="444">
        <f t="shared" ca="1" si="127"/>
        <v>-89091139.114956707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-89091139.114956707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-371213.07964565296</v>
      </c>
      <c r="L1398" s="444">
        <f t="shared" ca="1" si="127"/>
        <v>-89462352.194602355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-89462352.194602355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-372759.80081084312</v>
      </c>
      <c r="L1399" s="444">
        <f t="shared" ca="1" si="127"/>
        <v>-89835111.995413199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-89835111.995413199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-374312.966647555</v>
      </c>
      <c r="L1400" s="444">
        <f t="shared" ca="1" si="127"/>
        <v>-90209424.96206075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-90209424.96206075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-375872.60400858644</v>
      </c>
      <c r="L1401" s="444">
        <f t="shared" ca="1" si="127"/>
        <v>-90585297.566069335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-90585297.566069335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-377438.7398586222</v>
      </c>
      <c r="L1402" s="444">
        <f t="shared" ca="1" si="127"/>
        <v>-90962736.305927962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-90962736.305927962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-379011.40127469983</v>
      </c>
      <c r="L1403" s="444">
        <f t="shared" ca="1" si="127"/>
        <v>-91341747.707202658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-91341747.707202658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-380590.61544667772</v>
      </c>
      <c r="L1404" s="444">
        <f t="shared" ca="1" si="127"/>
        <v>-91722338.32264933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-91722338.32264933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-382176.40967770555</v>
      </c>
      <c r="L1405" s="444">
        <f t="shared" ca="1" si="127"/>
        <v>-92104514.732327029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-92104514.732327029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-383768.81138469593</v>
      </c>
      <c r="L1406" s="444">
        <f t="shared" ca="1" si="127"/>
        <v>-92488283.543711722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-92488283.543711722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-385367.84809879883</v>
      </c>
      <c r="L1407" s="444">
        <f t="shared" ca="1" si="127"/>
        <v>-92873651.391810521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-92873651.391810521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-386973.54746587714</v>
      </c>
      <c r="L1408" s="444">
        <f t="shared" ca="1" si="127"/>
        <v>-93260624.939276397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-93260624.939276397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-388585.93724698498</v>
      </c>
      <c r="L1409" s="444">
        <f t="shared" ca="1" si="127"/>
        <v>-93649210.876523376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-93649210.876523376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-390205.04531884741</v>
      </c>
      <c r="L1410" s="444">
        <f t="shared" ca="1" si="127"/>
        <v>-94039415.921842217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-94039415.921842217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-391830.8996743426</v>
      </c>
      <c r="L1411" s="444">
        <f t="shared" ca="1" si="127"/>
        <v>-94431246.821516559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-94431246.821516559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-393463.52842298563</v>
      </c>
      <c r="L1412" s="444">
        <f t="shared" ca="1" si="127"/>
        <v>-94824710.34993954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-94824710.34993954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-395102.95979141473</v>
      </c>
      <c r="L1413" s="444">
        <f t="shared" ca="1" si="127"/>
        <v>-95219813.309730962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-95219813.309730962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-396749.22212387901</v>
      </c>
      <c r="L1414" s="444">
        <f t="shared" ca="1" si="127"/>
        <v>-95616562.531854838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-95616562.531854838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-398402.34388272848</v>
      </c>
      <c r="L1415" s="444">
        <f t="shared" ca="1" si="127"/>
        <v>-96014964.875737563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-96014964.875737563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-400062.35364890652</v>
      </c>
      <c r="L1416" s="444">
        <f t="shared" ca="1" si="127"/>
        <v>-96415027.229386464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-96415027.229386464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-401729.28012244357</v>
      </c>
      <c r="L1417" s="444">
        <f t="shared" ca="1" si="127"/>
        <v>-96816756.509508908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-96816756.509508908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-403403.15212295379</v>
      </c>
      <c r="L1418" s="444">
        <f t="shared" ca="1" si="127"/>
        <v>-97220159.661631867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-97220159.661631867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-405083.9985901328</v>
      </c>
      <c r="L1419" s="444">
        <f t="shared" ca="1" si="127"/>
        <v>-97625243.660221994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-97625243.660221994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-406771.84858425829</v>
      </c>
      <c r="L1420" s="444">
        <f t="shared" ca="1" si="127"/>
        <v>-98032015.508806258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-98032015.508806258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-408466.73128669272</v>
      </c>
      <c r="L1421" s="444">
        <f t="shared" ca="1" si="127"/>
        <v>-98440482.240092948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-98440482.240092948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-410168.67600038729</v>
      </c>
      <c r="L1422" s="444">
        <f t="shared" ca="1" si="127"/>
        <v>-98850650.916093335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-98850650.916093335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-411877.71215038886</v>
      </c>
      <c r="L1423" s="444">
        <f t="shared" ca="1" si="127"/>
        <v>-99262528.628243729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-99262528.628243729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-413593.86928434885</v>
      </c>
      <c r="L1424" s="444">
        <f t="shared" ca="1" si="127"/>
        <v>-99676122.497528076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-99676122.497528076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-415317.17707303364</v>
      </c>
      <c r="L1425" s="444">
        <f t="shared" ca="1" si="127"/>
        <v>-100091439.67460111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-100091439.67460111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-417047.66531083797</v>
      </c>
      <c r="L1426" s="444">
        <f t="shared" ca="1" si="127"/>
        <v>-100508487.33991195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-100508487.33991195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-418785.36391629977</v>
      </c>
      <c r="L1427" s="444">
        <f t="shared" ca="1" si="127"/>
        <v>-100927272.70382825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-100927272.70382825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-420530.30293261766</v>
      </c>
      <c r="L1428" s="444">
        <f t="shared" ca="1" si="127"/>
        <v>-101347803.00676087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-101347803.00676087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-422282.51252817025</v>
      </c>
      <c r="L1429" s="444">
        <f t="shared" ca="1" si="127"/>
        <v>-101770085.51928903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-101770085.51928903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-424042.02299703762</v>
      </c>
      <c r="L1430" s="444">
        <f t="shared" ca="1" si="127"/>
        <v>-102194127.54228607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-102194127.54228607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-425808.86475952528</v>
      </c>
      <c r="L1431" s="444">
        <f t="shared" ca="1" si="127"/>
        <v>-102619936.40704559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-102619936.40704559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-427583.06836268993</v>
      </c>
      <c r="L1432" s="444">
        <f t="shared" ca="1" si="127"/>
        <v>-103047519.47540827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-103047519.47540827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-429364.6644808678</v>
      </c>
      <c r="L1433" s="444">
        <f t="shared" ca="1" si="127"/>
        <v>-103476884.13988914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-103476884.13988914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-431153.68391620473</v>
      </c>
      <c r="L1434" s="444">
        <f t="shared" ca="1" si="127"/>
        <v>-103908037.82380535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-103908037.82380535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-432950.15759918891</v>
      </c>
      <c r="L1435" s="444">
        <f t="shared" ca="1" si="127"/>
        <v>-104340987.98140454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-104340987.98140454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-434754.11658918561</v>
      </c>
      <c r="L1436" s="444">
        <f t="shared" ca="1" si="127"/>
        <v>-104775742.09799373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-104775742.09799373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-436565.59207497392</v>
      </c>
      <c r="L1437" s="444">
        <f t="shared" ca="1" si="127"/>
        <v>-105212307.69006871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-105212307.69006871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-438384.61537528626</v>
      </c>
      <c r="L1438" s="444">
        <f t="shared" ca="1" si="127"/>
        <v>-105650692.30544399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-105650692.30544399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-440211.21793934994</v>
      </c>
      <c r="L1439" s="444">
        <f t="shared" ca="1" si="127"/>
        <v>-106090903.52338333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-106090903.52338333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-442045.43134743057</v>
      </c>
      <c r="L1440" s="444">
        <f t="shared" ca="1" si="127"/>
        <v>-106532948.95473076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-106532948.95473076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-443887.28731137817</v>
      </c>
      <c r="L1441" s="444">
        <f t="shared" ca="1" si="127"/>
        <v>-106976836.24204214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-106976836.24204214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-445736.81767517549</v>
      </c>
      <c r="L1442" s="444">
        <f t="shared" ca="1" si="127"/>
        <v>-107422573.05971731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-107422573.05971731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-447594.05441548879</v>
      </c>
      <c r="L1443" s="444">
        <f t="shared" ca="1" si="127"/>
        <v>-107870167.11413281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-107870167.11413281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-449459.02964222006</v>
      </c>
      <c r="L1444" s="444">
        <f t="shared" ca="1" si="127"/>
        <v>-108319626.14377503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-108319626.14377503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-451331.77559906268</v>
      </c>
      <c r="L1445" s="444">
        <f t="shared" ca="1" si="127"/>
        <v>-108770957.91937409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-108770957.91937409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-453212.32466405869</v>
      </c>
      <c r="L1446" s="444">
        <f t="shared" ca="1" si="127"/>
        <v>-109224170.24403815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-109224170.24403815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-455100.70935015893</v>
      </c>
      <c r="L1447" s="444">
        <f t="shared" ca="1" si="127"/>
        <v>-109679270.9533883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-109679270.9533883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-456996.96230578452</v>
      </c>
      <c r="L1448" s="444">
        <f t="shared" ca="1" si="127"/>
        <v>-110136267.91569409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-110136267.91569409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-458901.11631539202</v>
      </c>
      <c r="L1449" s="444">
        <f t="shared" ca="1" si="127"/>
        <v>-110595169.03200948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-110595169.03200948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-460813.20430003951</v>
      </c>
      <c r="L1450" s="444">
        <f t="shared" ca="1" si="127"/>
        <v>-111055982.23630953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-111055982.23630953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-462733.25931795634</v>
      </c>
      <c r="L1451" s="444">
        <f t="shared" ca="1" si="127"/>
        <v>-111518715.49562748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-111518715.49562748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-464661.3145651145</v>
      </c>
      <c r="L1452" s="444">
        <f t="shared" ca="1" si="127"/>
        <v>-111983376.81019258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-111983376.81019258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-466597.4033758025</v>
      </c>
      <c r="L1453" s="444">
        <f t="shared" ca="1" si="127"/>
        <v>-112449974.21356839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-112449974.21356839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-468541.55922320165</v>
      </c>
      <c r="L1454" s="444">
        <f t="shared" ca="1" si="127"/>
        <v>-112918515.77279159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-112918515.77279159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-470493.81571996503</v>
      </c>
      <c r="L1455" s="444">
        <f t="shared" ca="1" si="127"/>
        <v>-113389009.58851156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-113389009.58851156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-472454.2066187982</v>
      </c>
      <c r="L1456" s="444">
        <f t="shared" ca="1" si="127"/>
        <v>-113861463.79513036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-113861463.79513036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-474422.76581304322</v>
      </c>
      <c r="L1457" s="444">
        <f t="shared" ca="1" si="127"/>
        <v>-114335886.56094339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-114335886.56094339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-476399.52733726415</v>
      </c>
      <c r="L1458" s="444">
        <f t="shared" ca="1" si="127"/>
        <v>-114812286.08828066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-114812286.08828066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-478384.52536783606</v>
      </c>
      <c r="L1459" s="444">
        <f t="shared" ca="1" si="127"/>
        <v>-115290670.6136485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-115290670.6136485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-480377.7942235354</v>
      </c>
      <c r="L1460" s="444">
        <f t="shared" ca="1" si="127"/>
        <v>-115771048.40787204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-115771048.40787204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-482379.36836613354</v>
      </c>
      <c r="L1461" s="444">
        <f t="shared" ca="1" si="127"/>
        <v>-116253427.77623817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-116253427.77623817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-484389.28240099241</v>
      </c>
      <c r="L1462" s="444">
        <f t="shared" ca="1" si="127"/>
        <v>-116737817.05863917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-116737817.05863917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-486407.57107766316</v>
      </c>
      <c r="L1463" s="444">
        <f t="shared" ca="1" si="127"/>
        <v>-117224224.62971683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-117224224.62971683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-488434.26929048676</v>
      </c>
      <c r="L1464" s="444">
        <f t="shared" ca="1" si="127"/>
        <v>-117712658.89900732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-117712658.89900732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-490469.41207919718</v>
      </c>
      <c r="L1465" s="444">
        <f t="shared" ca="1" si="127"/>
        <v>-118203128.31108652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-118203128.31108652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-492513.03462952719</v>
      </c>
      <c r="L1466" s="444">
        <f t="shared" ca="1" si="127"/>
        <v>-118695641.34571604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-118695641.34571604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-494565.17227381683</v>
      </c>
      <c r="L1467" s="444">
        <f t="shared" ca="1" si="127"/>
        <v>-119190206.51798986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-119190206.51798986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-496625.86049162433</v>
      </c>
      <c r="L1468" s="444">
        <f t="shared" ca="1" si="127"/>
        <v>-119686832.37848148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-119686832.37848148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-498695.13491033949</v>
      </c>
      <c r="L1469" s="444">
        <f t="shared" ca="1" si="127"/>
        <v>-120185527.51339182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-120185527.51339182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-500773.03130579926</v>
      </c>
      <c r="L1470" s="444">
        <f t="shared" ca="1" si="127"/>
        <v>-120686300.54469763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-120686300.54469763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-502859.58560290677</v>
      </c>
      <c r="L1471" s="444">
        <f t="shared" ca="1" si="127"/>
        <v>-121189160.13030054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-121189160.13030054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-504954.83387625223</v>
      </c>
      <c r="L1472" s="444">
        <f t="shared" ca="1" si="127"/>
        <v>-121694114.96417679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-121694114.96417679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-507058.81235073652</v>
      </c>
      <c r="L1473" s="444">
        <f t="shared" ca="1" si="127"/>
        <v>-122201173.77652752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-122201173.77652752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-509171.55740219797</v>
      </c>
      <c r="L1474" s="444">
        <f t="shared" ca="1" si="127"/>
        <v>-122710345.33392972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-122710345.33392972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-511293.10555804049</v>
      </c>
      <c r="L1475" s="444">
        <f t="shared" ca="1" si="127"/>
        <v>-123221638.43948776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-123221638.43948776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-513423.49349786568</v>
      </c>
      <c r="L1476" s="444">
        <f t="shared" ca="1" si="127"/>
        <v>-123735061.93298562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-123735061.93298562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-515562.75805410679</v>
      </c>
      <c r="L1477" s="444">
        <f t="shared" ca="1" si="127"/>
        <v>-124250624.69103973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-124250624.69103973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-517710.93621266552</v>
      </c>
      <c r="L1478" s="444">
        <f t="shared" ca="1" si="127"/>
        <v>-124768335.62725239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-124768335.62725239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-519868.06511355162</v>
      </c>
      <c r="L1479" s="444">
        <f t="shared" ca="1" si="127"/>
        <v>-125288203.69236593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-125288203.69236593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-522034.18205152464</v>
      </c>
      <c r="L1480" s="444">
        <f t="shared" ca="1" si="127"/>
        <v>-125810237.87441745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-125810237.87441745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-524209.32447673939</v>
      </c>
      <c r="L1481" s="444">
        <f t="shared" ca="1" si="127"/>
        <v>-126334447.19889419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-126334447.19889419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-526393.52999539254</v>
      </c>
      <c r="L1482" s="444">
        <f t="shared" ca="1" si="127"/>
        <v>-126860840.72888958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-126860840.72888958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-528586.83637037314</v>
      </c>
      <c r="L1483" s="444">
        <f t="shared" ca="1" si="127"/>
        <v>-127389427.56525996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-127389427.56525996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-530789.28152191662</v>
      </c>
      <c r="L1484" s="444">
        <f t="shared" ca="1" si="127"/>
        <v>-127920216.84678188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-127920216.84678188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-533000.90352825786</v>
      </c>
      <c r="L1485" s="444">
        <f t="shared" ca="1" si="127"/>
        <v>-128453217.75031014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-128453217.75031014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-535221.74062629219</v>
      </c>
      <c r="L1486" s="444">
        <f t="shared" ca="1" si="127"/>
        <v>-128988439.49093643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-128988439.49093643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-537451.83121223515</v>
      </c>
      <c r="L1487" s="444">
        <f t="shared" ca="1" si="127"/>
        <v>-129525891.32214867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-129525891.32214867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-539691.21384228615</v>
      </c>
      <c r="L1488" s="444">
        <f t="shared" ca="1" si="127"/>
        <v>-130065582.53599095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-130065582.53599095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-541939.92723329563</v>
      </c>
      <c r="L1489" s="444">
        <f t="shared" ca="1" si="127"/>
        <v>-130607522.46322425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-130607522.46322425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-544198.01026343438</v>
      </c>
      <c r="L1490" s="444">
        <f t="shared" ca="1" si="127"/>
        <v>-131151720.47348768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-131151720.47348768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-546465.50197286531</v>
      </c>
      <c r="L1491" s="444">
        <f t="shared" ca="1" si="127"/>
        <v>-131698185.97546054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-131698185.97546054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-548742.44156441896</v>
      </c>
      <c r="L1492" s="444">
        <f t="shared" ca="1" si="127"/>
        <v>-132246928.41702497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-132246928.41702497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-551028.86840427073</v>
      </c>
      <c r="L1493" s="444">
        <f t="shared" ca="1" si="127"/>
        <v>-132797957.28542924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-132797957.28542924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-553324.82202262187</v>
      </c>
      <c r="L1494" s="444">
        <f t="shared" ca="1" si="127"/>
        <v>-133351282.10745186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-133351282.10745186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-555630.34211438277</v>
      </c>
      <c r="L1495" s="444">
        <f t="shared" ca="1" si="127"/>
        <v>-133906912.44956625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-133906912.44956625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-557945.4685398594</v>
      </c>
      <c r="L1496" s="444">
        <f t="shared" ca="1" si="127"/>
        <v>-134464857.91810611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-134464857.91810611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-560270.2413254421</v>
      </c>
      <c r="L1497" s="444">
        <f t="shared" ca="1" si="127"/>
        <v>-135025128.15943155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-135025128.15943155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-562604.70066429814</v>
      </c>
      <c r="L1498" s="444">
        <f t="shared" ca="1" si="127"/>
        <v>-135587732.86009586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-135587732.86009586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-564948.88691706606</v>
      </c>
      <c r="L1499" s="444">
        <f t="shared" ca="1" si="127"/>
        <v>-136152681.74701291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-136152681.74701291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-567302.84061255376</v>
      </c>
      <c r="L1500" s="444">
        <f t="shared" ca="1" si="127"/>
        <v>-136719984.58762547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-136719984.58762547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-569666.60244843946</v>
      </c>
      <c r="L1501" s="444">
        <f t="shared" ca="1" si="127"/>
        <v>-137289651.19007391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-137289651.19007391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-572040.21329197462</v>
      </c>
      <c r="L1502" s="444">
        <f t="shared" ca="1" si="127"/>
        <v>-137861691.40336588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-137861691.40336588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-574423.71418069117</v>
      </c>
      <c r="L1503" s="444">
        <f t="shared" ca="1" si="127"/>
        <v>-138436115.11754656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-138436115.11754656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-576817.14632311068</v>
      </c>
      <c r="L1504" s="444">
        <f t="shared" ca="1" si="127"/>
        <v>-139012932.26386967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-139012932.26386967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-579220.55109945696</v>
      </c>
      <c r="L1505" s="444">
        <f t="shared" ca="1" si="127"/>
        <v>-139592152.81496912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-139592152.81496912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-581633.97006237134</v>
      </c>
      <c r="L1506" s="444">
        <f t="shared" ca="1" si="127"/>
        <v>-140173786.7850315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-140173786.7850315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-584057.44493763126</v>
      </c>
      <c r="L1507" s="444">
        <f t="shared" ca="1" si="127"/>
        <v>-140757844.22996911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-140757844.22996911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-586491.01762487134</v>
      </c>
      <c r="L1508" s="444">
        <f t="shared" ca="1" si="127"/>
        <v>-141344335.247594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-141344335.247594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-588934.73019830836</v>
      </c>
      <c r="L1509" s="444">
        <f t="shared" ca="1" si="127"/>
        <v>-141933269.97779229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-141933269.97779229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-591388.62490746786</v>
      </c>
      <c r="L1510" s="444">
        <f t="shared" ca="1" si="127"/>
        <v>-142524658.60269976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-142524658.60269976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-593852.74417791562</v>
      </c>
      <c r="L1511" s="444">
        <f t="shared" ca="1" si="127"/>
        <v>-143118511.34687766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-143118511.34687766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-596327.13061199023</v>
      </c>
      <c r="L1512" s="444">
        <f t="shared" ca="1" si="127"/>
        <v>-143714838.47748965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-143714838.47748965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-598811.82698954025</v>
      </c>
      <c r="L1513" s="444">
        <f t="shared" ca="1" si="127"/>
        <v>-144313650.30447918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-144313650.30447918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-601306.87626866321</v>
      </c>
      <c r="L1514" s="444">
        <f t="shared" ca="1" si="127"/>
        <v>-144914957.18074784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-144914957.18074784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-603812.32158644928</v>
      </c>
      <c r="L1515" s="444">
        <f t="shared" ca="1" si="127"/>
        <v>-145518769.5023343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-145518769.5023343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-606328.2062597262</v>
      </c>
      <c r="L1516" s="444">
        <f t="shared" ca="1" si="127"/>
        <v>-146125097.70859402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-146125097.70859402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-608854.5737858084</v>
      </c>
      <c r="L1517" s="444">
        <f t="shared" ca="1" si="127"/>
        <v>-146733952.28237984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-146733952.28237984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-611391.46784324932</v>
      </c>
      <c r="L1518" s="444">
        <f t="shared" ca="1" si="127"/>
        <v>-147345343.75022307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-147345343.75022307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-613938.93229259609</v>
      </c>
      <c r="L1519" s="444">
        <f t="shared" ca="1" si="127"/>
        <v>-147959282.68251568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-147959282.68251568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-616497.01117714867</v>
      </c>
      <c r="L1520" s="444">
        <f t="shared" ca="1" si="127"/>
        <v>-148575779.69369283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-148575779.69369283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-619065.74872372008</v>
      </c>
      <c r="L1521" s="444">
        <f t="shared" ca="1" si="127"/>
        <v>-149194845.44241655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-149194845.44241655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-621645.18934340228</v>
      </c>
      <c r="L1522" s="444">
        <f t="shared" ca="1" si="127"/>
        <v>-149816490.63175994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-149816490.63175994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-624235.37763233308</v>
      </c>
      <c r="L1523" s="444">
        <f t="shared" ca="1" si="127"/>
        <v>-150440726.00939226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-150440726.00939226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-626836.3583724678</v>
      </c>
      <c r="L1524" s="444">
        <f t="shared" ca="1" si="127"/>
        <v>-151067562.36776474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-151067562.36776474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-629448.17653235304</v>
      </c>
      <c r="L1525" s="444">
        <f t="shared" ca="1" si="127"/>
        <v>-151697010.5442971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-151697010.5442971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-632070.87726790458</v>
      </c>
      <c r="L1526" s="444">
        <f t="shared" ca="1" si="127"/>
        <v>-152329081.421565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-152329081.421565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-634704.50592318748</v>
      </c>
      <c r="L1527" s="444">
        <f t="shared" ca="1" si="127"/>
        <v>-152963785.92748818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-152963785.92748818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-637349.10803120071</v>
      </c>
      <c r="L1528" s="444">
        <f t="shared" ca="1" si="127"/>
        <v>-153601135.03551939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-153601135.03551939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-640004.72931466415</v>
      </c>
      <c r="L1529" s="444">
        <f t="shared" ca="1" si="127"/>
        <v>-154241139.76483405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-154241139.76483405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-642671.41568680853</v>
      </c>
      <c r="L1530" s="444">
        <f t="shared" ca="1" si="127"/>
        <v>-154883811.18052086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-154883811.18052086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-645349.21325217024</v>
      </c>
      <c r="L1531" s="444">
        <f t="shared" ca="1" si="127"/>
        <v>-155529160.39377302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-155529160.39377302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-648038.16830738762</v>
      </c>
      <c r="L1532" s="444">
        <f t="shared" ca="1" si="127"/>
        <v>-156177198.56208041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-156177198.56208041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-650738.32734200172</v>
      </c>
      <c r="L1533" s="444">
        <f t="shared" ca="1" si="127"/>
        <v>-156827936.88942242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-156827936.88942242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-653449.7370392601</v>
      </c>
      <c r="L1534" s="444">
        <f t="shared" ca="1" si="127"/>
        <v>-157481386.62646168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-157481386.62646168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-656172.44427692366</v>
      </c>
      <c r="L1535" s="444">
        <f t="shared" ca="1" si="127"/>
        <v>-158137559.07073861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-158137559.07073861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-658906.4961280775</v>
      </c>
      <c r="L1536" s="444">
        <f t="shared" ca="1" si="127"/>
        <v>-158796465.5668667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-158796465.5668667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-661651.93986194453</v>
      </c>
      <c r="L1537" s="444">
        <f t="shared" ca="1" si="127"/>
        <v>-159458117.50672865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-159458117.50672865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-664408.8229447027</v>
      </c>
      <c r="L1538" s="444">
        <f t="shared" ref="L1538:L1792" ca="1" si="132">I1538-J1538+K1538</f>
        <v>-160122526.32967335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-160122526.32967335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-667177.19304030563</v>
      </c>
      <c r="L1539" s="444">
        <f t="shared" ca="1" si="132"/>
        <v>-160789703.52271366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-160789703.52271366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-669957.09801130695</v>
      </c>
      <c r="L1540" s="444">
        <f t="shared" ca="1" si="132"/>
        <v>-161459660.62072498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-161459660.62072498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-672748.58591968741</v>
      </c>
      <c r="L1541" s="444">
        <f t="shared" ca="1" si="132"/>
        <v>-162132409.20664465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-162132409.20664465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-675551.70502768608</v>
      </c>
      <c r="L1542" s="444">
        <f t="shared" ca="1" si="132"/>
        <v>-162807960.91167235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-162807960.91167235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-678366.50379863475</v>
      </c>
      <c r="L1543" s="444">
        <f t="shared" ca="1" si="132"/>
        <v>-163486327.41547099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-163486327.41547099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-681193.0308977958</v>
      </c>
      <c r="L1544" s="444">
        <f t="shared" ca="1" si="132"/>
        <v>-164167520.44636878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-164167520.44636878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-684031.3351932033</v>
      </c>
      <c r="L1545" s="444">
        <f t="shared" ca="1" si="132"/>
        <v>-164851551.781562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-164851551.781562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-686881.46575650829</v>
      </c>
      <c r="L1546" s="444">
        <f t="shared" ca="1" si="132"/>
        <v>-165538433.24731851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-165538433.24731851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-689743.47186382709</v>
      </c>
      <c r="L1547" s="444">
        <f t="shared" ca="1" si="132"/>
        <v>-166228176.71918234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-166228176.71918234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-692617.40299659304</v>
      </c>
      <c r="L1548" s="444">
        <f t="shared" ca="1" si="132"/>
        <v>-166920794.12217894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-166920794.12217894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-695503.3088424122</v>
      </c>
      <c r="L1549" s="444">
        <f t="shared" ca="1" si="132"/>
        <v>-167616297.43102136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-167616297.43102136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-698401.23929592234</v>
      </c>
      <c r="L1550" s="444">
        <f t="shared" ca="1" si="132"/>
        <v>-168314698.67031729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-168314698.67031729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-701311.24445965537</v>
      </c>
      <c r="L1551" s="444">
        <f t="shared" ca="1" si="132"/>
        <v>-169016009.91477695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-169016009.91477695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-704233.37464490393</v>
      </c>
      <c r="L1552" s="444">
        <f t="shared" ca="1" si="132"/>
        <v>-169720243.28942186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-169720243.28942186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-707167.68037259101</v>
      </c>
      <c r="L1553" s="444">
        <f t="shared" ca="1" si="132"/>
        <v>-170427410.96979445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-170427410.96979445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-710114.21237414354</v>
      </c>
      <c r="L1554" s="444">
        <f t="shared" ca="1" si="132"/>
        <v>-171137525.1821686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-171137525.1821686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-713073.02159236919</v>
      </c>
      <c r="L1555" s="444">
        <f t="shared" ca="1" si="132"/>
        <v>-171850598.20376098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-171850598.20376098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-716044.15918233746</v>
      </c>
      <c r="L1556" s="444">
        <f t="shared" ca="1" si="132"/>
        <v>-172566642.36294332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-172566642.36294332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-719027.67651226383</v>
      </c>
      <c r="L1557" s="444">
        <f t="shared" ca="1" si="132"/>
        <v>-173285670.03945559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-173285670.03945559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-722023.62516439834</v>
      </c>
      <c r="L1558" s="444">
        <f t="shared" ca="1" si="132"/>
        <v>-174007693.66461998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-174007693.66461998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-725032.05693591654</v>
      </c>
      <c r="L1559" s="444">
        <f t="shared" ca="1" si="132"/>
        <v>-174732725.72155589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-174732725.72155589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-728053.02383981622</v>
      </c>
      <c r="L1560" s="444">
        <f t="shared" ca="1" si="132"/>
        <v>-175460778.74539569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-175460778.74539569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-731086.57810581534</v>
      </c>
      <c r="L1561" s="444">
        <f t="shared" ca="1" si="132"/>
        <v>-176191865.3235015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-176191865.3235015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-734132.77218125621</v>
      </c>
      <c r="L1562" s="444">
        <f t="shared" ca="1" si="132"/>
        <v>-176925998.09568274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-176925998.09568274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-737191.65873201145</v>
      </c>
      <c r="L1563" s="444">
        <f t="shared" ca="1" si="132"/>
        <v>-177663189.75441474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-177663189.75441474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-740263.29064339469</v>
      </c>
      <c r="L1564" s="444">
        <f t="shared" ca="1" si="132"/>
        <v>-178403453.04505813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-178403453.04505813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-743347.7210210755</v>
      </c>
      <c r="L1565" s="444">
        <f t="shared" ca="1" si="132"/>
        <v>-179146800.76607922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-179146800.76607922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-746445.00319199672</v>
      </c>
      <c r="L1566" s="444">
        <f t="shared" ca="1" si="132"/>
        <v>-179893245.76927122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-179893245.76927122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-749555.19070529682</v>
      </c>
      <c r="L1567" s="444">
        <f t="shared" ca="1" si="132"/>
        <v>-180642800.95997652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-180642800.95997652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-752678.33733323554</v>
      </c>
      <c r="L1568" s="444">
        <f t="shared" ca="1" si="132"/>
        <v>-181395479.29730976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-181395479.29730976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-755814.49707212392</v>
      </c>
      <c r="L1569" s="444">
        <f t="shared" ca="1" si="132"/>
        <v>-182151293.79438189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-182151293.79438189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-758963.72414325783</v>
      </c>
      <c r="L1570" s="444">
        <f t="shared" ca="1" si="132"/>
        <v>-182910257.51852515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-182910257.51852515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-762126.07299385476</v>
      </c>
      <c r="L1571" s="444">
        <f t="shared" ca="1" si="132"/>
        <v>-183672383.591519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-183672383.591519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-765301.59829799586</v>
      </c>
      <c r="L1572" s="444">
        <f t="shared" ca="1" si="132"/>
        <v>-184437685.18981698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-184437685.18981698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-768490.35495757079</v>
      </c>
      <c r="L1573" s="444">
        <f t="shared" ca="1" si="132"/>
        <v>-185206175.54477456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-185206175.54477456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-771692.39810322737</v>
      </c>
      <c r="L1574" s="444">
        <f t="shared" ca="1" si="132"/>
        <v>-185977867.9428778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-185977867.9428778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-774907.78309532418</v>
      </c>
      <c r="L1575" s="444">
        <f t="shared" ca="1" si="132"/>
        <v>-186752775.72597313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-186752775.72597313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-778136.56552488799</v>
      </c>
      <c r="L1576" s="444">
        <f t="shared" ca="1" si="132"/>
        <v>-187530912.29149801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-187530912.29149801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-781378.80121457507</v>
      </c>
      <c r="L1577" s="444">
        <f t="shared" ca="1" si="132"/>
        <v>-188312291.09271258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-188312291.09271258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-784634.54621963575</v>
      </c>
      <c r="L1578" s="444">
        <f t="shared" ca="1" si="132"/>
        <v>-189096925.63893223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-189096925.63893223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-787903.85682888422</v>
      </c>
      <c r="L1579" s="444">
        <f t="shared" ca="1" si="132"/>
        <v>-189884829.49576113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-189884829.49576113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-791186.78956567135</v>
      </c>
      <c r="L1580" s="444">
        <f t="shared" ca="1" si="132"/>
        <v>-190676016.28532681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-190676016.28532681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-794483.4011888617</v>
      </c>
      <c r="L1581" s="444">
        <f t="shared" ca="1" si="132"/>
        <v>-191470499.68651566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-191470499.68651566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-797793.7486938152</v>
      </c>
      <c r="L1582" s="444">
        <f t="shared" ca="1" si="132"/>
        <v>-192268293.43520948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-192268293.43520948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-801117.88931337278</v>
      </c>
      <c r="L1583" s="444">
        <f t="shared" ca="1" si="132"/>
        <v>-193069411.32452285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-193069411.32452285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-804455.88051884517</v>
      </c>
      <c r="L1584" s="444">
        <f t="shared" ca="1" si="132"/>
        <v>-193873867.20504171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-193873867.20504171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-807807.78002100706</v>
      </c>
      <c r="L1585" s="444">
        <f t="shared" ca="1" si="132"/>
        <v>-194681674.98506272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-194681674.98506272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-811173.6457710946</v>
      </c>
      <c r="L1586" s="444">
        <f t="shared" ca="1" si="132"/>
        <v>-195492848.6308338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-195492848.6308338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-814553.53596180747</v>
      </c>
      <c r="L1587" s="444">
        <f t="shared" ca="1" si="132"/>
        <v>-196307402.16679561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-196307402.16679561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-817947.50902831508</v>
      </c>
      <c r="L1588" s="444">
        <f t="shared" ca="1" si="132"/>
        <v>-197125349.67582393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-197125349.67582393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-821355.62364926632</v>
      </c>
      <c r="L1589" s="444">
        <f t="shared" ca="1" si="132"/>
        <v>-197946705.2994732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-197946705.2994732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-824777.93874780496</v>
      </c>
      <c r="L1590" s="444">
        <f t="shared" ca="1" si="132"/>
        <v>-198771483.23822099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-198771483.23822099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-828214.51349258749</v>
      </c>
      <c r="L1591" s="444">
        <f t="shared" ca="1" si="132"/>
        <v>-199599697.75171357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-199599697.75171357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-831665.40729880659</v>
      </c>
      <c r="L1592" s="444">
        <f t="shared" ca="1" si="132"/>
        <v>-200431363.15901238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-200431363.15901238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-835130.67982921819</v>
      </c>
      <c r="L1593" s="444">
        <f t="shared" ca="1" si="132"/>
        <v>-201266493.83884159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-201266493.83884159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-838610.39099517325</v>
      </c>
      <c r="L1594" s="444">
        <f t="shared" ca="1" si="132"/>
        <v>-202105104.22983676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-202105104.22983676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-842104.60095765314</v>
      </c>
      <c r="L1595" s="444">
        <f t="shared" ca="1" si="132"/>
        <v>-202947208.83079442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-202947208.83079442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-845613.37012831005</v>
      </c>
      <c r="L1596" s="444">
        <f t="shared" ca="1" si="132"/>
        <v>-203792822.20092273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-203792822.20092273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-849136.75917051139</v>
      </c>
      <c r="L1597" s="444">
        <f t="shared" ca="1" si="132"/>
        <v>-204641958.96009323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-204641958.96009323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-852674.82900038839</v>
      </c>
      <c r="L1598" s="444">
        <f t="shared" ca="1" si="132"/>
        <v>-205494633.78909361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-205494633.78909361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-856227.64078789006</v>
      </c>
      <c r="L1599" s="444">
        <f t="shared" ca="1" si="132"/>
        <v>-206350861.42988151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-206350861.42988151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-859795.25595783966</v>
      </c>
      <c r="L1600" s="444">
        <f t="shared" ca="1" si="132"/>
        <v>-207210656.68583935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-207210656.68583935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-863377.7361909973</v>
      </c>
      <c r="L1601" s="444">
        <f t="shared" ca="1" si="132"/>
        <v>-208074034.42203036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-208074034.42203036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-866975.14342512644</v>
      </c>
      <c r="L1602" s="444">
        <f t="shared" ca="1" si="132"/>
        <v>-208941009.5654555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-208941009.5654555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-870587.5398560646</v>
      </c>
      <c r="L1603" s="444">
        <f t="shared" ca="1" si="132"/>
        <v>-209811597.10531157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-209811597.10531157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-874214.98793879815</v>
      </c>
      <c r="L1604" s="444">
        <f t="shared" ca="1" si="132"/>
        <v>-210685812.09325036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-210685812.09325036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-877857.55038854317</v>
      </c>
      <c r="L1605" s="444">
        <f t="shared" ca="1" si="132"/>
        <v>-211563669.64363891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-211563669.64363891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-881515.29018182878</v>
      </c>
      <c r="L1606" s="444">
        <f t="shared" ca="1" si="132"/>
        <v>-212445184.93382072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-212445184.93382072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-885188.27055758634</v>
      </c>
      <c r="L1607" s="444">
        <f t="shared" ca="1" si="132"/>
        <v>-213330373.20437831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-213330373.20437831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-888876.55501824291</v>
      </c>
      <c r="L1608" s="444">
        <f t="shared" ca="1" si="132"/>
        <v>-214219249.75939655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-214219249.75939655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-892580.20733081899</v>
      </c>
      <c r="L1609" s="444">
        <f t="shared" ca="1" si="132"/>
        <v>-215111829.96672738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-215111829.96672738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-896299.29152803065</v>
      </c>
      <c r="L1610" s="444">
        <f t="shared" ca="1" si="132"/>
        <v>-216008129.25825539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-216008129.25825539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-900033.87190939742</v>
      </c>
      <c r="L1611" s="444">
        <f t="shared" ca="1" si="132"/>
        <v>-216908163.1301648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-216908163.1301648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-903784.01304235333</v>
      </c>
      <c r="L1612" s="444">
        <f t="shared" ca="1" si="132"/>
        <v>-217811947.14320716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-217811947.14320716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-907549.7797633633</v>
      </c>
      <c r="L1613" s="444">
        <f t="shared" ca="1" si="132"/>
        <v>-218719496.92297053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-218719496.92297053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-911331.23717904382</v>
      </c>
      <c r="L1614" s="444">
        <f t="shared" ca="1" si="132"/>
        <v>-219630828.16014957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-219630828.16014957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-915128.4506672899</v>
      </c>
      <c r="L1615" s="444">
        <f t="shared" ca="1" si="132"/>
        <v>-220545956.61081687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-220545956.61081687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-918941.48587840376</v>
      </c>
      <c r="L1616" s="444">
        <f t="shared" ca="1" si="132"/>
        <v>-221464898.09669527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-221464898.09669527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-922770.40873623022</v>
      </c>
      <c r="L1617" s="444">
        <f t="shared" ca="1" si="132"/>
        <v>-222387668.5054315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-222387668.5054315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-926615.28543929779</v>
      </c>
      <c r="L1618" s="444">
        <f t="shared" ca="1" si="132"/>
        <v>-223314283.79087082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-223314283.79087082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-930476.18246196175</v>
      </c>
      <c r="L1619" s="444">
        <f t="shared" ca="1" si="132"/>
        <v>-224244759.97333276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-224244759.97333276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-934353.16655555333</v>
      </c>
      <c r="L1620" s="444">
        <f t="shared" ca="1" si="132"/>
        <v>-225179113.13988832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-225179113.13988832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-938246.30474953458</v>
      </c>
      <c r="L1621" s="444">
        <f t="shared" ca="1" si="132"/>
        <v>-226117359.44463786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-226117359.44463786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-942155.66435265774</v>
      </c>
      <c r="L1622" s="444">
        <f t="shared" ca="1" si="132"/>
        <v>-227059515.10899052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-227059515.10899052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-946081.31295412721</v>
      </c>
      <c r="L1623" s="444">
        <f t="shared" ca="1" si="132"/>
        <v>-228005596.42194465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-228005596.42194465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-950023.31842476933</v>
      </c>
      <c r="L1624" s="444">
        <f t="shared" ca="1" si="132"/>
        <v>-228955619.74036941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-228955619.74036941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-953981.74891820573</v>
      </c>
      <c r="L1625" s="444">
        <f t="shared" ca="1" si="132"/>
        <v>-229909601.48928761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-229909601.48928761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-957956.67287203181</v>
      </c>
      <c r="L1626" s="444">
        <f t="shared" ca="1" si="132"/>
        <v>-230867558.16215965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-230867558.16215965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-961948.15900899854</v>
      </c>
      <c r="L1627" s="444">
        <f t="shared" ca="1" si="132"/>
        <v>-231829506.32116866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-231829506.32116866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-965956.27633820276</v>
      </c>
      <c r="L1628" s="444">
        <f t="shared" ca="1" si="132"/>
        <v>-232795462.59750685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-232795462.59750685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-969981.09415627853</v>
      </c>
      <c r="L1629" s="444">
        <f t="shared" ca="1" si="132"/>
        <v>-233765443.69166312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-233765443.69166312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-974022.68204859633</v>
      </c>
      <c r="L1630" s="444">
        <f t="shared" ca="1" si="132"/>
        <v>-234739466.37371171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-234739466.37371171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-978081.10989046539</v>
      </c>
      <c r="L1631" s="444">
        <f t="shared" ca="1" si="132"/>
        <v>-235717547.48360217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-235717547.48360217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-982156.44784834236</v>
      </c>
      <c r="L1632" s="444">
        <f t="shared" ca="1" si="132"/>
        <v>-236699703.93145052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-236699703.93145052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-986248.76638104371</v>
      </c>
      <c r="L1633" s="444">
        <f t="shared" ca="1" si="132"/>
        <v>-237685952.69783157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-237685952.69783157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-990358.13624096487</v>
      </c>
      <c r="L1634" s="444">
        <f t="shared" ca="1" si="132"/>
        <v>-238676310.83407253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-238676310.83407253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-994484.62847530225</v>
      </c>
      <c r="L1635" s="444">
        <f t="shared" ca="1" si="132"/>
        <v>-239670795.46254784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-239670795.46254784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-998628.31442728266</v>
      </c>
      <c r="L1636" s="444">
        <f t="shared" ca="1" si="132"/>
        <v>-240669423.77697513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-240669423.77697513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-1002789.2657373963</v>
      </c>
      <c r="L1637" s="444">
        <f t="shared" ca="1" si="132"/>
        <v>-241672213.04271251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-241672213.04271251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-1006967.5543446355</v>
      </c>
      <c r="L1638" s="444">
        <f t="shared" ca="1" si="132"/>
        <v>-242679180.59705713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-242679180.59705713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-1011163.252487738</v>
      </c>
      <c r="L1639" s="444">
        <f t="shared" ca="1" si="132"/>
        <v>-243690343.84954488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-243690343.84954488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-1015376.432706437</v>
      </c>
      <c r="L1640" s="444">
        <f t="shared" ca="1" si="132"/>
        <v>-244705720.28225133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-244705720.28225133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-1019607.1678427139</v>
      </c>
      <c r="L1641" s="444">
        <f t="shared" ca="1" si="132"/>
        <v>-245725327.45009404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-245725327.45009404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-1023855.5310420585</v>
      </c>
      <c r="L1642" s="444">
        <f t="shared" ca="1" si="132"/>
        <v>-246749182.98113611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-246749182.98113611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-1028121.5957547338</v>
      </c>
      <c r="L1643" s="444">
        <f t="shared" ca="1" si="132"/>
        <v>-247777304.57689086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-247777304.57689086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-1032405.4357370452</v>
      </c>
      <c r="L1644" s="444">
        <f t="shared" ca="1" si="132"/>
        <v>-248809710.0126279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-248809710.0126279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-1036707.1250526161</v>
      </c>
      <c r="L1645" s="444">
        <f t="shared" ca="1" si="132"/>
        <v>-249846417.13768053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-249846417.13768053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-1041026.7380736689</v>
      </c>
      <c r="L1646" s="444">
        <f t="shared" ca="1" si="132"/>
        <v>-250887443.87575421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-250887443.87575421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-1045364.3494823092</v>
      </c>
      <c r="L1647" s="444">
        <f t="shared" ca="1" si="132"/>
        <v>-251932808.22523651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-251932808.22523651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-1049720.0342718186</v>
      </c>
      <c r="L1648" s="444">
        <f t="shared" ca="1" si="132"/>
        <v>-252982528.25950831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-252982528.25950831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-1054093.8677479513</v>
      </c>
      <c r="L1649" s="444">
        <f t="shared" ca="1" si="132"/>
        <v>-254036622.12725627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-254036622.12725627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-1058485.9255302344</v>
      </c>
      <c r="L1650" s="444">
        <f t="shared" ca="1" si="132"/>
        <v>-255095108.0527865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-255095108.0527865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-1062896.2835532771</v>
      </c>
      <c r="L1651" s="444">
        <f t="shared" ca="1" si="132"/>
        <v>-256158004.33633977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-256158004.33633977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-1067325.0180680824</v>
      </c>
      <c r="L1652" s="444">
        <f t="shared" ca="1" si="132"/>
        <v>-257225329.35440785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-257225329.35440785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-1071772.2056433661</v>
      </c>
      <c r="L1653" s="444">
        <f t="shared" ca="1" si="132"/>
        <v>-258297101.5600512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-258297101.5600512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-1076237.9231668799</v>
      </c>
      <c r="L1654" s="444">
        <f t="shared" ca="1" si="132"/>
        <v>-259373339.48321807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-259373339.48321807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-1080722.2478467422</v>
      </c>
      <c r="L1655" s="444">
        <f t="shared" ca="1" si="132"/>
        <v>-260454061.73106483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-260454061.73106483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-1085225.2572127699</v>
      </c>
      <c r="L1656" s="444">
        <f t="shared" ca="1" si="132"/>
        <v>-261539286.98827758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-261539286.98827758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-1089747.0291178233</v>
      </c>
      <c r="L1657" s="444">
        <f t="shared" ca="1" si="132"/>
        <v>-262629034.01739541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-262629034.01739541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-1094287.6417391477</v>
      </c>
      <c r="L1658" s="444">
        <f t="shared" ca="1" si="132"/>
        <v>-263723321.65913457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-263723321.65913457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-1098847.1735797273</v>
      </c>
      <c r="L1659" s="444">
        <f t="shared" ca="1" si="132"/>
        <v>-264822168.83271429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-264822168.83271429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-1103425.7034696429</v>
      </c>
      <c r="L1660" s="444">
        <f t="shared" ca="1" si="132"/>
        <v>-265925594.53618392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-265925594.53618392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-1108023.310567433</v>
      </c>
      <c r="L1661" s="444">
        <f t="shared" ca="1" si="132"/>
        <v>-267033617.84675136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-267033617.84675136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-1112640.074361464</v>
      </c>
      <c r="L1662" s="444">
        <f t="shared" ca="1" si="132"/>
        <v>-268146257.92111284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-268146257.92111284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-1117276.0746713034</v>
      </c>
      <c r="L1663" s="444">
        <f t="shared" ca="1" si="132"/>
        <v>-269263533.99578416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-269263533.99578416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-1121931.3916491007</v>
      </c>
      <c r="L1664" s="444">
        <f t="shared" ca="1" si="132"/>
        <v>-270385465.38743329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-270385465.38743329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-1126606.1057809719</v>
      </c>
      <c r="L1665" s="444">
        <f t="shared" ca="1" si="132"/>
        <v>-271512071.49321425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-271512071.49321425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-1131300.2978883926</v>
      </c>
      <c r="L1666" s="444">
        <f t="shared" ca="1" si="132"/>
        <v>-272643371.79110265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-272643371.79110265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-1136014.0491295944</v>
      </c>
      <c r="L1667" s="444">
        <f t="shared" ca="1" si="132"/>
        <v>-273779385.84023225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-273779385.84023225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-1140747.4410009678</v>
      </c>
      <c r="L1668" s="444">
        <f t="shared" ca="1" si="132"/>
        <v>-274920133.28123319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-274920133.28123319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-1145500.5553384717</v>
      </c>
      <c r="L1669" s="444">
        <f t="shared" ca="1" si="132"/>
        <v>-276065633.83657163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-276065633.83657163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-1150273.4743190485</v>
      </c>
      <c r="L1670" s="444">
        <f t="shared" ca="1" si="132"/>
        <v>-277215907.31089067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-277215907.31089067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-1155066.2804620445</v>
      </c>
      <c r="L1671" s="444">
        <f t="shared" ca="1" si="132"/>
        <v>-278370973.5913527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-278370973.5913527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-1159879.0566306363</v>
      </c>
      <c r="L1672" s="444">
        <f t="shared" ca="1" si="132"/>
        <v>-279530852.64798331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-279530852.64798331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-1164711.8860332638</v>
      </c>
      <c r="L1673" s="444">
        <f t="shared" ca="1" si="132"/>
        <v>-280695564.53401655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-280695564.53401655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-1169564.852225069</v>
      </c>
      <c r="L1674" s="444">
        <f t="shared" ca="1" si="132"/>
        <v>-281865129.38624161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-281865129.38624161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-1174438.0391093399</v>
      </c>
      <c r="L1675" s="444">
        <f t="shared" ca="1" si="132"/>
        <v>-283039567.42535096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-283039567.42535096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-1179331.5309389622</v>
      </c>
      <c r="L1676" s="444">
        <f t="shared" ca="1" si="132"/>
        <v>-284218898.95628995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-284218898.95628995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-1184245.4123178748</v>
      </c>
      <c r="L1677" s="444">
        <f t="shared" ca="1" si="132"/>
        <v>-285403144.36860782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-285403144.36860782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-1189179.7682025325</v>
      </c>
      <c r="L1678" s="444">
        <f t="shared" ca="1" si="132"/>
        <v>-286592324.13681036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-286592324.13681036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-1194134.6839033766</v>
      </c>
      <c r="L1679" s="444">
        <f t="shared" ca="1" si="132"/>
        <v>-287786458.82071376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-287786458.82071376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-1199110.2450863074</v>
      </c>
      <c r="L1680" s="444">
        <f t="shared" ca="1" si="132"/>
        <v>-288985569.06580007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-288985569.06580007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-1204106.537774167</v>
      </c>
      <c r="L1681" s="444">
        <f t="shared" ca="1" si="132"/>
        <v>-290189675.60357422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-290189675.60357422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-1209123.648348226</v>
      </c>
      <c r="L1682" s="444">
        <f t="shared" ca="1" si="132"/>
        <v>-291398799.25192243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-291398799.25192243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-1214161.6635496768</v>
      </c>
      <c r="L1683" s="444">
        <f t="shared" ca="1" si="132"/>
        <v>-292612960.91547209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-292612960.91547209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-1219220.6704811337</v>
      </c>
      <c r="L1684" s="444">
        <f t="shared" ca="1" si="132"/>
        <v>-293832181.58595324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-293832181.58595324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-1224300.7566081386</v>
      </c>
      <c r="L1685" s="444">
        <f t="shared" ca="1" si="132"/>
        <v>-295056482.34256136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-295056482.34256136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-1229402.0097606722</v>
      </c>
      <c r="L1686" s="444">
        <f t="shared" ca="1" si="132"/>
        <v>-296285884.35232204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-296285884.35232204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-1234524.5181346752</v>
      </c>
      <c r="L1687" s="444">
        <f t="shared" ca="1" si="132"/>
        <v>-297520408.8704567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-297520408.8704567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-1239668.3702935695</v>
      </c>
      <c r="L1688" s="444">
        <f t="shared" ca="1" si="132"/>
        <v>-298760077.24075025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-298760077.24075025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-1244833.6551697927</v>
      </c>
      <c r="L1689" s="444">
        <f t="shared" ca="1" si="132"/>
        <v>-300004910.89592004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-300004910.89592004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-1250020.4620663335</v>
      </c>
      <c r="L1690" s="444">
        <f t="shared" ca="1" si="132"/>
        <v>-301254931.35798639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-301254931.35798639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-1255228.8806582766</v>
      </c>
      <c r="L1691" s="444">
        <f t="shared" ca="1" si="132"/>
        <v>-302510160.23864466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-302510160.23864466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-1260459.0009943526</v>
      </c>
      <c r="L1692" s="444">
        <f t="shared" ca="1" si="132"/>
        <v>-303770619.23963898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-303770619.23963898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-1265710.9134984957</v>
      </c>
      <c r="L1693" s="444">
        <f t="shared" ca="1" si="132"/>
        <v>-305036330.15313751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-305036330.15313751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-1270984.7089714063</v>
      </c>
      <c r="L1694" s="444">
        <f t="shared" ca="1" si="132"/>
        <v>-306307314.86210889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-306307314.86210889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-1276280.4785921203</v>
      </c>
      <c r="L1695" s="444">
        <f t="shared" ca="1" si="132"/>
        <v>-307583595.34070098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-307583595.34070098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-1281598.3139195875</v>
      </c>
      <c r="L1696" s="444">
        <f t="shared" ca="1" si="132"/>
        <v>-308865193.65462059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-308865193.65462059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-1286938.3068942525</v>
      </c>
      <c r="L1697" s="444">
        <f t="shared" ca="1" si="132"/>
        <v>-310152131.96151483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-310152131.96151483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-1292300.5498396452</v>
      </c>
      <c r="L1698" s="444">
        <f t="shared" ca="1" si="132"/>
        <v>-311444432.51135445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-311444432.51135445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-1297685.1354639768</v>
      </c>
      <c r="L1699" s="444">
        <f t="shared" ca="1" si="132"/>
        <v>-312742117.6468184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-312742117.6468184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-1303092.1568617434</v>
      </c>
      <c r="L1700" s="444">
        <f t="shared" ca="1" si="132"/>
        <v>-314045209.80368012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-314045209.80368012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-1308521.7075153338</v>
      </c>
      <c r="L1701" s="444">
        <f t="shared" ca="1" si="132"/>
        <v>-315353731.51119548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-315353731.51119548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-1313973.8812966477</v>
      </c>
      <c r="L1702" s="444">
        <f t="shared" ca="1" si="132"/>
        <v>-316667705.39249212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-316667705.39249212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-1319448.7724687171</v>
      </c>
      <c r="L1703" s="444">
        <f t="shared" ca="1" si="132"/>
        <v>-317987154.16496086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-317987154.16496086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-1324946.4756873369</v>
      </c>
      <c r="L1704" s="444">
        <f t="shared" ca="1" si="132"/>
        <v>-319312100.64064819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-319312100.64064819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-1330467.0860027007</v>
      </c>
      <c r="L1705" s="444">
        <f t="shared" ca="1" si="132"/>
        <v>-320642567.72665089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-320642567.72665089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-1336010.6988610453</v>
      </c>
      <c r="L1706" s="444">
        <f t="shared" ca="1" si="132"/>
        <v>-321978578.42551196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-321978578.42551196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-1341577.4101062999</v>
      </c>
      <c r="L1707" s="444">
        <f t="shared" ca="1" si="132"/>
        <v>-323320155.83561826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-323320155.83561826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-1347167.3159817427</v>
      </c>
      <c r="L1708" s="444">
        <f t="shared" ca="1" si="132"/>
        <v>-324667323.1516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-324667323.1516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-1352780.5131316667</v>
      </c>
      <c r="L1709" s="444">
        <f t="shared" ca="1" si="132"/>
        <v>-326020103.66473168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-326020103.66473168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-1358417.0986030486</v>
      </c>
      <c r="L1710" s="444">
        <f t="shared" ca="1" si="132"/>
        <v>-327378520.76333475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-327378520.76333475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-1364077.1698472281</v>
      </c>
      <c r="L1711" s="444">
        <f t="shared" ca="1" si="132"/>
        <v>-328742597.933182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-328742597.933182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-1369760.8247215915</v>
      </c>
      <c r="L1712" s="444">
        <f t="shared" ca="1" si="132"/>
        <v>-330112358.75790358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-330112358.75790358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-1375468.1614912648</v>
      </c>
      <c r="L1713" s="444">
        <f t="shared" ca="1" si="132"/>
        <v>-331487826.91939485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-331487826.91939485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-1381199.2788308118</v>
      </c>
      <c r="L1714" s="444">
        <f t="shared" ca="1" si="132"/>
        <v>-332869026.19822568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-332869026.19822568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-1386954.2758259403</v>
      </c>
      <c r="L1715" s="444">
        <f t="shared" ca="1" si="132"/>
        <v>-334255980.47405159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-334255980.47405159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-1392733.251975215</v>
      </c>
      <c r="L1716" s="444">
        <f t="shared" ca="1" si="132"/>
        <v>-335648713.72602683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-335648713.72602683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-1398536.3071917784</v>
      </c>
      <c r="L1717" s="444">
        <f t="shared" ca="1" si="132"/>
        <v>-337047250.03321862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-337047250.03321862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-1404363.5418050776</v>
      </c>
      <c r="L1718" s="444">
        <f t="shared" ca="1" si="132"/>
        <v>-338451613.57502371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-338451613.57502371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-1410215.0565625988</v>
      </c>
      <c r="L1719" s="444">
        <f t="shared" ca="1" si="132"/>
        <v>-339861828.63158631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-339861828.63158631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-1416090.9526316095</v>
      </c>
      <c r="L1720" s="444">
        <f t="shared" ca="1" si="132"/>
        <v>-341277919.58421791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-341277919.58421791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-1421991.331600908</v>
      </c>
      <c r="L1721" s="444">
        <f t="shared" ca="1" si="132"/>
        <v>-342699910.91581881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-342699910.91581881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-1427916.2954825785</v>
      </c>
      <c r="L1722" s="444">
        <f t="shared" ca="1" si="132"/>
        <v>-344127827.21130139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-344127827.21130139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-1433865.9467137558</v>
      </c>
      <c r="L1723" s="444">
        <f t="shared" ca="1" si="132"/>
        <v>-345561693.15801513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-345561693.15801513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-1439840.3881583964</v>
      </c>
      <c r="L1724" s="444">
        <f t="shared" ca="1" si="132"/>
        <v>-347001533.54617351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-347001533.54617351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-1445839.7231090562</v>
      </c>
      <c r="L1725" s="444">
        <f t="shared" ca="1" si="132"/>
        <v>-348447373.26928258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-348447373.26928258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-1451864.0552886773</v>
      </c>
      <c r="L1726" s="444">
        <f t="shared" ca="1" si="132"/>
        <v>-349899237.32457125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-349899237.32457125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-1457913.4888523803</v>
      </c>
      <c r="L1727" s="444">
        <f t="shared" ca="1" si="132"/>
        <v>-351357150.81342363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-351357150.81342363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-1463988.1283892652</v>
      </c>
      <c r="L1728" s="444">
        <f t="shared" ca="1" si="132"/>
        <v>-352821138.94181287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-352821138.94181287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-1470088.0789242203</v>
      </c>
      <c r="L1729" s="444">
        <f t="shared" ca="1" si="132"/>
        <v>-354291227.02073711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-354291227.02073711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-1476213.4459197379</v>
      </c>
      <c r="L1730" s="444">
        <f t="shared" ca="1" si="132"/>
        <v>-355767440.46665686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-355767440.46665686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-1482364.3352777369</v>
      </c>
      <c r="L1731" s="444">
        <f t="shared" ca="1" si="132"/>
        <v>-357249804.8019346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-357249804.8019346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-1488540.8533413941</v>
      </c>
      <c r="L1732" s="444">
        <f t="shared" ca="1" si="132"/>
        <v>-358738345.655276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-358738345.655276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-1494743.1068969832</v>
      </c>
      <c r="L1733" s="444">
        <f t="shared" ca="1" si="132"/>
        <v>-360233088.762173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-360233088.762173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-1500971.2031757208</v>
      </c>
      <c r="L1734" s="444">
        <f t="shared" ca="1" si="132"/>
        <v>-361734059.96534872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-361734059.96534872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-1507225.2498556196</v>
      </c>
      <c r="L1735" s="444">
        <f t="shared" ca="1" si="132"/>
        <v>-363241285.21520436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-363241285.21520436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-1513505.3550633516</v>
      </c>
      <c r="L1736" s="444">
        <f t="shared" ca="1" si="132"/>
        <v>-364754790.57026774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-364754790.57026774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-1519811.6273761156</v>
      </c>
      <c r="L1737" s="444">
        <f t="shared" ca="1" si="132"/>
        <v>-366274602.19764388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-366274602.19764388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-1526144.1758235162</v>
      </c>
      <c r="L1738" s="444">
        <f t="shared" ca="1" si="132"/>
        <v>-367800746.37346739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-367800746.37346739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-1532503.1098894475</v>
      </c>
      <c r="L1739" s="444">
        <f t="shared" ca="1" si="132"/>
        <v>-369333249.48335683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-369333249.48335683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-1538888.5395139868</v>
      </c>
      <c r="L1740" s="444">
        <f t="shared" ca="1" si="132"/>
        <v>-370872138.02287084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-370872138.02287084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-1545300.5750952952</v>
      </c>
      <c r="L1741" s="444">
        <f t="shared" ca="1" si="132"/>
        <v>-372417438.59796613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-372417438.59796613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-1551739.3274915256</v>
      </c>
      <c r="L1742" s="444">
        <f t="shared" ca="1" si="132"/>
        <v>-373969177.92545766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-373969177.92545766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-1558204.9080227402</v>
      </c>
      <c r="L1743" s="444">
        <f t="shared" ca="1" si="132"/>
        <v>-375527382.83348042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-375527382.83348042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-1564697.4284728351</v>
      </c>
      <c r="L1744" s="444">
        <f t="shared" ca="1" si="132"/>
        <v>-377092080.26195323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-377092080.26195323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-1571217.0010914719</v>
      </c>
      <c r="L1745" s="444">
        <f t="shared" ca="1" si="132"/>
        <v>-378663297.26304471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-378663297.26304471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-1577763.7385960196</v>
      </c>
      <c r="L1746" s="444">
        <f t="shared" ca="1" si="132"/>
        <v>-380241061.00164074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-380241061.00164074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-1584337.754173503</v>
      </c>
      <c r="L1747" s="444">
        <f t="shared" ca="1" si="132"/>
        <v>-381825398.75581425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-381825398.75581425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-1590939.1614825593</v>
      </c>
      <c r="L1748" s="444">
        <f t="shared" ca="1" si="132"/>
        <v>-383416337.91729683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-383416337.91729683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-1597568.0746554034</v>
      </c>
      <c r="L1749" s="444">
        <f t="shared" ca="1" si="132"/>
        <v>-385013905.99195224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-385013905.99195224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-1604224.6082998009</v>
      </c>
      <c r="L1750" s="444">
        <f t="shared" ca="1" si="132"/>
        <v>-386618130.60025203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-386618130.60025203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-1610908.87750105</v>
      </c>
      <c r="L1751" s="444">
        <f t="shared" ca="1" si="132"/>
        <v>-388229039.4777531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-388229039.4777531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-1617620.9978239713</v>
      </c>
      <c r="L1752" s="444">
        <f t="shared" ca="1" si="132"/>
        <v>-389846660.47557706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-389846660.47557706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-1624361.0853149043</v>
      </c>
      <c r="L1753" s="444">
        <f t="shared" ca="1" si="132"/>
        <v>-391471021.56089199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-391471021.56089199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-1631129.2565037166</v>
      </c>
      <c r="L1754" s="444">
        <f t="shared" ca="1" si="132"/>
        <v>-393102150.81739569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-393102150.81739569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-1637925.6284058155</v>
      </c>
      <c r="L1755" s="444">
        <f t="shared" ca="1" si="132"/>
        <v>-394740076.4458015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-394740076.4458015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-1644750.318524173</v>
      </c>
      <c r="L1756" s="444">
        <f t="shared" ca="1" si="132"/>
        <v>-396384826.76432568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-396384826.76432568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-1651603.444851357</v>
      </c>
      <c r="L1757" s="444">
        <f t="shared" ca="1" si="132"/>
        <v>-398036430.20917702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-398036430.20917702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-1658485.1258715708</v>
      </c>
      <c r="L1758" s="444">
        <f t="shared" ca="1" si="132"/>
        <v>-399694915.33504862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-399694915.33504862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-1665395.4805627025</v>
      </c>
      <c r="L1759" s="444">
        <f t="shared" ca="1" si="132"/>
        <v>-401360310.8156113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-401360310.8156113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-1672334.6283983805</v>
      </c>
      <c r="L1760" s="444">
        <f t="shared" ca="1" si="132"/>
        <v>-403032645.44400966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-403032645.44400966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-1679302.6893500402</v>
      </c>
      <c r="L1761" s="444">
        <f t="shared" ca="1" si="132"/>
        <v>-404711948.13335973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-404711948.13335973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-1686299.7838889989</v>
      </c>
      <c r="L1762" s="444">
        <f t="shared" ca="1" si="132"/>
        <v>-406398247.91724873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-406398247.91724873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-1693326.0329885364</v>
      </c>
      <c r="L1763" s="444">
        <f t="shared" ca="1" si="132"/>
        <v>-408091573.95023727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-408091573.95023727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-1700381.5581259886</v>
      </c>
      <c r="L1764" s="444">
        <f t="shared" ca="1" si="132"/>
        <v>-409791955.50836325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-409791955.50836325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-1707466.4812848468</v>
      </c>
      <c r="L1765" s="444">
        <f t="shared" ca="1" si="132"/>
        <v>-411499421.9896481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-411499421.9896481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-1714580.924956867</v>
      </c>
      <c r="L1766" s="444">
        <f t="shared" ca="1" si="132"/>
        <v>-413214002.91460496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-413214002.91460496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-1721725.0121441872</v>
      </c>
      <c r="L1767" s="444">
        <f t="shared" ca="1" si="132"/>
        <v>-414935727.92674917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-414935727.92674917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-1728898.8663614548</v>
      </c>
      <c r="L1768" s="444">
        <f t="shared" ca="1" si="132"/>
        <v>-416664626.79311061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-416664626.79311061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-1736102.6116379609</v>
      </c>
      <c r="L1769" s="444">
        <f t="shared" ca="1" si="132"/>
        <v>-418400729.40474856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-418400729.40474856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-1743336.3725197858</v>
      </c>
      <c r="L1770" s="444">
        <f t="shared" ca="1" si="132"/>
        <v>-420144065.77726835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-420144065.77726835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-1750600.2740719514</v>
      </c>
      <c r="L1771" s="444">
        <f t="shared" ca="1" si="132"/>
        <v>-421894666.05134028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-421894666.05134028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-1757894.4418805847</v>
      </c>
      <c r="L1772" s="444">
        <f t="shared" ca="1" si="132"/>
        <v>-423652560.49322087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-423652560.49322087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-1765219.0020550871</v>
      </c>
      <c r="L1773" s="444">
        <f t="shared" ca="1" si="132"/>
        <v>-425417779.49527597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-425417779.49527597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-1772574.0812303168</v>
      </c>
      <c r="L1774" s="444">
        <f t="shared" ca="1" si="132"/>
        <v>-427190353.57650632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-427190353.57650632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-1779959.806568776</v>
      </c>
      <c r="L1775" s="444">
        <f t="shared" ca="1" si="132"/>
        <v>-428970313.38307512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-428970313.38307512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-1787376.305762813</v>
      </c>
      <c r="L1776" s="444">
        <f t="shared" ca="1" si="132"/>
        <v>-430757689.68883795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-430757689.68883795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-1794823.7070368247</v>
      </c>
      <c r="L1777" s="444">
        <f t="shared" ca="1" si="132"/>
        <v>-432552513.3958748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-432552513.3958748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-1802302.1391494784</v>
      </c>
      <c r="L1778" s="444">
        <f t="shared" ca="1" si="132"/>
        <v>-434354815.53502429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-434354815.53502429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-1809811.7313959345</v>
      </c>
      <c r="L1779" s="444">
        <f t="shared" ca="1" si="132"/>
        <v>-436164627.26642025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-436164627.26642025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-1817352.6136100844</v>
      </c>
      <c r="L1780" s="444">
        <f t="shared" ca="1" si="132"/>
        <v>-437981979.88003033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-437981979.88003033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-1824924.9161667931</v>
      </c>
      <c r="L1781" s="444">
        <f t="shared" ca="1" si="132"/>
        <v>-439806904.79619712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-439806904.79619712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-1832528.769984155</v>
      </c>
      <c r="L1782" s="444">
        <f t="shared" ca="1" si="132"/>
        <v>-441639433.56618124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-441639433.56618124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-1840164.3065257552</v>
      </c>
      <c r="L1783" s="444">
        <f t="shared" ca="1" si="132"/>
        <v>-443479597.87270701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-443479597.87270701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-1847831.6578029459</v>
      </c>
      <c r="L1784" s="444">
        <f t="shared" ca="1" si="132"/>
        <v>-445327429.53050995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-445327429.53050995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-1855530.9563771246</v>
      </c>
      <c r="L1785" s="444">
        <f t="shared" ca="1" si="132"/>
        <v>-447182960.4868871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-447182960.4868871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-1863262.3353620295</v>
      </c>
      <c r="L1786" s="444">
        <f t="shared" ca="1" si="132"/>
        <v>-449046222.82224911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-449046222.82224911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-1871025.928426038</v>
      </c>
      <c r="L1787" s="444">
        <f t="shared" ca="1" si="132"/>
        <v>-450917248.75067514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-450917248.75067514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-1878821.8697944796</v>
      </c>
      <c r="L1788" s="444">
        <f t="shared" ca="1" si="132"/>
        <v>-452796070.62046963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-452796070.62046963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-1886650.2942519567</v>
      </c>
      <c r="L1789" s="444">
        <f t="shared" ca="1" si="132"/>
        <v>-454682720.91472161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-454682720.91472161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-1894511.3371446733</v>
      </c>
      <c r="L1790" s="444">
        <f t="shared" ca="1" si="132"/>
        <v>-456577232.25186628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-456577232.25186628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-1902405.1343827762</v>
      </c>
      <c r="L1791" s="444">
        <f t="shared" ca="1" si="132"/>
        <v>-458479637.38624907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-458479637.38624907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-1910331.8224427043</v>
      </c>
      <c r="L1792" s="444">
        <f t="shared" ca="1" si="132"/>
        <v>-460389969.20869178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-460389969.20869178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-1918291.5383695487</v>
      </c>
      <c r="L1793" s="444">
        <f t="shared" ref="L1793:L2047" ca="1" si="137">I1793-J1793+K1793</f>
        <v>-462308260.74706131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-462308260.74706131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-1926284.419779422</v>
      </c>
      <c r="L1794" s="444">
        <f t="shared" ca="1" si="137"/>
        <v>-464234545.16684073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-464234545.16684073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-1934310.6048618364</v>
      </c>
      <c r="L1795" s="444">
        <f t="shared" ca="1" si="137"/>
        <v>-466168855.77170259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-466168855.77170259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-1942370.2323820943</v>
      </c>
      <c r="L1796" s="444">
        <f t="shared" ca="1" si="137"/>
        <v>-468111226.00408471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-468111226.00408471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-1950463.4416836863</v>
      </c>
      <c r="L1797" s="444">
        <f t="shared" ca="1" si="137"/>
        <v>-470061689.44576842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-470061689.44576842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-1958590.3726907016</v>
      </c>
      <c r="L1798" s="444">
        <f t="shared" ca="1" si="137"/>
        <v>-472020279.81845909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-472020279.81845909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-1966751.1659102465</v>
      </c>
      <c r="L1799" s="444">
        <f t="shared" ca="1" si="137"/>
        <v>-473987030.98436934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-473987030.98436934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-1974945.9624348723</v>
      </c>
      <c r="L1800" s="444">
        <f t="shared" ca="1" si="137"/>
        <v>-475961976.94680423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-475961976.94680423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-1983174.9039450176</v>
      </c>
      <c r="L1801" s="444">
        <f t="shared" ca="1" si="137"/>
        <v>-477945151.85074925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-477945151.85074925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-1991438.1327114555</v>
      </c>
      <c r="L1802" s="444">
        <f t="shared" ca="1" si="137"/>
        <v>-479936589.98346072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-479936589.98346072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-1999735.7915977528</v>
      </c>
      <c r="L1803" s="444">
        <f t="shared" ca="1" si="137"/>
        <v>-481936325.77505845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-481936325.77505845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-2008068.0240627436</v>
      </c>
      <c r="L1804" s="444">
        <f t="shared" ca="1" si="137"/>
        <v>-483944393.7991212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-483944393.7991212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-2016434.9741630049</v>
      </c>
      <c r="L1805" s="444">
        <f t="shared" ca="1" si="137"/>
        <v>-485960828.7732842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-485960828.7732842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-2024836.7865553508</v>
      </c>
      <c r="L1806" s="444">
        <f t="shared" ca="1" si="137"/>
        <v>-487985665.55983955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-487985665.55983955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-2033273.6064993313</v>
      </c>
      <c r="L1807" s="444">
        <f t="shared" ca="1" si="137"/>
        <v>-490018939.16633886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-490018939.16633886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-2041745.5798597452</v>
      </c>
      <c r="L1808" s="444">
        <f t="shared" ca="1" si="137"/>
        <v>-492060684.74619859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-492060684.74619859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-2050252.8531091607</v>
      </c>
      <c r="L1809" s="444">
        <f t="shared" ca="1" si="137"/>
        <v>-494110937.59930778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-494110937.59930778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-2058795.5733304487</v>
      </c>
      <c r="L1810" s="444">
        <f t="shared" ca="1" si="137"/>
        <v>-496169733.17263824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-496169733.17263824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-2067373.888219326</v>
      </c>
      <c r="L1811" s="444">
        <f t="shared" ca="1" si="137"/>
        <v>-498237107.06085753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-498237107.06085753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-2075987.9460869064</v>
      </c>
      <c r="L1812" s="444">
        <f t="shared" ca="1" si="137"/>
        <v>-500313095.00694442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-500313095.00694442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-2084637.8958622681</v>
      </c>
      <c r="L1813" s="444">
        <f t="shared" ca="1" si="137"/>
        <v>-502397732.9028067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-502397732.9028067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-2093323.8870950278</v>
      </c>
      <c r="L1814" s="444">
        <f t="shared" ca="1" si="137"/>
        <v>-504491056.78990173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-504491056.78990173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-2102046.0699579241</v>
      </c>
      <c r="L1815" s="444">
        <f t="shared" ca="1" si="137"/>
        <v>-506593102.85985965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-506593102.85985965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-2110804.5952494154</v>
      </c>
      <c r="L1816" s="444">
        <f t="shared" ca="1" si="137"/>
        <v>-508703907.45510906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-508703907.45510906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-2119599.6143962876</v>
      </c>
      <c r="L1817" s="444">
        <f t="shared" ca="1" si="137"/>
        <v>-510823507.06950533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-510823507.06950533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-2128431.2794562718</v>
      </c>
      <c r="L1818" s="444">
        <f t="shared" ca="1" si="137"/>
        <v>-512951938.34896159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-512951938.34896159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-2137299.7431206731</v>
      </c>
      <c r="L1819" s="444">
        <f t="shared" ca="1" si="137"/>
        <v>-515089238.09208226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-515089238.09208226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-2146205.1587170092</v>
      </c>
      <c r="L1820" s="444">
        <f t="shared" ca="1" si="137"/>
        <v>-517235443.2507993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-517235443.2507993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-2155147.6802116637</v>
      </c>
      <c r="L1821" s="444">
        <f t="shared" ca="1" si="137"/>
        <v>-519390590.93101096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-519390590.93101096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-2164127.4622125458</v>
      </c>
      <c r="L1822" s="444">
        <f t="shared" ca="1" si="137"/>
        <v>-521554718.39322352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-521554718.39322352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-2173144.6599717648</v>
      </c>
      <c r="L1823" s="444">
        <f t="shared" ca="1" si="137"/>
        <v>-523727863.0531953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-523727863.0531953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-2182199.4293883136</v>
      </c>
      <c r="L1824" s="444">
        <f t="shared" ca="1" si="137"/>
        <v>-525910062.48258358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-525910062.48258358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-2191291.9270107648</v>
      </c>
      <c r="L1825" s="444">
        <f t="shared" ca="1" si="137"/>
        <v>-528101354.40959436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-528101354.40959436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-2200422.3100399766</v>
      </c>
      <c r="L1826" s="444">
        <f t="shared" ca="1" si="137"/>
        <v>-530301776.71963435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-530301776.71963435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-2209590.7363318102</v>
      </c>
      <c r="L1827" s="444">
        <f t="shared" ca="1" si="137"/>
        <v>-532511367.45596617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-532511367.45596617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-2218797.3643998592</v>
      </c>
      <c r="L1828" s="444">
        <f t="shared" ca="1" si="137"/>
        <v>-534730164.82036602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-534730164.82036602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-2228042.3534181919</v>
      </c>
      <c r="L1829" s="444">
        <f t="shared" ca="1" si="137"/>
        <v>-536958207.17378426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-536958207.17378426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-2237325.8632241013</v>
      </c>
      <c r="L1830" s="444">
        <f t="shared" ca="1" si="137"/>
        <v>-539195533.0370084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-539195533.0370084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-2246648.0543208681</v>
      </c>
      <c r="L1831" s="444">
        <f t="shared" ca="1" si="137"/>
        <v>-541442181.09132922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-541442181.09132922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-2256009.0878805383</v>
      </c>
      <c r="L1832" s="444">
        <f t="shared" ca="1" si="137"/>
        <v>-543698190.17920971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-543698190.17920971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-2265409.125746707</v>
      </c>
      <c r="L1833" s="444">
        <f t="shared" ca="1" si="137"/>
        <v>-545963599.30495644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-545963599.30495644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-2274848.3304373184</v>
      </c>
      <c r="L1834" s="444">
        <f t="shared" ca="1" si="137"/>
        <v>-548238447.63539374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-548238447.63539374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-2284326.8651474738</v>
      </c>
      <c r="L1835" s="444">
        <f t="shared" ca="1" si="137"/>
        <v>-550522774.50054121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-550522774.50054121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-2293844.893752255</v>
      </c>
      <c r="L1836" s="444">
        <f t="shared" ca="1" si="137"/>
        <v>-552816619.39429343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-552816619.39429343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-2303402.5808095559</v>
      </c>
      <c r="L1837" s="444">
        <f t="shared" ca="1" si="137"/>
        <v>-555120021.97510302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-555120021.97510302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-2313000.0915629291</v>
      </c>
      <c r="L1838" s="444">
        <f t="shared" ca="1" si="137"/>
        <v>-557433022.06666601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-557433022.06666601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-2322637.5919444417</v>
      </c>
      <c r="L1839" s="444">
        <f t="shared" ca="1" si="137"/>
        <v>-559755659.65861046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-559755659.65861046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-2332315.2485775435</v>
      </c>
      <c r="L1840" s="444">
        <f t="shared" ca="1" si="137"/>
        <v>-562087974.90718806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-562087974.90718806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-2342033.2287799502</v>
      </c>
      <c r="L1841" s="444">
        <f t="shared" ca="1" si="137"/>
        <v>-564430008.13596797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-564430008.13596797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-2351791.700566533</v>
      </c>
      <c r="L1842" s="444">
        <f t="shared" ca="1" si="137"/>
        <v>-566781799.8365345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-566781799.8365345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-2361590.832652227</v>
      </c>
      <c r="L1843" s="444">
        <f t="shared" ca="1" si="137"/>
        <v>-569143390.66918671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-569143390.66918671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-2371430.7944549448</v>
      </c>
      <c r="L1844" s="444">
        <f t="shared" ca="1" si="137"/>
        <v>-571514821.46364164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-571514821.46364164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-2381311.756098507</v>
      </c>
      <c r="L1845" s="444">
        <f t="shared" ca="1" si="137"/>
        <v>-573896133.21974015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-573896133.21974015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-2391233.8884155839</v>
      </c>
      <c r="L1846" s="444">
        <f t="shared" ca="1" si="137"/>
        <v>-576287367.10815573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-576287367.10815573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-2401197.3629506486</v>
      </c>
      <c r="L1847" s="444">
        <f t="shared" ca="1" si="137"/>
        <v>-578688564.47110641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-578688564.47110641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-2411202.3519629436</v>
      </c>
      <c r="L1848" s="444">
        <f t="shared" ca="1" si="137"/>
        <v>-581099766.82306933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-581099766.82306933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-2421249.0284294556</v>
      </c>
      <c r="L1849" s="444">
        <f t="shared" ca="1" si="137"/>
        <v>-583521015.85149884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-583521015.85149884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-2431337.566047912</v>
      </c>
      <c r="L1850" s="444">
        <f t="shared" ca="1" si="137"/>
        <v>-585952353.41754675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-585952353.41754675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-2441468.1392397783</v>
      </c>
      <c r="L1851" s="444">
        <f t="shared" ca="1" si="137"/>
        <v>-588393821.55678654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-588393821.55678654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-2451640.923153277</v>
      </c>
      <c r="L1852" s="444">
        <f t="shared" ca="1" si="137"/>
        <v>-590845462.47993982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-590845462.47993982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-2461856.0936664157</v>
      </c>
      <c r="L1853" s="444">
        <f t="shared" ca="1" si="137"/>
        <v>-593307318.57360625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-593307318.57360625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-2472113.8273900258</v>
      </c>
      <c r="L1854" s="444">
        <f t="shared" ca="1" si="137"/>
        <v>-595779432.40099633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-595779432.40099633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-2482414.3016708181</v>
      </c>
      <c r="L1855" s="444">
        <f t="shared" ca="1" si="137"/>
        <v>-598261846.70266712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-598261846.70266712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-2492757.6945944461</v>
      </c>
      <c r="L1856" s="444">
        <f t="shared" ca="1" si="137"/>
        <v>-600754604.39726162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-600754604.39726162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-2503144.18498859</v>
      </c>
      <c r="L1857" s="444">
        <f t="shared" ca="1" si="137"/>
        <v>-603257748.58225024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-603257748.58225024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-2513573.9524260424</v>
      </c>
      <c r="L1858" s="444">
        <f t="shared" ca="1" si="137"/>
        <v>-605771322.53467631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-605771322.53467631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-2524047.1772278179</v>
      </c>
      <c r="L1859" s="444">
        <f t="shared" ca="1" si="137"/>
        <v>-608295369.71190417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-608295369.71190417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-2534564.0404662671</v>
      </c>
      <c r="L1860" s="444">
        <f t="shared" ca="1" si="137"/>
        <v>-610829933.75237048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-610829933.75237048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-2545124.7239682102</v>
      </c>
      <c r="L1861" s="444">
        <f t="shared" ca="1" si="137"/>
        <v>-613375058.47633874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-613375058.47633874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-2555729.410318078</v>
      </c>
      <c r="L1862" s="444">
        <f t="shared" ca="1" si="137"/>
        <v>-615930787.88665688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-615930787.88665688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-2566378.2828610702</v>
      </c>
      <c r="L1863" s="444">
        <f t="shared" ca="1" si="137"/>
        <v>-618497166.16951799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-618497166.16951799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-2577071.5257063247</v>
      </c>
      <c r="L1864" s="444">
        <f t="shared" ca="1" si="137"/>
        <v>-621074237.69522429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-621074237.69522429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-2587809.3237301013</v>
      </c>
      <c r="L1865" s="444">
        <f t="shared" ca="1" si="137"/>
        <v>-623662047.0189544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-623662047.0189544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-2598591.8625789764</v>
      </c>
      <c r="L1866" s="444">
        <f t="shared" ca="1" si="137"/>
        <v>-626260638.88153338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-626260638.88153338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-2609419.3286730559</v>
      </c>
      <c r="L1867" s="444">
        <f t="shared" ca="1" si="137"/>
        <v>-628870058.21020639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-628870058.21020639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-2620291.9092091932</v>
      </c>
      <c r="L1868" s="444">
        <f t="shared" ca="1" si="137"/>
        <v>-631490350.11941564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-631490350.11941564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-2631209.7921642317</v>
      </c>
      <c r="L1869" s="444">
        <f t="shared" ca="1" si="137"/>
        <v>-634121559.91157985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-634121559.91157985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-2642173.1662982493</v>
      </c>
      <c r="L1870" s="444">
        <f t="shared" ca="1" si="137"/>
        <v>-636763733.07787812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-636763733.07787812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-2653182.2211578256</v>
      </c>
      <c r="L1871" s="444">
        <f t="shared" ca="1" si="137"/>
        <v>-639416915.29903591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-639416915.29903591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-2664237.1470793164</v>
      </c>
      <c r="L1872" s="444">
        <f t="shared" ca="1" si="137"/>
        <v>-642081152.44611526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-642081152.44611526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-2675338.135192147</v>
      </c>
      <c r="L1873" s="444">
        <f t="shared" ca="1" si="137"/>
        <v>-644756490.58130741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-644756490.58130741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-2686485.3774221144</v>
      </c>
      <c r="L1874" s="444">
        <f t="shared" ca="1" si="137"/>
        <v>-647442975.95872951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-647442975.95872951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-2697679.0664947061</v>
      </c>
      <c r="L1875" s="444">
        <f t="shared" ca="1" si="137"/>
        <v>-650140655.02522421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-650140655.02522421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-2708919.3959384342</v>
      </c>
      <c r="L1876" s="444">
        <f t="shared" ca="1" si="137"/>
        <v>-652849574.42116261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-652849574.42116261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-2720206.5600881777</v>
      </c>
      <c r="L1877" s="444">
        <f t="shared" ca="1" si="137"/>
        <v>-655569780.98125076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-655569780.98125076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-2731540.7540885448</v>
      </c>
      <c r="L1878" s="444">
        <f t="shared" ca="1" si="137"/>
        <v>-658301321.73533928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-658301321.73533928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-2742922.1738972468</v>
      </c>
      <c r="L1879" s="444">
        <f t="shared" ca="1" si="137"/>
        <v>-661044243.90923655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-661044243.90923655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-2754351.0162884854</v>
      </c>
      <c r="L1880" s="444">
        <f t="shared" ca="1" si="137"/>
        <v>-663798594.92552507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-663798594.92552507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-2765827.4788563545</v>
      </c>
      <c r="L1881" s="444">
        <f t="shared" ca="1" si="137"/>
        <v>-666564422.40438139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-666564422.40438139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-2777351.7600182556</v>
      </c>
      <c r="L1882" s="444">
        <f t="shared" ca="1" si="137"/>
        <v>-669341774.16439962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-669341774.16439962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-2788924.0590183316</v>
      </c>
      <c r="L1883" s="444">
        <f t="shared" ca="1" si="137"/>
        <v>-672130698.223418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-672130698.223418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-2800544.5759309083</v>
      </c>
      <c r="L1884" s="444">
        <f t="shared" ca="1" si="137"/>
        <v>-674931242.79934895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-674931242.79934895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-2812213.5116639538</v>
      </c>
      <c r="L1885" s="444">
        <f t="shared" ca="1" si="137"/>
        <v>-677743456.31101286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-677743456.31101286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-2823931.0679625534</v>
      </c>
      <c r="L1886" s="444">
        <f t="shared" ca="1" si="137"/>
        <v>-680567387.37897539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-680567387.37897539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-2835697.4474123972</v>
      </c>
      <c r="L1887" s="444">
        <f t="shared" ca="1" si="137"/>
        <v>-683403084.82638776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-683403084.82638776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-2847512.8534432822</v>
      </c>
      <c r="L1888" s="444">
        <f t="shared" ca="1" si="137"/>
        <v>-686250597.67983103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-686250597.67983103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-2859377.4903326291</v>
      </c>
      <c r="L1889" s="444">
        <f t="shared" ca="1" si="137"/>
        <v>-689109975.17016363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-689109975.17016363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-2871291.5632090149</v>
      </c>
      <c r="L1890" s="444">
        <f t="shared" ca="1" si="137"/>
        <v>-691981266.73337269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-691981266.73337269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-2883255.2780557196</v>
      </c>
      <c r="L1891" s="444">
        <f t="shared" ca="1" si="137"/>
        <v>-694864522.01142836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-694864522.01142836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-2895268.8417142848</v>
      </c>
      <c r="L1892" s="444">
        <f t="shared" ca="1" si="137"/>
        <v>-697759790.85314262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-697759790.85314262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-2907332.4618880944</v>
      </c>
      <c r="L1893" s="444">
        <f t="shared" ca="1" si="137"/>
        <v>-700667123.31503069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-700667123.31503069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-2919446.3471459611</v>
      </c>
      <c r="L1894" s="444">
        <f t="shared" ca="1" si="137"/>
        <v>-703586569.66217661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-703586569.66217661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-2931610.7069257358</v>
      </c>
      <c r="L1895" s="444">
        <f t="shared" ca="1" si="137"/>
        <v>-706518180.36910236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-706518180.36910236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-2943825.7515379265</v>
      </c>
      <c r="L1896" s="444">
        <f t="shared" ca="1" si="137"/>
        <v>-709462006.12064028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-709462006.12064028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-2956091.6921693343</v>
      </c>
      <c r="L1897" s="444">
        <f t="shared" ca="1" si="137"/>
        <v>-712418097.81280959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-712418097.81280959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-2968408.7408867064</v>
      </c>
      <c r="L1898" s="444">
        <f t="shared" ca="1" si="137"/>
        <v>-715386506.55369627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-715386506.55369627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-2980777.110640401</v>
      </c>
      <c r="L1899" s="444">
        <f t="shared" ca="1" si="137"/>
        <v>-718367283.66433668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-718367283.66433668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-2993197.0152680697</v>
      </c>
      <c r="L1900" s="444">
        <f t="shared" ca="1" si="137"/>
        <v>-721360480.67960477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-721360480.67960477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-3005668.6694983533</v>
      </c>
      <c r="L1901" s="444">
        <f t="shared" ca="1" si="137"/>
        <v>-724366149.34910309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-724366149.34910309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-3018192.288954596</v>
      </c>
      <c r="L1902" s="444">
        <f t="shared" ca="1" si="137"/>
        <v>-727384341.63805771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-727384341.63805771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-3030768.0901585738</v>
      </c>
      <c r="L1903" s="444">
        <f t="shared" ca="1" si="137"/>
        <v>-730415109.72821629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-730415109.72821629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-3043396.2905342346</v>
      </c>
      <c r="L1904" s="444">
        <f t="shared" ca="1" si="137"/>
        <v>-733458506.01875055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-733458506.01875055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-3056077.1084114606</v>
      </c>
      <c r="L1905" s="444">
        <f t="shared" ca="1" si="137"/>
        <v>-736514583.12716198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-736514583.12716198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-3068810.7630298417</v>
      </c>
      <c r="L1906" s="444">
        <f t="shared" ca="1" si="137"/>
        <v>-739583393.89019179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-739583393.89019179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-3081597.474542466</v>
      </c>
      <c r="L1907" s="444">
        <f t="shared" ca="1" si="137"/>
        <v>-742664991.36473429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-742664991.36473429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-3094437.464019726</v>
      </c>
      <c r="L1908" s="444">
        <f t="shared" ca="1" si="137"/>
        <v>-745759428.82875407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-745759428.82875407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-3107330.9534531417</v>
      </c>
      <c r="L1909" s="444">
        <f t="shared" ca="1" si="137"/>
        <v>-748866759.78220725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-748866759.78220725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-3120278.165759197</v>
      </c>
      <c r="L1910" s="444">
        <f t="shared" ca="1" si="137"/>
        <v>-751987037.94796646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-751987037.94796646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-3133279.3247831934</v>
      </c>
      <c r="L1911" s="444">
        <f t="shared" ca="1" si="137"/>
        <v>-755120317.27274966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-755120317.27274966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-3146334.6553031234</v>
      </c>
      <c r="L1912" s="444">
        <f t="shared" ca="1" si="137"/>
        <v>-758266651.92805278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-758266651.92805278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-3159444.3830335531</v>
      </c>
      <c r="L1913" s="444">
        <f t="shared" ca="1" si="137"/>
        <v>-761426096.3110863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-761426096.3110863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-3172608.7346295263</v>
      </c>
      <c r="L1914" s="444">
        <f t="shared" ca="1" si="137"/>
        <v>-764598705.04571581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-764598705.04571581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-3185827.9376904825</v>
      </c>
      <c r="L1915" s="444">
        <f t="shared" ca="1" si="137"/>
        <v>-767784532.98340631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-767784532.98340631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-3199102.2207641928</v>
      </c>
      <c r="L1916" s="444">
        <f t="shared" ca="1" si="137"/>
        <v>-770983635.20417047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-770983635.20417047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-3212431.8133507101</v>
      </c>
      <c r="L1917" s="444">
        <f t="shared" ca="1" si="137"/>
        <v>-774196067.01752114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-774196067.01752114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-3225816.9459063383</v>
      </c>
      <c r="L1918" s="444">
        <f t="shared" ca="1" si="137"/>
        <v>-777421883.96342742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-777421883.96342742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-3239257.8498476143</v>
      </c>
      <c r="L1919" s="444">
        <f t="shared" ca="1" si="137"/>
        <v>-780661141.81327498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-780661141.81327498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-3252754.7575553125</v>
      </c>
      <c r="L1920" s="444">
        <f t="shared" ca="1" si="137"/>
        <v>-783913896.57083035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-783913896.57083035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-3266307.9023784599</v>
      </c>
      <c r="L1921" s="444">
        <f t="shared" ca="1" si="137"/>
        <v>-787180204.47320879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-787180204.47320879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-3279917.5186383701</v>
      </c>
      <c r="L1922" s="444">
        <f t="shared" ca="1" si="137"/>
        <v>-790460121.99184716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-790460121.99184716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-3293583.8416326963</v>
      </c>
      <c r="L1923" s="444">
        <f t="shared" ca="1" si="137"/>
        <v>-793753705.83347988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-793753705.83347988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-3307307.1076394995</v>
      </c>
      <c r="L1924" s="444">
        <f t="shared" ca="1" si="137"/>
        <v>-797061012.94111943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-797061012.94111943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-3321087.5539213307</v>
      </c>
      <c r="L1925" s="444">
        <f t="shared" ca="1" si="137"/>
        <v>-800382100.49504077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-800382100.49504077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-3334925.4187293365</v>
      </c>
      <c r="L1926" s="444">
        <f t="shared" ca="1" si="137"/>
        <v>-803717025.91377008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-803717025.91377008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-3348820.9413073752</v>
      </c>
      <c r="L1927" s="444">
        <f t="shared" ca="1" si="137"/>
        <v>-807065846.85507751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-807065846.85507751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-3362774.3618961563</v>
      </c>
      <c r="L1928" s="444">
        <f t="shared" ca="1" si="137"/>
        <v>-810428621.21697366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-810428621.21697366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-3376785.9217373901</v>
      </c>
      <c r="L1929" s="444">
        <f t="shared" ca="1" si="137"/>
        <v>-813805407.13871109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-813805407.13871109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-3390855.8630779628</v>
      </c>
      <c r="L1930" s="444">
        <f t="shared" ca="1" si="137"/>
        <v>-817196263.00178909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-817196263.00178909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-3404984.429174121</v>
      </c>
      <c r="L1931" s="444">
        <f t="shared" ca="1" si="137"/>
        <v>-820601247.43096316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-820601247.43096316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-3419171.8642956796</v>
      </c>
      <c r="L1932" s="444">
        <f t="shared" ca="1" si="137"/>
        <v>-824020419.29525888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-824020419.29525888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-3433418.4137302451</v>
      </c>
      <c r="L1933" s="444">
        <f t="shared" ca="1" si="137"/>
        <v>-827453837.70898914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-827453837.70898914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-3447724.3237874545</v>
      </c>
      <c r="L1934" s="444">
        <f t="shared" ca="1" si="137"/>
        <v>-830901562.03277659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-830901562.03277659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-3462089.8418032359</v>
      </c>
      <c r="L1935" s="444">
        <f t="shared" ca="1" si="137"/>
        <v>-834363651.87457979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-834363651.87457979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-3476515.2161440826</v>
      </c>
      <c r="L1936" s="444">
        <f t="shared" ca="1" si="137"/>
        <v>-837840167.09072387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-837840167.09072387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-3491000.6962113497</v>
      </c>
      <c r="L1937" s="444">
        <f t="shared" ca="1" si="137"/>
        <v>-841331167.78693521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-841331167.78693521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-3505546.5324455635</v>
      </c>
      <c r="L1938" s="444">
        <f t="shared" ca="1" si="137"/>
        <v>-844836714.31938076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-844836714.31938076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-3520152.976330753</v>
      </c>
      <c r="L1939" s="444">
        <f t="shared" ca="1" si="137"/>
        <v>-848356867.29571152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-848356867.29571152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-3534820.2803987986</v>
      </c>
      <c r="L1940" s="444">
        <f t="shared" ca="1" si="137"/>
        <v>-851891687.57611036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-851891687.57611036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-3549548.698233793</v>
      </c>
      <c r="L1941" s="444">
        <f t="shared" ca="1" si="137"/>
        <v>-855441236.27434421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-855441236.27434421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-3564338.4844764336</v>
      </c>
      <c r="L1942" s="444">
        <f t="shared" ca="1" si="137"/>
        <v>-859005574.75882065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-859005574.75882065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-3579189.8948284192</v>
      </c>
      <c r="L1943" s="444">
        <f t="shared" ca="1" si="137"/>
        <v>-862584764.65364909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-862584764.65364909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-3594103.186056871</v>
      </c>
      <c r="L1944" s="444">
        <f t="shared" ca="1" si="137"/>
        <v>-866178867.83970594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-866178867.83970594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-3609078.6159987743</v>
      </c>
      <c r="L1945" s="444">
        <f t="shared" ca="1" si="137"/>
        <v>-869787946.45570469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-869787946.45570469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-3624116.4435654362</v>
      </c>
      <c r="L1946" s="444">
        <f t="shared" ca="1" si="137"/>
        <v>-873412062.89927018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-873412062.89927018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-3639216.9287469587</v>
      </c>
      <c r="L1947" s="444">
        <f t="shared" ca="1" si="137"/>
        <v>-877051279.82801712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-877051279.82801712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-3654380.332616738</v>
      </c>
      <c r="L1948" s="444">
        <f t="shared" ca="1" si="137"/>
        <v>-880705660.1606338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-880705660.1606338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-3669606.9173359741</v>
      </c>
      <c r="L1949" s="444">
        <f t="shared" ca="1" si="137"/>
        <v>-884375267.07796979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-884375267.07796979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-3684896.946158208</v>
      </c>
      <c r="L1950" s="444">
        <f t="shared" ca="1" si="137"/>
        <v>-888060164.02412796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-888060164.02412796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-3700250.6834338666</v>
      </c>
      <c r="L1951" s="444">
        <f t="shared" ca="1" si="137"/>
        <v>-891760414.70756185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-891760414.70756185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-3715668.3946148409</v>
      </c>
      <c r="L1952" s="444">
        <f t="shared" ca="1" si="137"/>
        <v>-895476083.10217667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-895476083.10217667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-3731150.3462590692</v>
      </c>
      <c r="L1953" s="444">
        <f t="shared" ca="1" si="137"/>
        <v>-899207233.44843578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-899207233.44843578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-3746696.8060351489</v>
      </c>
      <c r="L1954" s="444">
        <f t="shared" ca="1" si="137"/>
        <v>-902953930.25447094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-902953930.25447094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-3762308.0427269624</v>
      </c>
      <c r="L1955" s="444">
        <f t="shared" ca="1" si="137"/>
        <v>-906716238.29719794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-906716238.29719794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-3777984.3262383244</v>
      </c>
      <c r="L1956" s="444">
        <f t="shared" ca="1" si="137"/>
        <v>-910494222.62343621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-910494222.62343621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-3793725.9275976508</v>
      </c>
      <c r="L1957" s="444">
        <f t="shared" ca="1" si="137"/>
        <v>-914287948.55103385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-914287948.55103385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-3809533.1189626409</v>
      </c>
      <c r="L1958" s="444">
        <f t="shared" ca="1" si="137"/>
        <v>-918097481.6699965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-918097481.6699965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-3825406.1736249859</v>
      </c>
      <c r="L1959" s="444">
        <f t="shared" ca="1" si="137"/>
        <v>-921922887.84362149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-921922887.84362149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-3841345.3660150897</v>
      </c>
      <c r="L1960" s="444">
        <f t="shared" ca="1" si="137"/>
        <v>-925764233.20963657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-925764233.20963657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-3857350.9717068188</v>
      </c>
      <c r="L1961" s="444">
        <f t="shared" ca="1" si="137"/>
        <v>-929621584.18134344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-929621584.18134344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-3873423.2674222644</v>
      </c>
      <c r="L1962" s="444">
        <f t="shared" ca="1" si="137"/>
        <v>-933495007.44876575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-933495007.44876575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-3889562.5310365241</v>
      </c>
      <c r="L1963" s="444">
        <f t="shared" ca="1" si="137"/>
        <v>-937384569.97980225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-937384569.97980225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-3905769.0415825094</v>
      </c>
      <c r="L1964" s="444">
        <f t="shared" ca="1" si="137"/>
        <v>-941290339.02138472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-941290339.02138472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-3922043.0792557695</v>
      </c>
      <c r="L1965" s="444">
        <f t="shared" ca="1" si="137"/>
        <v>-945212382.10064054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-945212382.10064054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-3938384.9254193357</v>
      </c>
      <c r="L1966" s="444">
        <f t="shared" ca="1" si="137"/>
        <v>-949150767.02605987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-949150767.02605987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-3954794.8626085832</v>
      </c>
      <c r="L1967" s="444">
        <f t="shared" ca="1" si="137"/>
        <v>-953105561.88866842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-953105561.88866842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-3971273.1745361178</v>
      </c>
      <c r="L1968" s="444">
        <f t="shared" ca="1" si="137"/>
        <v>-957076835.06320453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-957076835.06320453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-3987820.1460966854</v>
      </c>
      <c r="L1969" s="444">
        <f t="shared" ca="1" si="137"/>
        <v>-961064655.20930123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-961064655.20930123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-4004436.0633720881</v>
      </c>
      <c r="L1970" s="444">
        <f t="shared" ca="1" si="137"/>
        <v>-965069091.27267337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-965069091.27267337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-4021121.2136361389</v>
      </c>
      <c r="L1971" s="444">
        <f t="shared" ca="1" si="137"/>
        <v>-969090212.48630953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-969090212.48630953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-4037875.885359623</v>
      </c>
      <c r="L1972" s="444">
        <f t="shared" ca="1" si="137"/>
        <v>-973128088.37166917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-973128088.37166917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-4054700.3682152885</v>
      </c>
      <c r="L1973" s="444">
        <f t="shared" ca="1" si="137"/>
        <v>-977182788.7398845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-977182788.7398845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-4071594.9530828521</v>
      </c>
      <c r="L1974" s="444">
        <f t="shared" ca="1" si="137"/>
        <v>-981254383.6929673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-981254383.6929673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-4088559.9320540307</v>
      </c>
      <c r="L1975" s="444">
        <f t="shared" ca="1" si="137"/>
        <v>-985342943.62502134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-985342943.62502134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-4105595.5984375887</v>
      </c>
      <c r="L1976" s="444">
        <f t="shared" ca="1" si="137"/>
        <v>-989448539.22345889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-989448539.22345889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-4122702.2467644121</v>
      </c>
      <c r="L1977" s="444">
        <f t="shared" ca="1" si="137"/>
        <v>-993571241.47022331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-993571241.47022331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-4139880.1727925972</v>
      </c>
      <c r="L1978" s="444">
        <f t="shared" ca="1" si="137"/>
        <v>-997711121.64301586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-997711121.64301586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-4157129.6735125654</v>
      </c>
      <c r="L1979" s="444">
        <f t="shared" ca="1" si="137"/>
        <v>-1001868251.3165284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-1001868251.3165284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-4174451.0471522021</v>
      </c>
      <c r="L1980" s="444">
        <f t="shared" ca="1" si="137"/>
        <v>-1006042702.3636806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-1006042702.3636806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-4191844.5931820027</v>
      </c>
      <c r="L1981" s="444">
        <f t="shared" ca="1" si="137"/>
        <v>-1010234546.9568626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-1010234546.9568626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-4209310.6123202611</v>
      </c>
      <c r="L1982" s="444">
        <f t="shared" ca="1" si="137"/>
        <v>-1014443857.5691829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-1014443857.5691829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-4226849.406538262</v>
      </c>
      <c r="L1983" s="444">
        <f t="shared" ca="1" si="137"/>
        <v>-1018670706.9757211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-1018670706.9757211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-4244461.2790655047</v>
      </c>
      <c r="L1984" s="444">
        <f t="shared" ca="1" si="137"/>
        <v>-1022915168.2547866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-1022915168.2547866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-4262146.5343949441</v>
      </c>
      <c r="L1985" s="444">
        <f t="shared" ca="1" si="137"/>
        <v>-1027177314.7891816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-1027177314.7891816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-4279905.4782882575</v>
      </c>
      <c r="L1986" s="444">
        <f t="shared" ca="1" si="137"/>
        <v>-1031457220.2674699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-1031457220.2674699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-4297738.4177811248</v>
      </c>
      <c r="L1987" s="444">
        <f t="shared" ca="1" si="137"/>
        <v>-1035754958.685251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-1035754958.685251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-4315645.6611885456</v>
      </c>
      <c r="L1988" s="444">
        <f t="shared" ca="1" si="137"/>
        <v>-1040070604.3464396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-1040070604.3464396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-4333627.5181101654</v>
      </c>
      <c r="L1989" s="444">
        <f t="shared" ca="1" si="137"/>
        <v>-1044404231.8645498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-1044404231.8645498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-4351684.2994356239</v>
      </c>
      <c r="L1990" s="444">
        <f t="shared" ca="1" si="137"/>
        <v>-1048755916.1639854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-1048755916.1639854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-4369816.3173499387</v>
      </c>
      <c r="L1991" s="444">
        <f t="shared" ca="1" si="137"/>
        <v>-1053125732.4813353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-1053125732.4813353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-4388023.8853388969</v>
      </c>
      <c r="L1992" s="444">
        <f t="shared" ca="1" si="137"/>
        <v>-1057513756.3666742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-1057513756.3666742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-4406307.318194476</v>
      </c>
      <c r="L1993" s="444">
        <f t="shared" ca="1" si="137"/>
        <v>-1061920063.6848687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-1061920063.6848687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-4424666.9320202861</v>
      </c>
      <c r="L1994" s="444">
        <f t="shared" ca="1" si="137"/>
        <v>-1066344730.616889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-1066344730.616889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-4443103.0442370372</v>
      </c>
      <c r="L1995" s="444">
        <f t="shared" ca="1" si="137"/>
        <v>-1070787833.661126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-1070787833.661126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-4461615.9735880252</v>
      </c>
      <c r="L1996" s="444">
        <f t="shared" ca="1" si="137"/>
        <v>-1075249449.6347141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-1075249449.6347141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-4480206.0401446419</v>
      </c>
      <c r="L1997" s="444">
        <f t="shared" ca="1" si="137"/>
        <v>-1079729655.6748588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-1079729655.6748588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-4498873.5653119115</v>
      </c>
      <c r="L1998" s="444">
        <f t="shared" ca="1" si="137"/>
        <v>-1084228529.2401707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-1084228529.2401707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-4517618.8718340443</v>
      </c>
      <c r="L1999" s="444">
        <f t="shared" ca="1" si="137"/>
        <v>-1088746148.1120048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-1088746148.1120048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-4536442.2838000199</v>
      </c>
      <c r="L2000" s="444">
        <f t="shared" ca="1" si="137"/>
        <v>-1093282590.3958049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-1093282590.3958049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-4555344.1266491869</v>
      </c>
      <c r="L2001" s="444">
        <f t="shared" ca="1" si="137"/>
        <v>-1097837934.522454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-1097837934.522454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-4574324.7271768916</v>
      </c>
      <c r="L2002" s="444">
        <f t="shared" ca="1" si="137"/>
        <v>-1102412259.2496309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-1102412259.2496309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-4593384.4135401286</v>
      </c>
      <c r="L2003" s="444">
        <f t="shared" ca="1" si="137"/>
        <v>-1107005643.6631711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-1107005643.6631711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-4612523.5152632128</v>
      </c>
      <c r="L2004" s="444">
        <f t="shared" ca="1" si="137"/>
        <v>-1111618167.1784344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-1111618167.1784344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-4631742.3632434765</v>
      </c>
      <c r="L2005" s="444">
        <f t="shared" ca="1" si="137"/>
        <v>-1116249909.541678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-1116249909.541678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-4651041.289756991</v>
      </c>
      <c r="L2006" s="444">
        <f t="shared" ca="1" si="137"/>
        <v>-1120900950.831435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-1120900950.831435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-4670420.6284643123</v>
      </c>
      <c r="L2007" s="444">
        <f t="shared" ca="1" si="137"/>
        <v>-1125571371.4598992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-1125571371.4598992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-4689880.7144162469</v>
      </c>
      <c r="L2008" s="444">
        <f t="shared" ca="1" si="137"/>
        <v>-1130261252.1743155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-1130261252.1743155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-4709421.884059648</v>
      </c>
      <c r="L2009" s="444">
        <f t="shared" ca="1" si="137"/>
        <v>-1134970674.0583751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-1134970674.0583751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-4729044.4752432294</v>
      </c>
      <c r="L2010" s="444">
        <f t="shared" ca="1" si="137"/>
        <v>-1139699718.5336185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-1139699718.5336185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-4748748.8272234099</v>
      </c>
      <c r="L2011" s="444">
        <f t="shared" ca="1" si="137"/>
        <v>-1144448467.3608418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-1144448467.3608418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-4768535.2806701735</v>
      </c>
      <c r="L2012" s="444">
        <f t="shared" ca="1" si="137"/>
        <v>-1149217002.6415119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-1149217002.6415119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-4788404.1776729664</v>
      </c>
      <c r="L2013" s="444">
        <f t="shared" ca="1" si="137"/>
        <v>-1154005406.8191848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-1154005406.8191848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-4808355.8617466036</v>
      </c>
      <c r="L2014" s="444">
        <f t="shared" ca="1" si="137"/>
        <v>-1158813762.6809313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-1158813762.6809313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-4828390.6778372135</v>
      </c>
      <c r="L2015" s="444">
        <f t="shared" ca="1" si="137"/>
        <v>-1163642153.3587685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-1163642153.3587685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-4848508.9723282019</v>
      </c>
      <c r="L2016" s="444">
        <f t="shared" ca="1" si="137"/>
        <v>-1168490662.3310966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-1168490662.3310966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-4868711.0930462359</v>
      </c>
      <c r="L2017" s="444">
        <f t="shared" ca="1" si="137"/>
        <v>-1173359373.4241428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-1173359373.4241428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-4888997.3892672621</v>
      </c>
      <c r="L2018" s="444">
        <f t="shared" ca="1" si="137"/>
        <v>-1178248370.81341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-1178248370.81341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-4909368.2117225416</v>
      </c>
      <c r="L2019" s="444">
        <f t="shared" ca="1" si="137"/>
        <v>-1183157739.0251327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-1183157739.0251327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-4929823.9126047194</v>
      </c>
      <c r="L2020" s="444">
        <f t="shared" ca="1" si="137"/>
        <v>-1188087562.9377375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-1188087562.9377375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-4950364.8455739059</v>
      </c>
      <c r="L2021" s="444">
        <f t="shared" ca="1" si="137"/>
        <v>-1193037927.7833114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-1193037927.7833114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-4970991.3657637974</v>
      </c>
      <c r="L2022" s="444">
        <f t="shared" ca="1" si="137"/>
        <v>-1198008919.1490753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-1198008919.1490753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-4991703.8297878131</v>
      </c>
      <c r="L2023" s="444">
        <f t="shared" ca="1" si="137"/>
        <v>-1203000622.978863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-1203000622.978863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-5012502.5957452627</v>
      </c>
      <c r="L2024" s="444">
        <f t="shared" ca="1" si="137"/>
        <v>-1208013125.5746083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-1208013125.5746083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-5033388.0232275343</v>
      </c>
      <c r="L2025" s="444">
        <f t="shared" ca="1" si="137"/>
        <v>-1213046513.5978358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-1213046513.5978358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-5054360.4733243156</v>
      </c>
      <c r="L2026" s="444">
        <f t="shared" ca="1" si="137"/>
        <v>-1218100874.0711601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-1218100874.0711601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-5075420.3086298332</v>
      </c>
      <c r="L2027" s="444">
        <f t="shared" ca="1" si="137"/>
        <v>-1223176294.3797898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-1223176294.3797898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-5096567.8932491243</v>
      </c>
      <c r="L2028" s="444">
        <f t="shared" ca="1" si="137"/>
        <v>-1228272862.2730389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-1228272862.2730389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-5117803.5928043285</v>
      </c>
      <c r="L2029" s="444">
        <f t="shared" ca="1" si="137"/>
        <v>-1233390665.8658433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-1233390665.8658433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-5139127.774441014</v>
      </c>
      <c r="L2030" s="444">
        <f t="shared" ca="1" si="137"/>
        <v>-1238529793.6402843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-1238529793.6402843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-5160540.806834518</v>
      </c>
      <c r="L2031" s="444">
        <f t="shared" ca="1" si="137"/>
        <v>-1243690334.4471188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-1243690334.4471188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-5182043.060196328</v>
      </c>
      <c r="L2032" s="444">
        <f t="shared" ca="1" si="137"/>
        <v>-1248872377.5073152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-1248872377.5073152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-5203634.9062804794</v>
      </c>
      <c r="L2033" s="444">
        <f t="shared" ca="1" si="137"/>
        <v>-1254076012.4135957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-1254076012.4135957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-5225316.7183899824</v>
      </c>
      <c r="L2034" s="444">
        <f t="shared" ca="1" si="137"/>
        <v>-1259301329.1319857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-1259301329.1319857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-5247088.871383274</v>
      </c>
      <c r="L2035" s="444">
        <f t="shared" ca="1" si="137"/>
        <v>-1264548418.0033689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-1264548418.0033689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-5268951.7416807031</v>
      </c>
      <c r="L2036" s="444">
        <f t="shared" ca="1" si="137"/>
        <v>-1269817369.7450495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-1269817369.7450495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-5290905.7072710395</v>
      </c>
      <c r="L2037" s="444">
        <f t="shared" ca="1" si="137"/>
        <v>-1275108275.4523206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-1275108275.4523206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-5312951.1477180021</v>
      </c>
      <c r="L2038" s="444">
        <f t="shared" ca="1" si="137"/>
        <v>-1280421226.6000385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-1280421226.6000385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-5335088.444166827</v>
      </c>
      <c r="L2039" s="444">
        <f t="shared" ca="1" si="137"/>
        <v>-1285756315.0442054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-1285756315.0442054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-5357317.9793508556</v>
      </c>
      <c r="L2040" s="444">
        <f t="shared" ca="1" si="137"/>
        <v>-1291113633.0235562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-1291113633.0235562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-5379640.1375981513</v>
      </c>
      <c r="L2041" s="444">
        <f t="shared" ca="1" si="137"/>
        <v>-1296493273.1611543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-1296493273.1611543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-5402055.3048381424</v>
      </c>
      <c r="L2042" s="444">
        <f t="shared" ca="1" si="137"/>
        <v>-1301895328.4659925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-1301895328.4659925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-5424563.8686083015</v>
      </c>
      <c r="L2043" s="444">
        <f t="shared" ca="1" si="137"/>
        <v>-1307319892.3346007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-1307319892.3346007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-5447166.2180608362</v>
      </c>
      <c r="L2044" s="444">
        <f t="shared" ca="1" si="137"/>
        <v>-1312767058.5526614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-1312767058.5526614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-5469862.7439694228</v>
      </c>
      <c r="L2045" s="444">
        <f t="shared" ca="1" si="137"/>
        <v>-1318236921.2966309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-1318236921.2966309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-5492653.8387359623</v>
      </c>
      <c r="L2046" s="444">
        <f t="shared" ca="1" si="137"/>
        <v>-1323729575.1353669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-1323729575.1353669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-5515539.8963973625</v>
      </c>
      <c r="L2047" s="444">
        <f t="shared" ca="1" si="137"/>
        <v>-1329245115.0317643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-1329245115.0317643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-5538521.3126323512</v>
      </c>
      <c r="L2048" s="444">
        <f t="shared" ref="L2048:L2302" ca="1" si="142">I2048-J2048+K2048</f>
        <v>-1334783636.3443966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-1334783636.3443966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-5561598.4847683189</v>
      </c>
      <c r="L2049" s="444">
        <f t="shared" ca="1" si="142"/>
        <v>-1340345234.829165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-1340345234.829165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-5584771.8117881874</v>
      </c>
      <c r="L2050" s="444">
        <f t="shared" ca="1" si="142"/>
        <v>-1345930006.6409531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-1345930006.6409531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-5608041.6943373047</v>
      </c>
      <c r="L2051" s="444">
        <f t="shared" ca="1" si="142"/>
        <v>-1351538048.3352904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-1351538048.3352904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-5631408.5347303767</v>
      </c>
      <c r="L2052" s="444">
        <f t="shared" ca="1" si="142"/>
        <v>-1357169456.8700209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-1357169456.8700209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-5654872.7369584199</v>
      </c>
      <c r="L2053" s="444">
        <f t="shared" ca="1" si="142"/>
        <v>-1362824329.6069794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-1362824329.6069794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-5678434.7066957476</v>
      </c>
      <c r="L2054" s="444">
        <f t="shared" ca="1" si="142"/>
        <v>-1368502764.3136752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-1368502764.3136752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-5702094.8513069795</v>
      </c>
      <c r="L2055" s="444">
        <f t="shared" ca="1" si="142"/>
        <v>-1374204859.1649821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-1374204859.1649821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-5725853.5798540916</v>
      </c>
      <c r="L2056" s="444">
        <f t="shared" ca="1" si="142"/>
        <v>-1379930712.7448361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-1379930712.7448361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-5749711.3031034833</v>
      </c>
      <c r="L2057" s="444">
        <f t="shared" ca="1" si="142"/>
        <v>-1385680424.0479395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-1385680424.0479395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-5773668.4335330818</v>
      </c>
      <c r="L2058" s="444">
        <f t="shared" ca="1" si="142"/>
        <v>-1391454092.4814727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-1391454092.4814727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-5797725.3853394696</v>
      </c>
      <c r="L2059" s="444">
        <f t="shared" ca="1" si="142"/>
        <v>-1397251817.8668122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-1397251817.8668122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-5821882.5744450511</v>
      </c>
      <c r="L2060" s="444">
        <f t="shared" ca="1" si="142"/>
        <v>-1403073700.4412572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-1403073700.4412572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-5846140.4185052384</v>
      </c>
      <c r="L2061" s="444">
        <f t="shared" ca="1" si="142"/>
        <v>-1408919840.8597624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-1408919840.8597624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-5870499.3369156765</v>
      </c>
      <c r="L2062" s="444">
        <f t="shared" ca="1" si="142"/>
        <v>-1414790340.1966782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-1414790340.1966782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-5894959.7508194922</v>
      </c>
      <c r="L2063" s="444">
        <f t="shared" ca="1" si="142"/>
        <v>-1420685299.9474976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-1420685299.9474976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-5919522.0831145737</v>
      </c>
      <c r="L2064" s="444">
        <f t="shared" ca="1" si="142"/>
        <v>-1426604822.0306122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-1426604822.0306122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-5944186.758460884</v>
      </c>
      <c r="L2065" s="444">
        <f t="shared" ca="1" si="142"/>
        <v>-1432549008.7890732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-1432549008.7890732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-5968954.2032878054</v>
      </c>
      <c r="L2066" s="444">
        <f t="shared" ca="1" si="142"/>
        <v>-1438517962.9923611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-1438517962.9923611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-5993824.8458015043</v>
      </c>
      <c r="L2067" s="444">
        <f t="shared" ca="1" si="142"/>
        <v>-1444511787.8381627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-1444511787.8381627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-6018799.115992344</v>
      </c>
      <c r="L2068" s="444">
        <f t="shared" ca="1" si="142"/>
        <v>-1450530586.954155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-1450530586.954155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-6043877.4456423121</v>
      </c>
      <c r="L2069" s="444">
        <f t="shared" ca="1" si="142"/>
        <v>-1456574464.3997972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-1456574464.3997972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-6069060.2683324879</v>
      </c>
      <c r="L2070" s="444">
        <f t="shared" ca="1" si="142"/>
        <v>-1462643524.6681297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-1462643524.6681297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-6094348.0194505407</v>
      </c>
      <c r="L2071" s="444">
        <f t="shared" ca="1" si="142"/>
        <v>-1468737872.6875801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-1468737872.6875801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-6119741.1361982506</v>
      </c>
      <c r="L2072" s="444">
        <f t="shared" ca="1" si="142"/>
        <v>-1474857613.8237784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-1474857613.8237784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-6145240.057599077</v>
      </c>
      <c r="L2073" s="444">
        <f t="shared" ca="1" si="142"/>
        <v>-1481002853.8813775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-1481002853.8813775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-6170845.2245057393</v>
      </c>
      <c r="L2074" s="444">
        <f t="shared" ca="1" si="142"/>
        <v>-1487173699.1058831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-1487173699.1058831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-6196557.0796078462</v>
      </c>
      <c r="L2075" s="444">
        <f t="shared" ca="1" si="142"/>
        <v>-1493370256.1854911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-1493370256.1854911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-6222376.0674395459</v>
      </c>
      <c r="L2076" s="444">
        <f t="shared" ca="1" si="142"/>
        <v>-1499592632.2529306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-1499592632.2529306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-6248302.6343872109</v>
      </c>
      <c r="L2077" s="444">
        <f t="shared" ca="1" si="142"/>
        <v>-1505840934.8873179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-1505840934.8873179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-6274337.2286971575</v>
      </c>
      <c r="L2078" s="444">
        <f t="shared" ca="1" si="142"/>
        <v>-1512115272.116015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-1512115272.116015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-6300480.3004833953</v>
      </c>
      <c r="L2079" s="444">
        <f t="shared" ca="1" si="142"/>
        <v>-1518415752.4164984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-1518415752.4164984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-6326732.3017354105</v>
      </c>
      <c r="L2080" s="444">
        <f t="shared" ca="1" si="142"/>
        <v>-1524742484.7182338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-1524742484.7182338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-6353093.6863259738</v>
      </c>
      <c r="L2081" s="444">
        <f t="shared" ca="1" si="142"/>
        <v>-1531095578.4045599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-1531095578.4045599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-6379564.9100189991</v>
      </c>
      <c r="L2082" s="444">
        <f t="shared" ca="1" si="142"/>
        <v>-1537475143.3145788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-1537475143.3145788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-6406146.4304774115</v>
      </c>
      <c r="L2083" s="444">
        <f t="shared" ca="1" si="142"/>
        <v>-1543881289.7450562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-1543881289.7450562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-6432838.7072710674</v>
      </c>
      <c r="L2084" s="444">
        <f t="shared" ca="1" si="142"/>
        <v>-1550314128.4523273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-1550314128.4523273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-6459642.2018846972</v>
      </c>
      <c r="L2085" s="444">
        <f t="shared" ca="1" si="142"/>
        <v>-1556773770.654212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-1556773770.654212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-6486557.3777258834</v>
      </c>
      <c r="L2086" s="444">
        <f t="shared" ca="1" si="142"/>
        <v>-1563260328.0319378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-1563260328.0319378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-6513584.7001330741</v>
      </c>
      <c r="L2087" s="444">
        <f t="shared" ca="1" si="142"/>
        <v>-1569773912.7320709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-1569773912.7320709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-6540724.6363836285</v>
      </c>
      <c r="L2088" s="444">
        <f t="shared" ca="1" si="142"/>
        <v>-1576314637.3684545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-1576314637.3684545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-6567977.6557018934</v>
      </c>
      <c r="L2089" s="444">
        <f t="shared" ca="1" si="142"/>
        <v>-1582882615.0241563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-1582882615.0241563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-6595344.2292673178</v>
      </c>
      <c r="L2090" s="444">
        <f t="shared" ca="1" si="142"/>
        <v>-1589477959.2534237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-1589477959.2534237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-6622824.8302225983</v>
      </c>
      <c r="L2091" s="444">
        <f t="shared" ca="1" si="142"/>
        <v>-1596100784.0836463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-1596100784.0836463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-6650419.9336818596</v>
      </c>
      <c r="L2092" s="444">
        <f t="shared" ca="1" si="142"/>
        <v>-1602751204.0173283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-1602751204.0173283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-6678130.0167388674</v>
      </c>
      <c r="L2093" s="444">
        <f t="shared" ca="1" si="142"/>
        <v>-1609429334.0340672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-1609429334.0340672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-6705955.5584752802</v>
      </c>
      <c r="L2094" s="444">
        <f t="shared" ca="1" si="142"/>
        <v>-1616135289.5925424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-1616135289.5925424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-6733897.0399689265</v>
      </c>
      <c r="L2095" s="444">
        <f t="shared" ca="1" si="142"/>
        <v>-1622869186.6325114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-1622869186.6325114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-6761954.9443021305</v>
      </c>
      <c r="L2096" s="444">
        <f t="shared" ca="1" si="142"/>
        <v>-1629631141.5768135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-1629631141.5768135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-6790129.7565700561</v>
      </c>
      <c r="L2097" s="444">
        <f t="shared" ca="1" si="142"/>
        <v>-1636421271.3333836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-1636421271.3333836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-6818421.9638890978</v>
      </c>
      <c r="L2098" s="444">
        <f t="shared" ca="1" si="142"/>
        <v>-1643239693.2972727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-1643239693.2972727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-6846832.0554053029</v>
      </c>
      <c r="L2099" s="444">
        <f t="shared" ca="1" si="142"/>
        <v>-1650086525.3526781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-1650086525.3526781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-6875360.522302825</v>
      </c>
      <c r="L2100" s="444">
        <f t="shared" ca="1" si="142"/>
        <v>-1656961885.8749809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-1656961885.8749809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-6904007.8578124205</v>
      </c>
      <c r="L2101" s="444">
        <f t="shared" ca="1" si="142"/>
        <v>-1663865893.7327933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-1663865893.7327933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-6932774.5572199719</v>
      </c>
      <c r="L2102" s="444">
        <f t="shared" ca="1" si="142"/>
        <v>-1670798668.2900133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-1670798668.2900133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-6961661.1178750554</v>
      </c>
      <c r="L2103" s="444">
        <f t="shared" ca="1" si="142"/>
        <v>-1677760329.4078884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-1677760329.4078884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-6990668.0391995339</v>
      </c>
      <c r="L2104" s="444">
        <f t="shared" ca="1" si="142"/>
        <v>-1684750997.447088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-1684750997.447088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-7019795.8226961987</v>
      </c>
      <c r="L2105" s="444">
        <f t="shared" ca="1" si="142"/>
        <v>-1691770793.2697842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-1691770793.2697842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-7049044.971957434</v>
      </c>
      <c r="L2106" s="444">
        <f t="shared" ca="1" si="142"/>
        <v>-1698819838.2417417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-1698819838.2417417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-7078415.9926739233</v>
      </c>
      <c r="L2107" s="444">
        <f t="shared" ca="1" si="142"/>
        <v>-1705898254.2344155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-1705898254.2344155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-7107909.3926433977</v>
      </c>
      <c r="L2108" s="444">
        <f t="shared" ca="1" si="142"/>
        <v>-1713006163.627059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-1713006163.627059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-7137525.6817794135</v>
      </c>
      <c r="L2109" s="444">
        <f t="shared" ca="1" si="142"/>
        <v>-1720143689.3088384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-1720143689.3088384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-7167265.3721201597</v>
      </c>
      <c r="L2110" s="444">
        <f t="shared" ca="1" si="142"/>
        <v>-1727310954.6809585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-1727310954.6809585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-7197128.9778373269</v>
      </c>
      <c r="L2111" s="444">
        <f t="shared" ca="1" si="142"/>
        <v>-1734508083.6587958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-1734508083.6587958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-7227117.0152449822</v>
      </c>
      <c r="L2112" s="444">
        <f t="shared" ca="1" si="142"/>
        <v>-1741735200.6740408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-1741735200.6740408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-7257230.0028085029</v>
      </c>
      <c r="L2113" s="444">
        <f t="shared" ca="1" si="142"/>
        <v>-1748992430.6768494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-1748992430.6768494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-7287468.4611535389</v>
      </c>
      <c r="L2114" s="444">
        <f t="shared" ca="1" si="142"/>
        <v>-1756279899.1380029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-1756279899.1380029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-7317832.9130750122</v>
      </c>
      <c r="L2115" s="444">
        <f t="shared" ca="1" si="142"/>
        <v>-1763597732.0510778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-1763597732.0510778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-7348323.8835461577</v>
      </c>
      <c r="L2116" s="444">
        <f t="shared" ca="1" si="142"/>
        <v>-1770946055.934624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-1770946055.934624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-7378941.8997275997</v>
      </c>
      <c r="L2117" s="444">
        <f t="shared" ca="1" si="142"/>
        <v>-1778324997.8343515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-1778324997.8343515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-7409687.4909764649</v>
      </c>
      <c r="L2118" s="444">
        <f t="shared" ca="1" si="142"/>
        <v>-1785734685.3253281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-1785734685.3253281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-7440561.1888555335</v>
      </c>
      <c r="L2119" s="444">
        <f t="shared" ca="1" si="142"/>
        <v>-1793175246.5141838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-1793175246.5141838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-7471563.5271424325</v>
      </c>
      <c r="L2120" s="444">
        <f t="shared" ca="1" si="142"/>
        <v>-1800646810.0413263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-1800646810.0413263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-7502695.0418388592</v>
      </c>
      <c r="L2121" s="444">
        <f t="shared" ca="1" si="142"/>
        <v>-1808149505.0831652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-1808149505.0831652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-7533956.2711798539</v>
      </c>
      <c r="L2122" s="444">
        <f t="shared" ca="1" si="142"/>
        <v>-1815683461.3543451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-1815683461.3543451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-7565347.7556431042</v>
      </c>
      <c r="L2123" s="444">
        <f t="shared" ca="1" si="142"/>
        <v>-1823248809.1099882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-1823248809.1099882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-7596870.0379582839</v>
      </c>
      <c r="L2124" s="444">
        <f t="shared" ca="1" si="142"/>
        <v>-1830845679.1479466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-1830845679.1479466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-7628523.6631164439</v>
      </c>
      <c r="L2125" s="444">
        <f t="shared" ca="1" si="142"/>
        <v>-1838474202.8110631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-1838474202.8110631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-7660309.1783794286</v>
      </c>
      <c r="L2126" s="444">
        <f t="shared" ca="1" si="142"/>
        <v>-1846134511.9894426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-1846134511.9894426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-7692227.1332893446</v>
      </c>
      <c r="L2127" s="444">
        <f t="shared" ca="1" si="142"/>
        <v>-1853826739.1227319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-1853826739.1227319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-7724278.0796780502</v>
      </c>
      <c r="L2128" s="444">
        <f t="shared" ca="1" si="142"/>
        <v>-1861551017.20241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-1861551017.20241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-7756462.5716767078</v>
      </c>
      <c r="L2129" s="444">
        <f t="shared" ca="1" si="142"/>
        <v>-1869307479.7740867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-1869307479.7740867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-7788781.1657253616</v>
      </c>
      <c r="L2130" s="444">
        <f t="shared" ca="1" si="142"/>
        <v>-1877096260.9398122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-1877096260.9398122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-7821234.4205825506</v>
      </c>
      <c r="L2131" s="444">
        <f t="shared" ca="1" si="142"/>
        <v>-1884917495.3603947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-1884917495.3603947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-7853822.8973349771</v>
      </c>
      <c r="L2132" s="444">
        <f t="shared" ca="1" si="142"/>
        <v>-1892771318.2577298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-1892771318.2577298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-7886547.1594072059</v>
      </c>
      <c r="L2133" s="444">
        <f t="shared" ca="1" si="142"/>
        <v>-1900657865.4171369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-1900657865.4171369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-7919407.7725714045</v>
      </c>
      <c r="L2134" s="444">
        <f t="shared" ca="1" si="142"/>
        <v>-1908577273.1897082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-1908577273.1897082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-7952405.3049571179</v>
      </c>
      <c r="L2135" s="444">
        <f t="shared" ca="1" si="142"/>
        <v>-1916529678.4946654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-1916529678.4946654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-7985540.3270611055</v>
      </c>
      <c r="L2136" s="444">
        <f t="shared" ca="1" si="142"/>
        <v>-1924515218.8217266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-1924515218.8217266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-8018813.4117571935</v>
      </c>
      <c r="L2137" s="444">
        <f t="shared" ca="1" si="142"/>
        <v>-1932534032.2334838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-1932534032.2334838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-8052225.1343061812</v>
      </c>
      <c r="L2138" s="444">
        <f t="shared" ca="1" si="142"/>
        <v>-1940586257.36779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-1940586257.36779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-8085776.0723657915</v>
      </c>
      <c r="L2139" s="444">
        <f t="shared" ca="1" si="142"/>
        <v>-1948672033.4401557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-1948672033.4401557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-8119466.806000649</v>
      </c>
      <c r="L2140" s="444">
        <f t="shared" ca="1" si="142"/>
        <v>-1956791500.2461565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-1956791500.2461565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-8153297.9176923186</v>
      </c>
      <c r="L2141" s="444">
        <f t="shared" ca="1" si="142"/>
        <v>-1964944798.1638489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-1964944798.1638489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-8187269.9923493704</v>
      </c>
      <c r="L2142" s="444">
        <f t="shared" ca="1" si="142"/>
        <v>-1973132068.1561983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-1973132068.1561983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-8221383.6173174931</v>
      </c>
      <c r="L2143" s="444">
        <f t="shared" ca="1" si="142"/>
        <v>-1981353451.7735157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-1981353451.7735157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-8255639.3823896488</v>
      </c>
      <c r="L2144" s="444">
        <f t="shared" ca="1" si="142"/>
        <v>-1989609091.1559052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-1989609091.1559052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-8290037.8798162714</v>
      </c>
      <c r="L2145" s="444">
        <f t="shared" ca="1" si="142"/>
        <v>-1997899129.0357215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-1997899129.0357215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-8324579.7043155059</v>
      </c>
      <c r="L2146" s="444">
        <f t="shared" ca="1" si="142"/>
        <v>-2006223708.740037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-2006223708.740037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-8359265.4530834863</v>
      </c>
      <c r="L2147" s="444">
        <f t="shared" ca="1" si="142"/>
        <v>-2014582974.1931205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-2014582974.1931205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-8394095.7258046679</v>
      </c>
      <c r="L2148" s="444">
        <f t="shared" ca="1" si="142"/>
        <v>-2022977069.918925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-2022977069.918925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-8429071.124662187</v>
      </c>
      <c r="L2149" s="444">
        <f t="shared" ca="1" si="142"/>
        <v>-2031406141.0435872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-2031406141.0435872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-8464192.2543482799</v>
      </c>
      <c r="L2150" s="444">
        <f t="shared" ca="1" si="142"/>
        <v>-2039870333.2979355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-2039870333.2979355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-8499459.7220747322</v>
      </c>
      <c r="L2151" s="444">
        <f t="shared" ca="1" si="142"/>
        <v>-2048369793.0200102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-2048369793.0200102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-8534874.1375833768</v>
      </c>
      <c r="L2152" s="444">
        <f t="shared" ca="1" si="142"/>
        <v>-2056904667.1575937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-2056904667.1575937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-8570436.1131566409</v>
      </c>
      <c r="L2153" s="444">
        <f t="shared" ca="1" si="142"/>
        <v>-2065475103.2707503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-2065475103.2707503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-8606146.2636281252</v>
      </c>
      <c r="L2154" s="444">
        <f t="shared" ca="1" si="142"/>
        <v>-2074081249.5343785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-2074081249.5343785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-8642005.2063932456</v>
      </c>
      <c r="L2155" s="444">
        <f t="shared" ca="1" si="142"/>
        <v>-2082723254.7407718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-2082723254.7407718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-8678013.5614198819</v>
      </c>
      <c r="L2156" s="444">
        <f t="shared" ca="1" si="142"/>
        <v>-2091401268.3021917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-2091401268.3021917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-8714171.9512591325</v>
      </c>
      <c r="L2157" s="444">
        <f t="shared" ca="1" si="142"/>
        <v>-2100115440.2534509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-2100115440.2534509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-8750481.0010560434</v>
      </c>
      <c r="L2158" s="444">
        <f t="shared" ca="1" si="142"/>
        <v>-2108865921.2545068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-2108865921.2545068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-8786941.3385604452</v>
      </c>
      <c r="L2159" s="444">
        <f t="shared" ca="1" si="142"/>
        <v>-2117652862.5930672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-2117652862.5930672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-8823553.5941377804</v>
      </c>
      <c r="L2160" s="444">
        <f t="shared" ca="1" si="142"/>
        <v>-2126476416.1872048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-2126476416.1872048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-8860318.4007800203</v>
      </c>
      <c r="L2161" s="444">
        <f t="shared" ca="1" si="142"/>
        <v>-2135336734.5879848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-2135336734.5879848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-8897236.3941166028</v>
      </c>
      <c r="L2162" s="444">
        <f t="shared" ca="1" si="142"/>
        <v>-2144233970.9821014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-2144233970.9821014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-8934308.2124254238</v>
      </c>
      <c r="L2163" s="444">
        <f t="shared" ca="1" si="142"/>
        <v>-2153168279.1945267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-2153168279.1945267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-8971534.4966438618</v>
      </c>
      <c r="L2164" s="444">
        <f t="shared" ca="1" si="142"/>
        <v>-2162139813.6911707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-2162139813.6911707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-9008915.8903798778</v>
      </c>
      <c r="L2165" s="444">
        <f t="shared" ca="1" si="142"/>
        <v>-2171148729.5815506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-2171148729.5815506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-9046453.0399231277</v>
      </c>
      <c r="L2166" s="444">
        <f t="shared" ca="1" si="142"/>
        <v>-2180195182.6214738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-2180195182.6214738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-9084146.5942561403</v>
      </c>
      <c r="L2167" s="444">
        <f t="shared" ca="1" si="142"/>
        <v>-2189279329.2157297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-2189279329.2157297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-9121997.205065541</v>
      </c>
      <c r="L2168" s="444">
        <f t="shared" ca="1" si="142"/>
        <v>-2198401326.4207954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-2198401326.4207954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-9160005.5267533138</v>
      </c>
      <c r="L2169" s="444">
        <f t="shared" ca="1" si="142"/>
        <v>-2207561331.9475489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-2207561331.9475489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-9198172.2164481208</v>
      </c>
      <c r="L2170" s="444">
        <f t="shared" ca="1" si="142"/>
        <v>-2216759504.1639972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-2216759504.1639972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-9236497.9340166543</v>
      </c>
      <c r="L2171" s="444">
        <f t="shared" ca="1" si="142"/>
        <v>-2225996002.0980139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-2225996002.0980139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-9274983.3420750573</v>
      </c>
      <c r="L2172" s="444">
        <f t="shared" ca="1" si="142"/>
        <v>-2235270985.4400887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-2235270985.4400887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-9313629.1060003694</v>
      </c>
      <c r="L2173" s="444">
        <f t="shared" ca="1" si="142"/>
        <v>-2244584614.5460892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-2244584614.5460892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-9352435.8939420376</v>
      </c>
      <c r="L2174" s="444">
        <f t="shared" ca="1" si="142"/>
        <v>-2253937050.4400311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-2253937050.4400311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-9391404.3768334631</v>
      </c>
      <c r="L2175" s="444">
        <f t="shared" ca="1" si="142"/>
        <v>-2263328454.8168645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-2263328454.8168645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-9430535.2284036018</v>
      </c>
      <c r="L2176" s="444">
        <f t="shared" ca="1" si="142"/>
        <v>-2272758990.0452681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-2272758990.0452681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-9469829.125188617</v>
      </c>
      <c r="L2177" s="444">
        <f t="shared" ca="1" si="142"/>
        <v>-2282228819.1704569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-2282228819.1704569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-9509286.7465435695</v>
      </c>
      <c r="L2178" s="444">
        <f t="shared" ca="1" si="142"/>
        <v>-2291738105.9170003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-2291738105.9170003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-9548908.7746541686</v>
      </c>
      <c r="L2179" s="444">
        <f t="shared" ca="1" si="142"/>
        <v>-2301287014.6916547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-2301287014.6916547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-9588695.8945485614</v>
      </c>
      <c r="L2180" s="444">
        <f t="shared" ca="1" si="142"/>
        <v>-2310875710.5862031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-2310875710.5862031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-9628648.7941091787</v>
      </c>
      <c r="L2181" s="444">
        <f t="shared" ca="1" si="142"/>
        <v>-2320504359.3803124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-2320504359.3803124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-9668768.1640846357</v>
      </c>
      <c r="L2182" s="444">
        <f t="shared" ca="1" si="142"/>
        <v>-2330173127.5443969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-2330173127.5443969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-9709054.6981016528</v>
      </c>
      <c r="L2183" s="444">
        <f t="shared" ca="1" si="142"/>
        <v>-2339882182.2424984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-2339882182.2424984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-9749509.0926770773</v>
      </c>
      <c r="L2184" s="444">
        <f t="shared" ca="1" si="142"/>
        <v>-2349631691.3351755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-2349631691.3351755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-9790132.0472298972</v>
      </c>
      <c r="L2185" s="444">
        <f t="shared" ca="1" si="142"/>
        <v>-2359421823.3824053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-2359421823.3824053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-9830924.2640933543</v>
      </c>
      <c r="L2186" s="444">
        <f t="shared" ca="1" si="142"/>
        <v>-2369252747.6464987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-2369252747.6464987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-9871886.4485270772</v>
      </c>
      <c r="L2187" s="444">
        <f t="shared" ca="1" si="142"/>
        <v>-2379124634.0950255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-2379124634.0950255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-9913019.3087292723</v>
      </c>
      <c r="L2188" s="444">
        <f t="shared" ca="1" si="142"/>
        <v>-2389037653.4037547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-2389037653.4037547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-9954323.5558489785</v>
      </c>
      <c r="L2189" s="444">
        <f t="shared" ca="1" si="142"/>
        <v>-2398991976.9596038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-2398991976.9596038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-9995799.9039983489</v>
      </c>
      <c r="L2190" s="444">
        <f t="shared" ca="1" si="142"/>
        <v>-2408987776.8636022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-2408987776.8636022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-10037449.070265008</v>
      </c>
      <c r="L2191" s="444">
        <f t="shared" ca="1" si="142"/>
        <v>-2419025225.933867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-2419025225.933867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-10079271.774724446</v>
      </c>
      <c r="L2192" s="444">
        <f t="shared" ca="1" si="142"/>
        <v>-2429104497.7085915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-2429104497.7085915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-10121268.740452465</v>
      </c>
      <c r="L2193" s="444">
        <f t="shared" ca="1" si="142"/>
        <v>-2439225766.4490438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-2439225766.4490438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-10163440.693537682</v>
      </c>
      <c r="L2194" s="444">
        <f t="shared" ca="1" si="142"/>
        <v>-2449389207.1425815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-2449389207.1425815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-10205788.36309409</v>
      </c>
      <c r="L2195" s="444">
        <f t="shared" ca="1" si="142"/>
        <v>-2459594995.5056753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-2459594995.5056753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-10248312.481273647</v>
      </c>
      <c r="L2196" s="444">
        <f t="shared" ca="1" si="142"/>
        <v>-2469843307.986949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-2469843307.986949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-10291013.783278953</v>
      </c>
      <c r="L2197" s="444">
        <f t="shared" ca="1" si="142"/>
        <v>-2480134321.7702279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-2480134321.7702279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-10333893.00737595</v>
      </c>
      <c r="L2198" s="444">
        <f t="shared" ca="1" si="142"/>
        <v>-2490468214.7776036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-2490468214.7776036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-10376950.894906681</v>
      </c>
      <c r="L2199" s="444">
        <f t="shared" ca="1" si="142"/>
        <v>-2500845165.6725101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-2500845165.6725101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-10420188.190302126</v>
      </c>
      <c r="L2200" s="444">
        <f t="shared" ca="1" si="142"/>
        <v>-2511265353.862812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-2511265353.862812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-10463605.64109505</v>
      </c>
      <c r="L2201" s="444">
        <f t="shared" ca="1" si="142"/>
        <v>-2521728959.5039072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-2521728959.5039072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-10507203.997932946</v>
      </c>
      <c r="L2202" s="444">
        <f t="shared" ca="1" si="142"/>
        <v>-2532236163.5018401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-2532236163.5018401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-10550984.014591001</v>
      </c>
      <c r="L2203" s="444">
        <f t="shared" ca="1" si="142"/>
        <v>-2542787147.5164313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-2542787147.5164313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-10594946.447985131</v>
      </c>
      <c r="L2204" s="444">
        <f t="shared" ca="1" si="142"/>
        <v>-2553382093.9644165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-2553382093.9644165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-10639092.058185069</v>
      </c>
      <c r="L2205" s="444">
        <f t="shared" ca="1" si="142"/>
        <v>-2564021186.0226016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-2564021186.0226016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-10683421.608427506</v>
      </c>
      <c r="L2206" s="444">
        <f t="shared" ca="1" si="142"/>
        <v>-2574704607.6310291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-2574704607.6310291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-10727935.865129288</v>
      </c>
      <c r="L2207" s="444">
        <f t="shared" ca="1" si="142"/>
        <v>-2585432543.4961586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-2585432543.4961586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-10772635.597900661</v>
      </c>
      <c r="L2208" s="444">
        <f t="shared" ca="1" si="142"/>
        <v>-2596205179.0940595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-2596205179.0940595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-10817521.579558581</v>
      </c>
      <c r="L2209" s="444">
        <f t="shared" ca="1" si="142"/>
        <v>-2607022700.6736178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-2607022700.6736178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-10862594.586140074</v>
      </c>
      <c r="L2210" s="444">
        <f t="shared" ca="1" si="142"/>
        <v>-2617885295.259758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-2617885295.259758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-10907855.396915657</v>
      </c>
      <c r="L2211" s="444">
        <f t="shared" ca="1" si="142"/>
        <v>-2628793150.6566734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-2628793150.6566734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-10953304.794402806</v>
      </c>
      <c r="L2212" s="444">
        <f t="shared" ca="1" si="142"/>
        <v>-2639746455.451076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-2639746455.451076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-10998943.564379483</v>
      </c>
      <c r="L2213" s="444">
        <f t="shared" ca="1" si="142"/>
        <v>-2650745399.0154557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-2650745399.0154557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-11044772.495897733</v>
      </c>
      <c r="L2214" s="444">
        <f t="shared" ca="1" si="142"/>
        <v>-2661790171.5113535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-2661790171.5113535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-11090792.381297305</v>
      </c>
      <c r="L2215" s="444">
        <f t="shared" ca="1" si="142"/>
        <v>-2672880963.8926506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-2672880963.8926506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-11137004.016219378</v>
      </c>
      <c r="L2216" s="444">
        <f t="shared" ca="1" si="142"/>
        <v>-2684017967.9088697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-2684017967.9088697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-11183408.19962029</v>
      </c>
      <c r="L2217" s="444">
        <f t="shared" ca="1" si="142"/>
        <v>-2695201376.10849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-2695201376.10849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-11230005.733785374</v>
      </c>
      <c r="L2218" s="444">
        <f t="shared" ca="1" si="142"/>
        <v>-2706431381.8422751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-2706431381.8422751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-11276797.424342813</v>
      </c>
      <c r="L2219" s="444">
        <f t="shared" ca="1" si="142"/>
        <v>-2717708179.2666178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-2717708179.2666178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-11323784.080277573</v>
      </c>
      <c r="L2220" s="444">
        <f t="shared" ca="1" si="142"/>
        <v>-2729031963.3468952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-2729031963.3468952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-11370966.513945397</v>
      </c>
      <c r="L2221" s="444">
        <f t="shared" ca="1" si="142"/>
        <v>-2740402929.8608408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-2740402929.8608408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-11418345.541086836</v>
      </c>
      <c r="L2222" s="444">
        <f t="shared" ca="1" si="142"/>
        <v>-2751821275.4019275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-2751821275.4019275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-11465921.980841365</v>
      </c>
      <c r="L2223" s="444">
        <f t="shared" ca="1" si="142"/>
        <v>-2763287197.3827686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-2763287197.3827686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-11513696.655761536</v>
      </c>
      <c r="L2224" s="444">
        <f t="shared" ca="1" si="142"/>
        <v>-2774800894.0385303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-2774800894.0385303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-11561670.391827209</v>
      </c>
      <c r="L2225" s="444">
        <f t="shared" ca="1" si="142"/>
        <v>-2786362564.4303575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-2786362564.4303575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-11609844.018459823</v>
      </c>
      <c r="L2226" s="444">
        <f t="shared" ca="1" si="142"/>
        <v>-2797972408.4488173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-2797972408.4488173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-11658218.368536739</v>
      </c>
      <c r="L2227" s="444">
        <f t="shared" ca="1" si="142"/>
        <v>-2809630626.8173542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-2809630626.8173542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-11706794.278405642</v>
      </c>
      <c r="L2228" s="444">
        <f t="shared" ca="1" si="142"/>
        <v>-2821337421.0957599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-2821337421.0957599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-11755572.587898999</v>
      </c>
      <c r="L2229" s="444">
        <f t="shared" ca="1" si="142"/>
        <v>-2833092993.6836591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-2833092993.6836591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-11804554.14034858</v>
      </c>
      <c r="L2230" s="444">
        <f t="shared" ca="1" si="142"/>
        <v>-2844897547.8240075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-2844897547.8240075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-11853739.78260003</v>
      </c>
      <c r="L2231" s="444">
        <f t="shared" ca="1" si="142"/>
        <v>-2856751287.6066074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-2856751287.6066074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-11903130.36502753</v>
      </c>
      <c r="L2232" s="444">
        <f t="shared" ca="1" si="142"/>
        <v>-2868654417.9716349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-2868654417.9716349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-11952726.741548479</v>
      </c>
      <c r="L2233" s="444">
        <f t="shared" ca="1" si="142"/>
        <v>-2880607144.7131834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-2880607144.7131834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-12002529.769638265</v>
      </c>
      <c r="L2234" s="444">
        <f t="shared" ca="1" si="142"/>
        <v>-2892609674.4828215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-2892609674.4828215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-12052540.310345089</v>
      </c>
      <c r="L2235" s="444">
        <f t="shared" ca="1" si="142"/>
        <v>-2904662214.7931666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-2904662214.7931666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-12102759.228304861</v>
      </c>
      <c r="L2236" s="444">
        <f t="shared" ca="1" si="142"/>
        <v>-2916764974.0214715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-2916764974.0214715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-12153187.39175613</v>
      </c>
      <c r="L2237" s="444">
        <f t="shared" ca="1" si="142"/>
        <v>-2928918161.4132276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-2928918161.4132276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-12203825.672555115</v>
      </c>
      <c r="L2238" s="444">
        <f t="shared" ca="1" si="142"/>
        <v>-2941121987.0857825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-2941121987.0857825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-12254674.94619076</v>
      </c>
      <c r="L2239" s="444">
        <f t="shared" ca="1" si="142"/>
        <v>-2953376662.0319734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-2953376662.0319734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-12305736.091799889</v>
      </c>
      <c r="L2240" s="444">
        <f t="shared" ca="1" si="142"/>
        <v>-2965682398.1237731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-2965682398.1237731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-12357009.992182387</v>
      </c>
      <c r="L2241" s="444">
        <f t="shared" ca="1" si="142"/>
        <v>-2978039408.1159554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-2978039408.1159554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-12408497.533816481</v>
      </c>
      <c r="L2242" s="444">
        <f t="shared" ca="1" si="142"/>
        <v>-2990447905.6497717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-2990447905.6497717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-12460199.606874049</v>
      </c>
      <c r="L2243" s="444">
        <f t="shared" ca="1" si="142"/>
        <v>-3002908105.2566457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-3002908105.2566457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-12512117.105236024</v>
      </c>
      <c r="L2244" s="444">
        <f t="shared" ca="1" si="142"/>
        <v>-3015420222.3618817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-3015420222.3618817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-12564250.92650784</v>
      </c>
      <c r="L2245" s="444">
        <f t="shared" ca="1" si="142"/>
        <v>-3027984473.2883897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-3027984473.2883897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-12616601.972034957</v>
      </c>
      <c r="L2246" s="444">
        <f t="shared" ca="1" si="142"/>
        <v>-3040601075.2604246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-3040601075.2604246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-12669171.146918437</v>
      </c>
      <c r="L2247" s="444">
        <f t="shared" ca="1" si="142"/>
        <v>-3053270246.4073429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-3053270246.4073429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-12721959.360030595</v>
      </c>
      <c r="L2248" s="444">
        <f t="shared" ca="1" si="142"/>
        <v>-3065992205.7673736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-3065992205.7673736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-12774967.524030723</v>
      </c>
      <c r="L2249" s="444">
        <f t="shared" ca="1" si="142"/>
        <v>-3078767173.2914042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-3078767173.2914042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-12828196.555380851</v>
      </c>
      <c r="L2250" s="444">
        <f t="shared" ca="1" si="142"/>
        <v>-3091595369.8467851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-3091595369.8467851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-12881647.374361604</v>
      </c>
      <c r="L2251" s="444">
        <f t="shared" ca="1" si="142"/>
        <v>-3104477017.2211466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-3104477017.2211466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-12935320.90508811</v>
      </c>
      <c r="L2252" s="444">
        <f t="shared" ca="1" si="142"/>
        <v>-3117412338.1262345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-3117412338.1262345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-12989218.075525977</v>
      </c>
      <c r="L2253" s="444">
        <f t="shared" ca="1" si="142"/>
        <v>-3130401556.2017603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-3130401556.2017603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-13043339.817507334</v>
      </c>
      <c r="L2254" s="444">
        <f t="shared" ca="1" si="142"/>
        <v>-3143444896.0192676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-3143444896.0192676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-13097687.066746948</v>
      </c>
      <c r="L2255" s="444">
        <f t="shared" ca="1" si="142"/>
        <v>-3156542583.0860143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-3156542583.0860143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-13152260.762858393</v>
      </c>
      <c r="L2256" s="444">
        <f t="shared" ca="1" si="142"/>
        <v>-3169694843.8488727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-3169694843.8488727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-13207061.849370303</v>
      </c>
      <c r="L2257" s="444">
        <f t="shared" ca="1" si="142"/>
        <v>-3182901905.6982431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-3182901905.6982431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-13262091.27374268</v>
      </c>
      <c r="L2258" s="444">
        <f t="shared" ca="1" si="142"/>
        <v>-3196163996.9719858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-3196163996.9719858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-13317349.987383274</v>
      </c>
      <c r="L2259" s="444">
        <f t="shared" ca="1" si="142"/>
        <v>-3209481346.9593692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-3209481346.9593692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-13372838.945664039</v>
      </c>
      <c r="L2260" s="444">
        <f t="shared" ca="1" si="142"/>
        <v>-3222854185.9050331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-3222854185.9050331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-13428559.107937638</v>
      </c>
      <c r="L2261" s="444">
        <f t="shared" ca="1" si="142"/>
        <v>-3236282745.0129709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-3236282745.0129709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-13484511.437554045</v>
      </c>
      <c r="L2262" s="444">
        <f t="shared" ca="1" si="142"/>
        <v>-3249767256.4505248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-3249767256.4505248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-13540696.901877187</v>
      </c>
      <c r="L2263" s="444">
        <f t="shared" ca="1" si="142"/>
        <v>-3263307953.3524022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-3263307953.3524022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-13597116.472301675</v>
      </c>
      <c r="L2264" s="444">
        <f t="shared" ca="1" si="142"/>
        <v>-3276905069.8247037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-3276905069.8247037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-13653771.124269599</v>
      </c>
      <c r="L2265" s="444">
        <f t="shared" ca="1" si="142"/>
        <v>-3290558840.9489732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-3290558840.9489732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-13710661.837287389</v>
      </c>
      <c r="L2266" s="444">
        <f t="shared" ca="1" si="142"/>
        <v>-3304269502.7862606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-3304269502.7862606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-13767789.594942752</v>
      </c>
      <c r="L2267" s="444">
        <f t="shared" ca="1" si="142"/>
        <v>-3318037292.3812032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-3318037292.3812032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-13825155.384921679</v>
      </c>
      <c r="L2268" s="444">
        <f t="shared" ca="1" si="142"/>
        <v>-3331862447.7661247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-3331862447.7661247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-13882760.199025519</v>
      </c>
      <c r="L2269" s="444">
        <f t="shared" ca="1" si="142"/>
        <v>-3345745207.9651504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-3345745207.9651504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-13940605.033188127</v>
      </c>
      <c r="L2270" s="444">
        <f t="shared" ca="1" si="142"/>
        <v>-3359685812.9983387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-3359685812.9983387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-13998690.887493078</v>
      </c>
      <c r="L2271" s="444">
        <f t="shared" ca="1" si="142"/>
        <v>-3373684503.8858318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-3373684503.8858318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-14057018.766190967</v>
      </c>
      <c r="L2272" s="444">
        <f t="shared" ca="1" si="142"/>
        <v>-3387741522.6520228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-3387741522.6520228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-14115589.677716762</v>
      </c>
      <c r="L2273" s="444">
        <f t="shared" ca="1" si="142"/>
        <v>-3401857112.3297396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-3401857112.3297396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-14174404.634707248</v>
      </c>
      <c r="L2274" s="444">
        <f t="shared" ca="1" si="142"/>
        <v>-3416031516.964447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-3416031516.964447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-14233464.654018529</v>
      </c>
      <c r="L2275" s="444">
        <f t="shared" ca="1" si="142"/>
        <v>-3430264981.6184654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-3430264981.6184654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-14292770.756743608</v>
      </c>
      <c r="L2276" s="444">
        <f t="shared" ca="1" si="142"/>
        <v>-3444557752.3752089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-3444557752.3752089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-14352323.968230037</v>
      </c>
      <c r="L2277" s="444">
        <f t="shared" ca="1" si="142"/>
        <v>-3458910076.3434391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-3458910076.3434391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-14412125.318097662</v>
      </c>
      <c r="L2278" s="444">
        <f t="shared" ca="1" si="142"/>
        <v>-3473322201.6615367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-3473322201.6615367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-14472175.840256402</v>
      </c>
      <c r="L2279" s="444">
        <f t="shared" ca="1" si="142"/>
        <v>-3487794377.5017929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-3487794377.5017929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-14532476.572924135</v>
      </c>
      <c r="L2280" s="444">
        <f t="shared" ca="1" si="142"/>
        <v>-3502326854.074717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-3502326854.074717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-14593028.558644656</v>
      </c>
      <c r="L2281" s="444">
        <f t="shared" ca="1" si="142"/>
        <v>-3516919882.6333618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-3516919882.6333618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-14653832.844305674</v>
      </c>
      <c r="L2282" s="444">
        <f t="shared" ca="1" si="142"/>
        <v>-3531573715.4776673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-3531573715.4776673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-14714890.481156947</v>
      </c>
      <c r="L2283" s="444">
        <f t="shared" ca="1" si="142"/>
        <v>-3546288605.9588242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-3546288605.9588242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-14776202.524828434</v>
      </c>
      <c r="L2284" s="444">
        <f t="shared" ca="1" si="142"/>
        <v>-3561064808.4836526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-3561064808.4836526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-14837770.035348551</v>
      </c>
      <c r="L2285" s="444">
        <f t="shared" ca="1" si="142"/>
        <v>-3575902578.519001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-3575902578.519001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-14899594.077162506</v>
      </c>
      <c r="L2286" s="444">
        <f t="shared" ca="1" si="142"/>
        <v>-3590802172.5961637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-3590802172.5961637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-14961675.719150685</v>
      </c>
      <c r="L2287" s="444">
        <f t="shared" ca="1" si="142"/>
        <v>-3605763848.3153143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-3605763848.3153143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-15024016.034647141</v>
      </c>
      <c r="L2288" s="444">
        <f t="shared" ca="1" si="142"/>
        <v>-3620787864.3499613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-3620787864.3499613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-15086616.10145817</v>
      </c>
      <c r="L2289" s="444">
        <f t="shared" ca="1" si="142"/>
        <v>-3635874480.4514194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-3635874480.4514194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-15149477.001880914</v>
      </c>
      <c r="L2290" s="444">
        <f t="shared" ca="1" si="142"/>
        <v>-3651023957.4533005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-3651023957.4533005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-15212599.822722085</v>
      </c>
      <c r="L2291" s="444">
        <f t="shared" ca="1" si="142"/>
        <v>-3666236557.2760224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-3666236557.2760224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-15275985.655316757</v>
      </c>
      <c r="L2292" s="444">
        <f t="shared" ca="1" si="142"/>
        <v>-3681512542.9313393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-3681512542.9313393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-15339635.59554725</v>
      </c>
      <c r="L2293" s="444">
        <f t="shared" ca="1" si="142"/>
        <v>-3696852178.5268865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-3696852178.5268865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-15403550.743862029</v>
      </c>
      <c r="L2294" s="444">
        <f t="shared" ca="1" si="142"/>
        <v>-3712255729.2707486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-3712255729.2707486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-15467732.205294788</v>
      </c>
      <c r="L2295" s="444">
        <f t="shared" ca="1" si="142"/>
        <v>-3727723461.4760432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-3727723461.4760432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-15532181.089483513</v>
      </c>
      <c r="L2296" s="444">
        <f t="shared" ca="1" si="142"/>
        <v>-3743255642.565527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-3743255642.565527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-15596898.510689698</v>
      </c>
      <c r="L2297" s="444">
        <f t="shared" ca="1" si="142"/>
        <v>-3758852541.0762167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-3758852541.0762167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-15661885.58781757</v>
      </c>
      <c r="L2298" s="444">
        <f t="shared" ca="1" si="142"/>
        <v>-3774514426.6640344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-3774514426.6640344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-15727143.444433477</v>
      </c>
      <c r="L2299" s="444">
        <f t="shared" ca="1" si="142"/>
        <v>-3790241570.1084681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-3790241570.1084681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-15792673.208785286</v>
      </c>
      <c r="L2300" s="444">
        <f t="shared" ca="1" si="142"/>
        <v>-3806034243.3172531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-3806034243.3172531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-15858476.013821885</v>
      </c>
      <c r="L2301" s="444">
        <f t="shared" ca="1" si="142"/>
        <v>-3821892719.3310752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-3821892719.3310752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-15924552.99721281</v>
      </c>
      <c r="L2302" s="444">
        <f t="shared" ca="1" si="142"/>
        <v>-3837817272.3282881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-3837817272.3282881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-15990905.301367866</v>
      </c>
      <c r="L2303" s="444">
        <f t="shared" ref="L2303:L2557" ca="1" si="147">I2303-J2303+K2303</f>
        <v>-3853808177.6296558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-3853808177.6296558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-16057534.073456898</v>
      </c>
      <c r="L2304" s="444">
        <f t="shared" ca="1" si="147"/>
        <v>-3869865711.7031126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-3869865711.7031126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-16124440.465429636</v>
      </c>
      <c r="L2305" s="444">
        <f t="shared" ca="1" si="147"/>
        <v>-3885990152.1685424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-3885990152.1685424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-16191625.634035593</v>
      </c>
      <c r="L2306" s="444">
        <f t="shared" ca="1" si="147"/>
        <v>-3902181777.802578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-3902181777.802578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-16259090.740844075</v>
      </c>
      <c r="L2307" s="444">
        <f t="shared" ca="1" si="147"/>
        <v>-3918440868.5434222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-3918440868.5434222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-16326836.952264261</v>
      </c>
      <c r="L2308" s="444">
        <f t="shared" ca="1" si="147"/>
        <v>-3934767705.4956865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-3934767705.4956865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-16394865.439565361</v>
      </c>
      <c r="L2309" s="444">
        <f t="shared" ca="1" si="147"/>
        <v>-3951162570.9352517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-3951162570.9352517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-16463177.378896883</v>
      </c>
      <c r="L2310" s="444">
        <f t="shared" ca="1" si="147"/>
        <v>-3967625748.3141484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-3967625748.3141484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-16531773.951308951</v>
      </c>
      <c r="L2311" s="444">
        <f t="shared" ca="1" si="147"/>
        <v>-3984157522.2654572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-3984157522.2654572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-16600656.342772737</v>
      </c>
      <c r="L2312" s="444">
        <f t="shared" ca="1" si="147"/>
        <v>-4000758178.6082301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-4000758178.6082301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-16669825.744200956</v>
      </c>
      <c r="L2313" s="444">
        <f t="shared" ca="1" si="147"/>
        <v>-4017428004.3524313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-4017428004.3524313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-16739283.351468466</v>
      </c>
      <c r="L2314" s="444">
        <f t="shared" ca="1" si="147"/>
        <v>-4034167287.7038999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-4034167287.7038999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-16809030.365432914</v>
      </c>
      <c r="L2315" s="444">
        <f t="shared" ca="1" si="147"/>
        <v>-4050976318.0693326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-4050976318.0693326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-16879067.991955552</v>
      </c>
      <c r="L2316" s="444">
        <f t="shared" ca="1" si="147"/>
        <v>-4067855386.0612884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-4067855386.0612884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-16949397.441922035</v>
      </c>
      <c r="L2317" s="444">
        <f t="shared" ca="1" si="147"/>
        <v>-4084804783.5032105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-4084804783.5032105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-17020019.931263376</v>
      </c>
      <c r="L2318" s="444">
        <f t="shared" ca="1" si="147"/>
        <v>-4101824803.434474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-4101824803.434474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-17090936.680976976</v>
      </c>
      <c r="L2319" s="444">
        <f t="shared" ca="1" si="147"/>
        <v>-4118915740.1154509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-4118915740.1154509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-17162148.917147711</v>
      </c>
      <c r="L2320" s="444">
        <f t="shared" ca="1" si="147"/>
        <v>-4136077889.0325985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-4136077889.0325985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-17233657.870969161</v>
      </c>
      <c r="L2321" s="444">
        <f t="shared" ca="1" si="147"/>
        <v>-4153311546.9035678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-4153311546.9035678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-17305464.778764866</v>
      </c>
      <c r="L2322" s="444">
        <f t="shared" ca="1" si="147"/>
        <v>-4170617011.6823325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-4170617011.6823325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-17377570.882009719</v>
      </c>
      <c r="L2323" s="444">
        <f t="shared" ca="1" si="147"/>
        <v>-4187994582.564342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-4187994582.564342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-17449977.427351423</v>
      </c>
      <c r="L2324" s="444">
        <f t="shared" ca="1" si="147"/>
        <v>-4205444559.9916935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-4205444559.9916935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-17522685.666632053</v>
      </c>
      <c r="L2325" s="444">
        <f t="shared" ca="1" si="147"/>
        <v>-4222967245.6583257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-4222967245.6583257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-17595696.856909689</v>
      </c>
      <c r="L2326" s="444">
        <f t="shared" ca="1" si="147"/>
        <v>-4240562942.5152354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-4240562942.5152354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-17669012.260480147</v>
      </c>
      <c r="L2327" s="444">
        <f t="shared" ca="1" si="147"/>
        <v>-4258231954.7757154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-4258231954.7757154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-17742633.144898817</v>
      </c>
      <c r="L2328" s="444">
        <f t="shared" ca="1" si="147"/>
        <v>-4275974587.9206142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-4275974587.9206142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-17816560.783002563</v>
      </c>
      <c r="L2329" s="444">
        <f t="shared" ca="1" si="147"/>
        <v>-4293791148.7036166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-4293791148.7036166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-17890796.452931732</v>
      </c>
      <c r="L2330" s="444">
        <f t="shared" ca="1" si="147"/>
        <v>-4311681945.1565485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-4311681945.1565485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-17965341.438152283</v>
      </c>
      <c r="L2331" s="444">
        <f t="shared" ca="1" si="147"/>
        <v>-4329647286.5947008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-4329647286.5947008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-18040197.02747792</v>
      </c>
      <c r="L2332" s="444">
        <f t="shared" ca="1" si="147"/>
        <v>-4347687483.622179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-4347687483.622179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-18115364.515092414</v>
      </c>
      <c r="L2333" s="444">
        <f t="shared" ca="1" si="147"/>
        <v>-4365802848.1372719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-4365802848.1372719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-18190845.200571965</v>
      </c>
      <c r="L2334" s="444">
        <f t="shared" ca="1" si="147"/>
        <v>-4383993693.3378439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-4383993693.3378439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-18266640.388907682</v>
      </c>
      <c r="L2335" s="444">
        <f t="shared" ca="1" si="147"/>
        <v>-4402260333.7267513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-4402260333.7267513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-18342751.390528131</v>
      </c>
      <c r="L2336" s="444">
        <f t="shared" ca="1" si="147"/>
        <v>-4420603085.1172791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-4420603085.1172791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-18419179.521321997</v>
      </c>
      <c r="L2337" s="444">
        <f t="shared" ca="1" si="147"/>
        <v>-4439022264.6386013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-4439022264.6386013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-18495926.102660839</v>
      </c>
      <c r="L2338" s="444">
        <f t="shared" ca="1" si="147"/>
        <v>-4457518190.7412624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-4457518190.7412624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-18572992.461421926</v>
      </c>
      <c r="L2339" s="444">
        <f t="shared" ca="1" si="147"/>
        <v>-4476091183.2026844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-4476091183.2026844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-18650379.930011183</v>
      </c>
      <c r="L2340" s="444">
        <f t="shared" ca="1" si="147"/>
        <v>-4494741563.1326952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-4494741563.1326952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-18728089.846386231</v>
      </c>
      <c r="L2341" s="444">
        <f t="shared" ca="1" si="147"/>
        <v>-4513469652.9790812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-4513469652.9790812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-18806123.554079503</v>
      </c>
      <c r="L2342" s="444">
        <f t="shared" ca="1" si="147"/>
        <v>-4532275776.5331602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-4532275776.5331602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-18884482.402221501</v>
      </c>
      <c r="L2343" s="444">
        <f t="shared" ca="1" si="147"/>
        <v>-4551160258.9353819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-4551160258.9353819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-18963167.745564092</v>
      </c>
      <c r="L2344" s="444">
        <f t="shared" ca="1" si="147"/>
        <v>-4570123426.6809464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-4570123426.6809464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-19042180.944503944</v>
      </c>
      <c r="L2345" s="444">
        <f t="shared" ca="1" si="147"/>
        <v>-4589165607.6254501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-4589165607.6254501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-19121523.365106042</v>
      </c>
      <c r="L2346" s="444">
        <f t="shared" ca="1" si="147"/>
        <v>-4608287130.9905558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-4608287130.9905558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-19201196.379127316</v>
      </c>
      <c r="L2347" s="444">
        <f t="shared" ca="1" si="147"/>
        <v>-4627488327.3696833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-4627488327.3696833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-19281201.364040345</v>
      </c>
      <c r="L2348" s="444">
        <f t="shared" ca="1" si="147"/>
        <v>-4646769528.7337236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-4646769528.7337236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-19361539.703057181</v>
      </c>
      <c r="L2349" s="444">
        <f t="shared" ca="1" si="147"/>
        <v>-4666131068.4367809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-4666131068.4367809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-19442212.785153255</v>
      </c>
      <c r="L2350" s="444">
        <f t="shared" ca="1" si="147"/>
        <v>-4685573281.2219343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-4685573281.2219343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-19523222.005091392</v>
      </c>
      <c r="L2351" s="444">
        <f t="shared" ca="1" si="147"/>
        <v>-4705096503.227026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-4705096503.227026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-19604568.76344594</v>
      </c>
      <c r="L2352" s="444">
        <f t="shared" ca="1" si="147"/>
        <v>-4724701071.9904718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-4724701071.9904718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-19686254.466626965</v>
      </c>
      <c r="L2353" s="444">
        <f t="shared" ca="1" si="147"/>
        <v>-4744387326.457099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-4744387326.457099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-19768280.526904579</v>
      </c>
      <c r="L2354" s="444">
        <f t="shared" ca="1" si="147"/>
        <v>-4764155606.9840031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-4764155606.9840031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-19850648.362433344</v>
      </c>
      <c r="L2355" s="444">
        <f t="shared" ca="1" si="147"/>
        <v>-4784006255.3464365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-4784006255.3464365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-19933359.397276819</v>
      </c>
      <c r="L2356" s="444">
        <f t="shared" ca="1" si="147"/>
        <v>-4803939614.7437134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-4803939614.7437134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-20016415.061432138</v>
      </c>
      <c r="L2357" s="444">
        <f t="shared" ca="1" si="147"/>
        <v>-4823956029.8051453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-4823956029.8051453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-20099816.790854771</v>
      </c>
      <c r="L2358" s="444">
        <f t="shared" ca="1" si="147"/>
        <v>-4844055846.5959997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-4844055846.5959997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-20183566.027483333</v>
      </c>
      <c r="L2359" s="444">
        <f t="shared" ca="1" si="147"/>
        <v>-4864239412.6234827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-4864239412.6234827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-20267664.219264511</v>
      </c>
      <c r="L2360" s="444">
        <f t="shared" ca="1" si="147"/>
        <v>-4884507076.8427477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-4884507076.8427477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-20352112.820178114</v>
      </c>
      <c r="L2361" s="444">
        <f t="shared" ca="1" si="147"/>
        <v>-4904859189.6629257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-4904859189.6629257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-20436913.290262189</v>
      </c>
      <c r="L2362" s="444">
        <f t="shared" ca="1" si="147"/>
        <v>-4925296102.9531879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-4925296102.9531879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-20522067.095638283</v>
      </c>
      <c r="L2363" s="444">
        <f t="shared" ca="1" si="147"/>
        <v>-4945818170.0488262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-4945818170.0488262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-20607575.708536774</v>
      </c>
      <c r="L2364" s="444">
        <f t="shared" ca="1" si="147"/>
        <v>-4966425745.7573633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-4966425745.7573633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-20693440.607322346</v>
      </c>
      <c r="L2365" s="444">
        <f t="shared" ca="1" si="147"/>
        <v>-4987119186.364686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-4987119186.364686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-20779663.276519526</v>
      </c>
      <c r="L2366" s="444">
        <f t="shared" ca="1" si="147"/>
        <v>-5007898849.6412058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-5007898849.6412058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-20866245.206838358</v>
      </c>
      <c r="L2367" s="444">
        <f t="shared" ca="1" si="147"/>
        <v>-5028765094.8480444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-5028765094.8480444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-20953187.895200185</v>
      </c>
      <c r="L2368" s="444">
        <f t="shared" ca="1" si="147"/>
        <v>-5049718282.7432442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-5049718282.7432442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-21040492.844763517</v>
      </c>
      <c r="L2369" s="444">
        <f t="shared" ca="1" si="147"/>
        <v>-5070758775.5880079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-5070758775.5880079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-21128161.564950034</v>
      </c>
      <c r="L2370" s="444">
        <f t="shared" ca="1" si="147"/>
        <v>-5091886937.1529579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-5091886937.1529579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-21216195.571470659</v>
      </c>
      <c r="L2371" s="444">
        <f t="shared" ca="1" si="147"/>
        <v>-5113103132.7244282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-5113103132.7244282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-21304596.386351783</v>
      </c>
      <c r="L2372" s="444">
        <f t="shared" ca="1" si="147"/>
        <v>-5134407729.1107798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-5134407729.1107798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-21393365.537961584</v>
      </c>
      <c r="L2373" s="444">
        <f t="shared" ca="1" si="147"/>
        <v>-5155801094.6487417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-5155801094.6487417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-21482504.561036423</v>
      </c>
      <c r="L2374" s="444">
        <f t="shared" ca="1" si="147"/>
        <v>-5177283599.2097778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-5177283599.2097778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-21572014.996707406</v>
      </c>
      <c r="L2375" s="444">
        <f t="shared" ca="1" si="147"/>
        <v>-5198855614.2064848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-5198855614.2064848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-21661898.392527021</v>
      </c>
      <c r="L2376" s="444">
        <f t="shared" ca="1" si="147"/>
        <v>-5220517512.5990114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-5220517512.5990114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-21752156.302495882</v>
      </c>
      <c r="L2377" s="444">
        <f t="shared" ca="1" si="147"/>
        <v>-5242269668.9015074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-5242269668.9015074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-21842790.287089612</v>
      </c>
      <c r="L2378" s="444">
        <f t="shared" ca="1" si="147"/>
        <v>-5264112459.1885967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-5264112459.1885967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-21933801.913285818</v>
      </c>
      <c r="L2379" s="444">
        <f t="shared" ca="1" si="147"/>
        <v>-5286046261.1018829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-5286046261.1018829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-22025192.754591178</v>
      </c>
      <c r="L2380" s="444">
        <f t="shared" ca="1" si="147"/>
        <v>-5308071453.8564739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-5308071453.8564739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-22116964.391068641</v>
      </c>
      <c r="L2381" s="444">
        <f t="shared" ca="1" si="147"/>
        <v>-5330188418.2475424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-5330188418.2475424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-22209118.40936476</v>
      </c>
      <c r="L2382" s="444">
        <f t="shared" ca="1" si="147"/>
        <v>-5352397536.6569071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-5352397536.6569071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-22301656.402737111</v>
      </c>
      <c r="L2383" s="444">
        <f t="shared" ca="1" si="147"/>
        <v>-5374699193.0596437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-5374699193.0596437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-22394579.971081849</v>
      </c>
      <c r="L2384" s="444">
        <f t="shared" ca="1" si="147"/>
        <v>-5397093773.0307255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-5397093773.0307255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-22487890.720961355</v>
      </c>
      <c r="L2385" s="444">
        <f t="shared" ca="1" si="147"/>
        <v>-5419581663.751687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-5419581663.751687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-22581590.26563203</v>
      </c>
      <c r="L2386" s="444">
        <f t="shared" ca="1" si="147"/>
        <v>-5442163254.0173187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-5442163254.0173187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-22675680.22507216</v>
      </c>
      <c r="L2387" s="444">
        <f t="shared" ca="1" si="147"/>
        <v>-5464838934.2423906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-5464838934.2423906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-22770162.226009961</v>
      </c>
      <c r="L2388" s="444">
        <f t="shared" ca="1" si="147"/>
        <v>-5487609096.468401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-5487609096.468401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-22865037.901951671</v>
      </c>
      <c r="L2389" s="444">
        <f t="shared" ca="1" si="147"/>
        <v>-5510474134.3703527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-5510474134.3703527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-22960308.893209804</v>
      </c>
      <c r="L2390" s="444">
        <f t="shared" ca="1" si="147"/>
        <v>-5533434443.2635622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-5533434443.2635622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-23055976.84693151</v>
      </c>
      <c r="L2391" s="444">
        <f t="shared" ca="1" si="147"/>
        <v>-5556490420.1104937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-5556490420.1104937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-23152043.417127058</v>
      </c>
      <c r="L2392" s="444">
        <f t="shared" ca="1" si="147"/>
        <v>-5579642463.5276203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-5579642463.5276203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-23248510.264698416</v>
      </c>
      <c r="L2393" s="444">
        <f t="shared" ca="1" si="147"/>
        <v>-5602890973.7923183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-5602890973.7923183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-23345379.057467993</v>
      </c>
      <c r="L2394" s="444">
        <f t="shared" ca="1" si="147"/>
        <v>-5626236352.8497868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-5626236352.8497868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-23442651.470207445</v>
      </c>
      <c r="L2395" s="444">
        <f t="shared" ca="1" si="147"/>
        <v>-5649679004.319994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-5649679004.319994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-23540329.184666641</v>
      </c>
      <c r="L2396" s="444">
        <f t="shared" ca="1" si="147"/>
        <v>-5673219333.5046606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-5673219333.5046606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-23638413.889602751</v>
      </c>
      <c r="L2397" s="444">
        <f t="shared" ca="1" si="147"/>
        <v>-5696857747.3942633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-5696857747.3942633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-23736907.280809429</v>
      </c>
      <c r="L2398" s="444">
        <f t="shared" ca="1" si="147"/>
        <v>-5720594654.6750727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-5720594654.6750727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-23835811.061146136</v>
      </c>
      <c r="L2399" s="444">
        <f t="shared" ca="1" si="147"/>
        <v>-5744430465.7362185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-5744430465.7362185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-23935126.940567575</v>
      </c>
      <c r="L2400" s="444">
        <f t="shared" ca="1" si="147"/>
        <v>-5768365592.6767864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-5768365592.6767864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-24034856.636153277</v>
      </c>
      <c r="L2401" s="444">
        <f t="shared" ca="1" si="147"/>
        <v>-5792400449.3129396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-5792400449.3129396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-24135001.872137249</v>
      </c>
      <c r="L2402" s="444">
        <f t="shared" ca="1" si="147"/>
        <v>-5816535451.1850767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-5816535451.1850767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-24235564.37993782</v>
      </c>
      <c r="L2403" s="444">
        <f t="shared" ca="1" si="147"/>
        <v>-5840771015.5650148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-5840771015.5650148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-24336545.898187563</v>
      </c>
      <c r="L2404" s="444">
        <f t="shared" ca="1" si="147"/>
        <v>-5865107561.4632025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-5865107561.4632025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-24437948.172763344</v>
      </c>
      <c r="L2405" s="444">
        <f t="shared" ca="1" si="147"/>
        <v>-5889545509.6359653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-5889545509.6359653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-24539772.956816521</v>
      </c>
      <c r="L2406" s="444">
        <f t="shared" ca="1" si="147"/>
        <v>-5914085282.592782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-5914085282.592782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-24642022.01080326</v>
      </c>
      <c r="L2407" s="444">
        <f t="shared" ca="1" si="147"/>
        <v>-5938727304.6035852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-5938727304.6035852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-24744697.102514938</v>
      </c>
      <c r="L2408" s="444">
        <f t="shared" ca="1" si="147"/>
        <v>-5963472001.7061005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-5963472001.7061005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-24847800.007108752</v>
      </c>
      <c r="L2409" s="444">
        <f t="shared" ca="1" si="147"/>
        <v>-5988319801.7132092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-5988319801.7132092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-24951332.507138371</v>
      </c>
      <c r="L2410" s="444">
        <f t="shared" ca="1" si="147"/>
        <v>-6013271134.2203474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-6013271134.2203474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-25055296.392584782</v>
      </c>
      <c r="L2411" s="444">
        <f t="shared" ca="1" si="147"/>
        <v>-6038326430.6129322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-6038326430.6129322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-25159693.460887216</v>
      </c>
      <c r="L2412" s="444">
        <f t="shared" ca="1" si="147"/>
        <v>-6063486124.0738192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-6063486124.0738192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-25264525.516974248</v>
      </c>
      <c r="L2413" s="444">
        <f t="shared" ca="1" si="147"/>
        <v>-6088750649.5907936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-6088750649.5907936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-25369794.373294972</v>
      </c>
      <c r="L2414" s="444">
        <f t="shared" ca="1" si="147"/>
        <v>-6114120443.9640884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-6114120443.9640884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-25475501.849850368</v>
      </c>
      <c r="L2415" s="444">
        <f t="shared" ca="1" si="147"/>
        <v>-6139595945.8139391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-6139595945.8139391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-25581649.774224747</v>
      </c>
      <c r="L2416" s="444">
        <f t="shared" ca="1" si="147"/>
        <v>-6165177595.5881634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-6165177595.5881634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-25688239.981617346</v>
      </c>
      <c r="L2417" s="444">
        <f t="shared" ca="1" si="147"/>
        <v>-6190865835.5697803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-6190865835.5697803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-25795274.314874083</v>
      </c>
      <c r="L2418" s="444">
        <f t="shared" ca="1" si="147"/>
        <v>-6216661109.884654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-6216661109.884654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-25902754.624519393</v>
      </c>
      <c r="L2419" s="444">
        <f t="shared" ca="1" si="147"/>
        <v>-6242563864.5091734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-6242563864.5091734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-26010682.768788222</v>
      </c>
      <c r="L2420" s="444">
        <f t="shared" ca="1" si="147"/>
        <v>-6268574547.2779617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-6268574547.2779617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-26119060.613658175</v>
      </c>
      <c r="L2421" s="444">
        <f t="shared" ca="1" si="147"/>
        <v>-6294693607.8916197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-6294693607.8916197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-26227890.032881748</v>
      </c>
      <c r="L2422" s="444">
        <f t="shared" ca="1" si="147"/>
        <v>-6320921497.9245014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-6320921497.9245014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-26337172.908018757</v>
      </c>
      <c r="L2423" s="444">
        <f t="shared" ca="1" si="147"/>
        <v>-6347258670.8325205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-6347258670.8325205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-26446911.128468834</v>
      </c>
      <c r="L2424" s="444">
        <f t="shared" ca="1" si="147"/>
        <v>-6373705581.960989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-6373705581.960989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-26557106.591504119</v>
      </c>
      <c r="L2425" s="444">
        <f t="shared" ca="1" si="147"/>
        <v>-6400262688.5524931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-6400262688.5524931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-26667761.202302054</v>
      </c>
      <c r="L2426" s="444">
        <f t="shared" ca="1" si="147"/>
        <v>-6426930449.7547951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-6426930449.7547951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-26778876.873978313</v>
      </c>
      <c r="L2427" s="444">
        <f t="shared" ca="1" si="147"/>
        <v>-6453709326.6287737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-6453709326.6287737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-26890455.527619891</v>
      </c>
      <c r="L2428" s="444">
        <f t="shared" ca="1" si="147"/>
        <v>-6480599782.156394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-6480599782.156394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-27002499.092318308</v>
      </c>
      <c r="L2429" s="444">
        <f t="shared" ca="1" si="147"/>
        <v>-6507602281.2487125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-6507602281.2487125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-27115009.505202968</v>
      </c>
      <c r="L2430" s="444">
        <f t="shared" ca="1" si="147"/>
        <v>-6534717290.7539158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-6534717290.7539158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-27227988.71147465</v>
      </c>
      <c r="L2431" s="444">
        <f t="shared" ca="1" si="147"/>
        <v>-6561945279.4653902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-6561945279.4653902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-27341438.664439127</v>
      </c>
      <c r="L2432" s="444">
        <f t="shared" ca="1" si="147"/>
        <v>-6589286718.1298294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-6589286718.1298294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-27455361.325540956</v>
      </c>
      <c r="L2433" s="444">
        <f t="shared" ca="1" si="147"/>
        <v>-6616742079.4553699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-6616742079.4553699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-27569758.664397374</v>
      </c>
      <c r="L2434" s="444">
        <f t="shared" ca="1" si="147"/>
        <v>-6644311838.1197672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-6644311838.1197672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-27684632.658832364</v>
      </c>
      <c r="L2435" s="444">
        <f t="shared" ca="1" si="147"/>
        <v>-6671996470.7785997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-6671996470.7785997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-27799985.294910833</v>
      </c>
      <c r="L2436" s="444">
        <f t="shared" ca="1" si="147"/>
        <v>-6699796456.0735102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-6699796456.0735102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-27915818.56697296</v>
      </c>
      <c r="L2437" s="444">
        <f t="shared" ca="1" si="147"/>
        <v>-6727712274.6404829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-6727712274.6404829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-28032134.477668684</v>
      </c>
      <c r="L2438" s="444">
        <f t="shared" ca="1" si="147"/>
        <v>-6755744409.1181517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-6755744409.1181517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-28148935.037992299</v>
      </c>
      <c r="L2439" s="444">
        <f t="shared" ca="1" si="147"/>
        <v>-6783893344.1561441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-6783893344.1561441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-28266222.267317269</v>
      </c>
      <c r="L2440" s="444">
        <f t="shared" ca="1" si="147"/>
        <v>-6812159566.423461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-6812159566.423461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-28383998.193431087</v>
      </c>
      <c r="L2441" s="444">
        <f t="shared" ca="1" si="147"/>
        <v>-6840543564.6168919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-6840543564.6168919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-28502264.852570377</v>
      </c>
      <c r="L2442" s="444">
        <f t="shared" ca="1" si="147"/>
        <v>-6869045829.4694624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-6869045829.4694624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-28621024.289456092</v>
      </c>
      <c r="L2443" s="444">
        <f t="shared" ca="1" si="147"/>
        <v>-6897666853.7589188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-6897666853.7589188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-28740278.557328828</v>
      </c>
      <c r="L2444" s="444">
        <f t="shared" ca="1" si="147"/>
        <v>-6926407132.3162479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-6926407132.3162479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-28860029.717984367</v>
      </c>
      <c r="L2445" s="444">
        <f t="shared" ca="1" si="147"/>
        <v>-6955267162.0342321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-6955267162.0342321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-28980279.841809299</v>
      </c>
      <c r="L2446" s="444">
        <f t="shared" ca="1" si="147"/>
        <v>-6984247441.8760414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-6984247441.8760414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-29101031.007816844</v>
      </c>
      <c r="L2447" s="444">
        <f t="shared" ca="1" si="147"/>
        <v>-7013348472.8838587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-7013348472.8838587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-29222285.303682745</v>
      </c>
      <c r="L2448" s="444">
        <f t="shared" ca="1" si="147"/>
        <v>-7042570758.187541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-7042570758.187541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-29344044.825781416</v>
      </c>
      <c r="L2449" s="444">
        <f t="shared" ca="1" si="147"/>
        <v>-7071914803.0133228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-7071914803.0133228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-29466311.679222181</v>
      </c>
      <c r="L2450" s="444">
        <f t="shared" ca="1" si="147"/>
        <v>-7101381114.6925449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-7101381114.6925449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-29589087.9778856</v>
      </c>
      <c r="L2451" s="444">
        <f t="shared" ca="1" si="147"/>
        <v>-7130970202.6704302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-7130970202.6704302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-29712375.844460126</v>
      </c>
      <c r="L2452" s="444">
        <f t="shared" ca="1" si="147"/>
        <v>-7160682578.5148907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-7160682578.5148907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-29836177.410478711</v>
      </c>
      <c r="L2453" s="444">
        <f t="shared" ca="1" si="147"/>
        <v>-7190518755.9253693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-7190518755.9253693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-29960494.816355702</v>
      </c>
      <c r="L2454" s="444">
        <f t="shared" ca="1" si="147"/>
        <v>-7220479250.741725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-7220479250.741725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-30085330.211423859</v>
      </c>
      <c r="L2455" s="444">
        <f t="shared" ca="1" si="147"/>
        <v>-7250564580.9531488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-7250564580.9531488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-30210685.75397145</v>
      </c>
      <c r="L2456" s="444">
        <f t="shared" ca="1" si="147"/>
        <v>-7280775266.7071199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-7280775266.7071199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-30336563.61127967</v>
      </c>
      <c r="L2457" s="444">
        <f t="shared" ca="1" si="147"/>
        <v>-7311111830.3183994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-7311111830.3183994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-30462965.959659997</v>
      </c>
      <c r="L2458" s="444">
        <f t="shared" ca="1" si="147"/>
        <v>-7341574796.278059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-7341574796.278059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-30589894.984491915</v>
      </c>
      <c r="L2459" s="444">
        <f t="shared" ca="1" si="147"/>
        <v>-7372164691.2625513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-7372164691.2625513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-30717352.880260635</v>
      </c>
      <c r="L2460" s="444">
        <f t="shared" ca="1" si="147"/>
        <v>-7402882044.1428118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-7402882044.1428118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-30845341.85059505</v>
      </c>
      <c r="L2461" s="444">
        <f t="shared" ca="1" si="147"/>
        <v>-7433727385.9934072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-7433727385.9934072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-30973864.108305864</v>
      </c>
      <c r="L2462" s="444">
        <f t="shared" ca="1" si="147"/>
        <v>-7464701250.1017132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-7464701250.1017132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-31102921.875423804</v>
      </c>
      <c r="L2463" s="444">
        <f t="shared" ca="1" si="147"/>
        <v>-7495804171.9771366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-7495804171.9771366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-31232517.38323807</v>
      </c>
      <c r="L2464" s="444">
        <f t="shared" ca="1" si="147"/>
        <v>-7527036689.3603745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-7527036689.3603745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-31362652.87233489</v>
      </c>
      <c r="L2465" s="444">
        <f t="shared" ca="1" si="147"/>
        <v>-7558399342.2327089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-7558399342.2327089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-31493330.592636287</v>
      </c>
      <c r="L2466" s="444">
        <f t="shared" ca="1" si="147"/>
        <v>-7589892672.825345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-7589892672.825345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-31624552.803438943</v>
      </c>
      <c r="L2467" s="444">
        <f t="shared" ca="1" si="147"/>
        <v>-7621517225.6287842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-7621517225.6287842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-31756321.773453269</v>
      </c>
      <c r="L2468" s="444">
        <f t="shared" ca="1" si="147"/>
        <v>-7653273547.4022379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-7653273547.4022379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-31888639.780842658</v>
      </c>
      <c r="L2469" s="444">
        <f t="shared" ca="1" si="147"/>
        <v>-7685162187.1830807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-7685162187.1830807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-32021509.113262836</v>
      </c>
      <c r="L2470" s="444">
        <f t="shared" ca="1" si="147"/>
        <v>-7717183696.2963438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-7717183696.2963438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-32154932.067901436</v>
      </c>
      <c r="L2471" s="444">
        <f t="shared" ca="1" si="147"/>
        <v>-7749338628.3642454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-7749338628.3642454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-32288910.951517686</v>
      </c>
      <c r="L2472" s="444">
        <f t="shared" ca="1" si="147"/>
        <v>-7781627539.3157635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-7781627539.3157635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-32423448.080482345</v>
      </c>
      <c r="L2473" s="444">
        <f t="shared" ca="1" si="147"/>
        <v>-7814050987.396246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-7814050987.396246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-32558545.780817691</v>
      </c>
      <c r="L2474" s="444">
        <f t="shared" ca="1" si="147"/>
        <v>-7846609533.1770639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-7846609533.1770639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-32694206.388237767</v>
      </c>
      <c r="L2475" s="444">
        <f t="shared" ca="1" si="147"/>
        <v>-7879303739.5653019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-7879303739.5653019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-32830432.24818876</v>
      </c>
      <c r="L2476" s="444">
        <f t="shared" ca="1" si="147"/>
        <v>-7912134171.8134909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-7912134171.8134909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-32967225.715889543</v>
      </c>
      <c r="L2477" s="444">
        <f t="shared" ca="1" si="147"/>
        <v>-7945101397.5293808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-7945101397.5293808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-33104589.156372424</v>
      </c>
      <c r="L2478" s="444">
        <f t="shared" ca="1" si="147"/>
        <v>-7978205986.6857529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-7978205986.6857529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-33242524.944523972</v>
      </c>
      <c r="L2479" s="444">
        <f t="shared" ca="1" si="147"/>
        <v>-8011448511.6302767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-8011448511.6302767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-33381035.465126153</v>
      </c>
      <c r="L2480" s="444">
        <f t="shared" ca="1" si="147"/>
        <v>-8044829547.0954027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-8044829547.0954027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-33520123.112897512</v>
      </c>
      <c r="L2481" s="444">
        <f t="shared" ca="1" si="147"/>
        <v>-8078349670.2083006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-8078349670.2083006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-33659790.292534582</v>
      </c>
      <c r="L2482" s="444">
        <f t="shared" ca="1" si="147"/>
        <v>-8112009460.5008354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-8112009460.5008354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-33800039.418753482</v>
      </c>
      <c r="L2483" s="444">
        <f t="shared" ca="1" si="147"/>
        <v>-8145809499.919589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-8145809499.919589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-33940872.916331619</v>
      </c>
      <c r="L2484" s="444">
        <f t="shared" ca="1" si="147"/>
        <v>-8179750372.8359203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-8179750372.8359203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-34082293.220149674</v>
      </c>
      <c r="L2485" s="444">
        <f t="shared" ca="1" si="147"/>
        <v>-8213832666.0560703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-8213832666.0560703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-34224302.775233626</v>
      </c>
      <c r="L2486" s="444">
        <f t="shared" ca="1" si="147"/>
        <v>-8248056968.8313036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-8248056968.8313036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-34366904.036797099</v>
      </c>
      <c r="L2487" s="444">
        <f t="shared" ca="1" si="147"/>
        <v>-8282423872.8681011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-8282423872.8681011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-34510099.470283754</v>
      </c>
      <c r="L2488" s="444">
        <f t="shared" ca="1" si="147"/>
        <v>-8316933972.3383846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-8316933972.3383846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-34653891.551409937</v>
      </c>
      <c r="L2489" s="444">
        <f t="shared" ca="1" si="147"/>
        <v>-8351587863.8897943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-8351587863.8897943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-34798282.766207479</v>
      </c>
      <c r="L2490" s="444">
        <f t="shared" ca="1" si="147"/>
        <v>-8386386146.656002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-8386386146.656002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-34943275.611066677</v>
      </c>
      <c r="L2491" s="444">
        <f t="shared" ca="1" si="147"/>
        <v>-8421329422.2670689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-8421329422.2670689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-35088872.59277945</v>
      </c>
      <c r="L2492" s="444">
        <f t="shared" ca="1" si="147"/>
        <v>-8456418294.859848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-8456418294.859848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-35235076.228582703</v>
      </c>
      <c r="L2493" s="444">
        <f t="shared" ca="1" si="147"/>
        <v>-8491653371.0884304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-8491653371.0884304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-35381889.046201788</v>
      </c>
      <c r="L2494" s="444">
        <f t="shared" ca="1" si="147"/>
        <v>-8527035260.1346321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-8527035260.1346321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-35529313.583894297</v>
      </c>
      <c r="L2495" s="444">
        <f t="shared" ca="1" si="147"/>
        <v>-8562564573.7185268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-8562564573.7185268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-35677352.390493862</v>
      </c>
      <c r="L2496" s="444">
        <f t="shared" ca="1" si="147"/>
        <v>-8598241926.1090202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-8598241926.1090202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-35826008.025454253</v>
      </c>
      <c r="L2497" s="444">
        <f t="shared" ca="1" si="147"/>
        <v>-8634067934.1344738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-8634067934.1344738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-35975283.058893643</v>
      </c>
      <c r="L2498" s="444">
        <f t="shared" ca="1" si="147"/>
        <v>-8670043217.193367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-8670043217.193367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-36125180.071639031</v>
      </c>
      <c r="L2499" s="444">
        <f t="shared" ca="1" si="147"/>
        <v>-8706168397.2650051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-8706168397.2650051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-36275701.655270852</v>
      </c>
      <c r="L2500" s="444">
        <f t="shared" ca="1" si="147"/>
        <v>-8742444098.9202766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-8742444098.9202766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-36426850.412167817</v>
      </c>
      <c r="L2501" s="444">
        <f t="shared" ca="1" si="147"/>
        <v>-8778870949.3324451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-8778870949.3324451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-36578628.955551855</v>
      </c>
      <c r="L2502" s="444">
        <f t="shared" ca="1" si="147"/>
        <v>-8815449578.2879963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-8815449578.2879963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-36731039.909533314</v>
      </c>
      <c r="L2503" s="444">
        <f t="shared" ca="1" si="147"/>
        <v>-8852180618.1975288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-8852180618.1975288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-36884085.909156367</v>
      </c>
      <c r="L2504" s="444">
        <f t="shared" ca="1" si="147"/>
        <v>-8889064704.1066856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-8889064704.1066856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-37037769.600444525</v>
      </c>
      <c r="L2505" s="444">
        <f t="shared" ca="1" si="147"/>
        <v>-8926102473.7071304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-8926102473.7071304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-37192093.64044638</v>
      </c>
      <c r="L2506" s="444">
        <f t="shared" ca="1" si="147"/>
        <v>-8963294567.3475761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-8963294567.3475761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-37347060.697281569</v>
      </c>
      <c r="L2507" s="444">
        <f t="shared" ca="1" si="147"/>
        <v>-9000641628.044857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-9000641628.044857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-37502673.450186901</v>
      </c>
      <c r="L2508" s="444">
        <f t="shared" ca="1" si="147"/>
        <v>-9038144301.4950447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-9038144301.4950447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-37658934.589562684</v>
      </c>
      <c r="L2509" s="444">
        <f t="shared" ca="1" si="147"/>
        <v>-9075803236.0846081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-9075803236.0846081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-37815846.817019202</v>
      </c>
      <c r="L2510" s="444">
        <f t="shared" ca="1" si="147"/>
        <v>-9113619082.9016266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-9113619082.9016266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-37973412.845423445</v>
      </c>
      <c r="L2511" s="444">
        <f t="shared" ca="1" si="147"/>
        <v>-9151592495.7470493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-9151592495.7470493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-38131635.398946039</v>
      </c>
      <c r="L2512" s="444">
        <f t="shared" ca="1" si="147"/>
        <v>-9189724131.1459961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-9189724131.1459961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-38290517.213108316</v>
      </c>
      <c r="L2513" s="444">
        <f t="shared" ca="1" si="147"/>
        <v>-9228014648.3591042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-9228014648.3591042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-38450061.034829602</v>
      </c>
      <c r="L2514" s="444">
        <f t="shared" ca="1" si="147"/>
        <v>-9266464709.3939342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-9266464709.3939342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-38610269.622474723</v>
      </c>
      <c r="L2515" s="444">
        <f t="shared" ca="1" si="147"/>
        <v>-9305074979.0164089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-9305074979.0164089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-38771145.745901704</v>
      </c>
      <c r="L2516" s="444">
        <f t="shared" ca="1" si="147"/>
        <v>-9343846124.76231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-9343846124.76231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-38932692.186509624</v>
      </c>
      <c r="L2517" s="444">
        <f t="shared" ca="1" si="147"/>
        <v>-9382778816.9488201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-9382778816.9488201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-39094911.737286747</v>
      </c>
      <c r="L2518" s="444">
        <f t="shared" ca="1" si="147"/>
        <v>-9421873728.6861076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-9421873728.6861076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-39257807.202858783</v>
      </c>
      <c r="L2519" s="444">
        <f t="shared" ca="1" si="147"/>
        <v>-9461131535.8889656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-9461131535.8889656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-39421381.399537355</v>
      </c>
      <c r="L2520" s="444">
        <f t="shared" ca="1" si="147"/>
        <v>-9500552917.2885036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-9500552917.2885036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-39585637.155368768</v>
      </c>
      <c r="L2521" s="444">
        <f t="shared" ca="1" si="147"/>
        <v>-9540138554.4438725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-9540138554.4438725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-39750577.310182802</v>
      </c>
      <c r="L2522" s="444">
        <f t="shared" ca="1" si="147"/>
        <v>-9579889131.754055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-9579889131.754055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-39916204.715641893</v>
      </c>
      <c r="L2523" s="444">
        <f t="shared" ca="1" si="147"/>
        <v>-9619805336.469696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-9619805336.469696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-40082522.235290401</v>
      </c>
      <c r="L2524" s="444">
        <f t="shared" ca="1" si="147"/>
        <v>-9659887858.7049866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-9659887858.7049866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-40249532.744604111</v>
      </c>
      <c r="L2525" s="444">
        <f t="shared" ca="1" si="147"/>
        <v>-9700137391.4495907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-9700137391.4495907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-40417239.131039962</v>
      </c>
      <c r="L2526" s="444">
        <f t="shared" ca="1" si="147"/>
        <v>-9740554630.5806313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-9740554630.5806313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-40585644.294085965</v>
      </c>
      <c r="L2527" s="444">
        <f t="shared" ca="1" si="147"/>
        <v>-9781140274.8747177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-9781140274.8747177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-40754751.145311326</v>
      </c>
      <c r="L2528" s="444">
        <f t="shared" ca="1" si="147"/>
        <v>-9821895026.0200291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-9821895026.0200291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-40924562.608416788</v>
      </c>
      <c r="L2529" s="444">
        <f t="shared" ca="1" si="147"/>
        <v>-9862819588.6284466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-9862819588.6284466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-41095081.619285196</v>
      </c>
      <c r="L2530" s="444">
        <f t="shared" ca="1" si="147"/>
        <v>-9903914670.2477322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-9903914670.2477322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-41266311.126032218</v>
      </c>
      <c r="L2531" s="444">
        <f t="shared" ca="1" si="147"/>
        <v>-9945180981.373764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-9945180981.373764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-41438254.089057349</v>
      </c>
      <c r="L2532" s="444">
        <f t="shared" ca="1" si="147"/>
        <v>-9986619235.462822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-9986619235.462822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-41610913.481095091</v>
      </c>
      <c r="L2533" s="444">
        <f t="shared" ca="1" si="147"/>
        <v>-10028230148.943916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-10028230148.943916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-41784292.287266314</v>
      </c>
      <c r="L2534" s="444">
        <f t="shared" ca="1" si="147"/>
        <v>-10070014441.231182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-10070014441.231182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-41958393.505129926</v>
      </c>
      <c r="L2535" s="444">
        <f t="shared" ca="1" si="147"/>
        <v>-10111972834.736313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-10111972834.736313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-42133220.144734636</v>
      </c>
      <c r="L2536" s="444">
        <f t="shared" ca="1" si="147"/>
        <v>-10154106054.881048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-10154106054.881048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-42308775.228671037</v>
      </c>
      <c r="L2537" s="444">
        <f t="shared" ca="1" si="147"/>
        <v>-10196414830.109718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-10196414830.109718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-42485061.792123824</v>
      </c>
      <c r="L2538" s="444">
        <f t="shared" ca="1" si="147"/>
        <v>-10238899891.901842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-10238899891.901842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-42662082.882924341</v>
      </c>
      <c r="L2539" s="444">
        <f t="shared" ca="1" si="147"/>
        <v>-10281561974.784767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-10281561974.784767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-42839841.561603196</v>
      </c>
      <c r="L2540" s="444">
        <f t="shared" ca="1" si="147"/>
        <v>-10324401816.346371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-10324401816.346371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-43018340.901443213</v>
      </c>
      <c r="L2541" s="444">
        <f t="shared" ca="1" si="147"/>
        <v>-10367420157.247814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-10367420157.247814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-43197583.988532558</v>
      </c>
      <c r="L2542" s="444">
        <f t="shared" ca="1" si="147"/>
        <v>-10410617741.236347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-10410617741.236347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-43377573.921818115</v>
      </c>
      <c r="L2543" s="444">
        <f t="shared" ca="1" si="147"/>
        <v>-10453995315.158165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-10453995315.158165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-43558313.813159019</v>
      </c>
      <c r="L2544" s="444">
        <f t="shared" ca="1" si="147"/>
        <v>-10497553628.971325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-10497553628.971325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-43739806.787380517</v>
      </c>
      <c r="L2545" s="444">
        <f t="shared" ca="1" si="147"/>
        <v>-10541293435.758705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-10541293435.758705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-43922055.982327938</v>
      </c>
      <c r="L2546" s="444">
        <f t="shared" ca="1" si="147"/>
        <v>-10585215491.741034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-10585215491.741034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-44105064.548920974</v>
      </c>
      <c r="L2547" s="444">
        <f t="shared" ca="1" si="147"/>
        <v>-10629320556.289955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-10629320556.289955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-44288835.651208147</v>
      </c>
      <c r="L2548" s="444">
        <f t="shared" ca="1" si="147"/>
        <v>-10673609391.941164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-10673609391.941164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-44473372.466421515</v>
      </c>
      <c r="L2549" s="444">
        <f t="shared" ca="1" si="147"/>
        <v>-10718082764.407585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-10718082764.407585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-44658678.185031608</v>
      </c>
      <c r="L2550" s="444">
        <f t="shared" ca="1" si="147"/>
        <v>-10762741442.592617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-10762741442.592617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-44844756.010802567</v>
      </c>
      <c r="L2551" s="444">
        <f t="shared" ca="1" si="147"/>
        <v>-10807586198.60342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-10807586198.60342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-45031609.160847582</v>
      </c>
      <c r="L2552" s="444">
        <f t="shared" ca="1" si="147"/>
        <v>-10852617807.764267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-10852617807.764267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-45219240.865684442</v>
      </c>
      <c r="L2553" s="444">
        <f t="shared" ca="1" si="147"/>
        <v>-10897837048.629951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-10897837048.629951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-45407654.369291462</v>
      </c>
      <c r="L2554" s="444">
        <f t="shared" ca="1" si="147"/>
        <v>-10943244702.999243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-10943244702.999243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-45596852.929163508</v>
      </c>
      <c r="L2555" s="444">
        <f t="shared" ca="1" si="147"/>
        <v>-10988841555.928406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-10988841555.928406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-45786839.816368356</v>
      </c>
      <c r="L2556" s="444">
        <f t="shared" ca="1" si="147"/>
        <v>-11034628395.744774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-11034628395.744774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-45977618.315603226</v>
      </c>
      <c r="L2557" s="444">
        <f t="shared" ca="1" si="147"/>
        <v>-11080606014.060377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-11080606014.060377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-46169191.72525157</v>
      </c>
      <c r="L2558" s="444">
        <f t="shared" ref="L2558:L2812" ca="1" si="152">I2558-J2558+K2558</f>
        <v>-11126775205.785629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-11126775205.785629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-46361563.357440121</v>
      </c>
      <c r="L2559" s="444">
        <f t="shared" ca="1" si="152"/>
        <v>-11173136769.14307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-11173136769.14307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-46554736.538096122</v>
      </c>
      <c r="L2560" s="444">
        <f t="shared" ca="1" si="152"/>
        <v>-11219691505.681166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-11219691505.681166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-46748714.607004859</v>
      </c>
      <c r="L2561" s="444">
        <f t="shared" ca="1" si="152"/>
        <v>-11266440220.28817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-11266440220.28817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-46943500.917867377</v>
      </c>
      <c r="L2562" s="444">
        <f t="shared" ca="1" si="152"/>
        <v>-11313383721.206038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-11313383721.206038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-47139098.838358492</v>
      </c>
      <c r="L2563" s="444">
        <f t="shared" ca="1" si="152"/>
        <v>-11360522820.044395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-11360522820.044395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-47335511.750184983</v>
      </c>
      <c r="L2564" s="444">
        <f t="shared" ca="1" si="152"/>
        <v>-11407858331.79458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-11407858331.79458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-47532743.049144082</v>
      </c>
      <c r="L2565" s="444">
        <f t="shared" ca="1" si="152"/>
        <v>-11455391074.843725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-11455391074.843725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-47730796.145182185</v>
      </c>
      <c r="L2566" s="444">
        <f t="shared" ca="1" si="152"/>
        <v>-11503121870.988907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-11503121870.988907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-47929674.462453775</v>
      </c>
      <c r="L2567" s="444">
        <f t="shared" ca="1" si="152"/>
        <v>-11551051545.451361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-11551051545.451361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-48129381.439380668</v>
      </c>
      <c r="L2568" s="444">
        <f t="shared" ca="1" si="152"/>
        <v>-11599180926.890741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-11599180926.890741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-48329920.528711423</v>
      </c>
      <c r="L2569" s="444">
        <f t="shared" ca="1" si="152"/>
        <v>-11647510847.419453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-11647510847.419453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-48531295.197581053</v>
      </c>
      <c r="L2570" s="444">
        <f t="shared" ca="1" si="152"/>
        <v>-11696042142.617033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-11696042142.617033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-48733508.927570969</v>
      </c>
      <c r="L2571" s="444">
        <f t="shared" ca="1" si="152"/>
        <v>-11744775651.544603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-11744775651.544603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-48936565.214769177</v>
      </c>
      <c r="L2572" s="444">
        <f t="shared" ca="1" si="152"/>
        <v>-11793712216.759373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-11793712216.759373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-49140467.569830716</v>
      </c>
      <c r="L2573" s="444">
        <f t="shared" ca="1" si="152"/>
        <v>-11842852684.329203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-11842852684.329203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-49345219.518038347</v>
      </c>
      <c r="L2574" s="444">
        <f t="shared" ca="1" si="152"/>
        <v>-11892197903.84724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-11892197903.84724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-49550824.599363498</v>
      </c>
      <c r="L2575" s="444">
        <f t="shared" ca="1" si="152"/>
        <v>-11941748728.446604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-11941748728.446604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-49757286.368527517</v>
      </c>
      <c r="L2576" s="444">
        <f t="shared" ca="1" si="152"/>
        <v>-11991506014.815132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-11991506014.815132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-49964608.39506305</v>
      </c>
      <c r="L2577" s="444">
        <f t="shared" ca="1" si="152"/>
        <v>-12041470623.210196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-12041470623.210196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-50172794.263375811</v>
      </c>
      <c r="L2578" s="444">
        <f t="shared" ca="1" si="152"/>
        <v>-12091643417.473572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-12091643417.473572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-50381847.572806552</v>
      </c>
      <c r="L2579" s="444">
        <f t="shared" ca="1" si="152"/>
        <v>-12142025265.046379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-12142025265.046379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-50591771.937693246</v>
      </c>
      <c r="L2580" s="444">
        <f t="shared" ca="1" si="152"/>
        <v>-12192617036.984072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-12192617036.984072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-50802570.987433635</v>
      </c>
      <c r="L2581" s="444">
        <f t="shared" ca="1" si="152"/>
        <v>-12243419607.971506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-12243419607.971506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-51014248.366547942</v>
      </c>
      <c r="L2582" s="444">
        <f t="shared" ca="1" si="152"/>
        <v>-12294433856.338055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-12294433856.338055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-51226807.734741896</v>
      </c>
      <c r="L2583" s="444">
        <f t="shared" ca="1" si="152"/>
        <v>-12345660664.072796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-12345660664.072796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-51440252.766969979</v>
      </c>
      <c r="L2584" s="444">
        <f t="shared" ca="1" si="152"/>
        <v>-12397100916.839766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-12397100916.839766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-51654587.153499022</v>
      </c>
      <c r="L2585" s="444">
        <f t="shared" ca="1" si="152"/>
        <v>-12448755503.993265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-12448755503.993265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-51869814.599971935</v>
      </c>
      <c r="L2586" s="444">
        <f t="shared" ca="1" si="152"/>
        <v>-12500625318.593237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-12500625318.593237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-52085938.827471823</v>
      </c>
      <c r="L2587" s="444">
        <f t="shared" ca="1" si="152"/>
        <v>-12552711257.42071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-12552711257.42071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-52302963.572586291</v>
      </c>
      <c r="L2588" s="444">
        <f t="shared" ca="1" si="152"/>
        <v>-12605014220.993296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-12605014220.993296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-52520892.587472066</v>
      </c>
      <c r="L2589" s="444">
        <f t="shared" ca="1" si="152"/>
        <v>-12657535113.580769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-12657535113.580769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-52739729.63991987</v>
      </c>
      <c r="L2590" s="444">
        <f t="shared" ca="1" si="152"/>
        <v>-12710274843.220688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-12710274843.220688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-52959478.513419531</v>
      </c>
      <c r="L2591" s="444">
        <f t="shared" ca="1" si="152"/>
        <v>-12763234321.734108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-12763234321.734108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-53180143.007225446</v>
      </c>
      <c r="L2592" s="444">
        <f t="shared" ca="1" si="152"/>
        <v>-12816414464.741333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-12816414464.741333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-53401726.936422221</v>
      </c>
      <c r="L2593" s="444">
        <f t="shared" ca="1" si="152"/>
        <v>-12869816191.677755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-12869816191.677755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-53624234.131990649</v>
      </c>
      <c r="L2594" s="444">
        <f t="shared" ca="1" si="152"/>
        <v>-12923440425.809746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-12923440425.809746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-53847668.440873943</v>
      </c>
      <c r="L2595" s="444">
        <f t="shared" ca="1" si="152"/>
        <v>-12977288094.25062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-12977288094.25062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-54072033.726044245</v>
      </c>
      <c r="L2596" s="444">
        <f t="shared" ca="1" si="152"/>
        <v>-13031360127.976664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-13031360127.976664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-54297333.86656943</v>
      </c>
      <c r="L2597" s="444">
        <f t="shared" ca="1" si="152"/>
        <v>-13085657461.843233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-13085657461.843233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-54523572.75768014</v>
      </c>
      <c r="L2598" s="444">
        <f t="shared" ca="1" si="152"/>
        <v>-13140181034.600914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-13140181034.600914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-54750754.310837142</v>
      </c>
      <c r="L2599" s="444">
        <f t="shared" ca="1" si="152"/>
        <v>-13194931788.911751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-13194931788.911751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-54978882.453798957</v>
      </c>
      <c r="L2600" s="444">
        <f t="shared" ca="1" si="152"/>
        <v>-13249910671.365549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-13249910671.365549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-55207961.130689785</v>
      </c>
      <c r="L2601" s="444">
        <f t="shared" ca="1" si="152"/>
        <v>-13305118632.496239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-13305118632.496239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-55437994.30206766</v>
      </c>
      <c r="L2602" s="444">
        <f t="shared" ca="1" si="152"/>
        <v>-13360556626.798306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-13360556626.798306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-55668985.944992937</v>
      </c>
      <c r="L2603" s="444">
        <f t="shared" ca="1" si="152"/>
        <v>-13416225612.743298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-13416225612.743298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-55900940.053097069</v>
      </c>
      <c r="L2604" s="444">
        <f t="shared" ca="1" si="152"/>
        <v>-13472126552.796394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-13472126552.796394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-56133860.636651635</v>
      </c>
      <c r="L2605" s="444">
        <f t="shared" ca="1" si="152"/>
        <v>-13528260413.433046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-13528260413.433046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-56367751.722637683</v>
      </c>
      <c r="L2606" s="444">
        <f t="shared" ca="1" si="152"/>
        <v>-13584628165.155684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-13584628165.155684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-56602617.354815342</v>
      </c>
      <c r="L2607" s="444">
        <f t="shared" ca="1" si="152"/>
        <v>-13641230782.510498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-13641230782.510498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-56838461.593793735</v>
      </c>
      <c r="L2608" s="444">
        <f t="shared" ca="1" si="152"/>
        <v>-13698069244.104292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-13698069244.104292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-57075288.517101213</v>
      </c>
      <c r="L2609" s="444">
        <f t="shared" ca="1" si="152"/>
        <v>-13755144532.621393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-13755144532.621393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-57313102.219255805</v>
      </c>
      <c r="L2610" s="444">
        <f t="shared" ca="1" si="152"/>
        <v>-13812457634.840649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-13812457634.840649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-57551906.811836027</v>
      </c>
      <c r="L2611" s="444">
        <f t="shared" ca="1" si="152"/>
        <v>-13870009541.652485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-13870009541.652485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-57791706.423552029</v>
      </c>
      <c r="L2612" s="444">
        <f t="shared" ca="1" si="152"/>
        <v>-13927801248.076036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-13927801248.076036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-58032505.200316817</v>
      </c>
      <c r="L2613" s="444">
        <f t="shared" ca="1" si="152"/>
        <v>-13985833753.276354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-13985833753.276354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-58274307.305318139</v>
      </c>
      <c r="L2614" s="444">
        <f t="shared" ca="1" si="152"/>
        <v>-14044108060.581673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-14044108060.581673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-58517116.919090301</v>
      </c>
      <c r="L2615" s="444">
        <f t="shared" ca="1" si="152"/>
        <v>-14102625177.500763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-14102625177.500763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-58760938.239586502</v>
      </c>
      <c r="L2616" s="444">
        <f t="shared" ca="1" si="152"/>
        <v>-14161386115.740349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-14161386115.740349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-59005775.48225145</v>
      </c>
      <c r="L2617" s="444">
        <f t="shared" ca="1" si="152"/>
        <v>-14220391891.222601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-14220391891.222601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-59251632.880094163</v>
      </c>
      <c r="L2618" s="444">
        <f t="shared" ca="1" si="152"/>
        <v>-14279643524.102695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-14279643524.102695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-59498514.683761232</v>
      </c>
      <c r="L2619" s="444">
        <f t="shared" ca="1" si="152"/>
        <v>-14339142038.786457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-14339142038.786457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-59746425.161610238</v>
      </c>
      <c r="L2620" s="444">
        <f t="shared" ca="1" si="152"/>
        <v>-14398888463.948067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-14398888463.948067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-59995368.599783599</v>
      </c>
      <c r="L2621" s="444">
        <f t="shared" ca="1" si="152"/>
        <v>-14458883832.54785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-14458883832.54785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-60245349.302282706</v>
      </c>
      <c r="L2622" s="444">
        <f t="shared" ca="1" si="152"/>
        <v>-14519129181.850132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-14519129181.850132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-60496371.591042213</v>
      </c>
      <c r="L2623" s="444">
        <f t="shared" ca="1" si="152"/>
        <v>-14579625553.441174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-14579625553.441174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-60748439.806004897</v>
      </c>
      <c r="L2624" s="444">
        <f t="shared" ca="1" si="152"/>
        <v>-14640373993.247179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-14640373993.247179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-61001558.305196576</v>
      </c>
      <c r="L2625" s="444">
        <f t="shared" ca="1" si="152"/>
        <v>-14701375551.552376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-14701375551.552376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-61255731.464801565</v>
      </c>
      <c r="L2626" s="444">
        <f t="shared" ca="1" si="152"/>
        <v>-14762631283.017178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-14762631283.017178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-61510963.67923823</v>
      </c>
      <c r="L2627" s="444">
        <f t="shared" ca="1" si="152"/>
        <v>-14824142246.696415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-14824142246.696415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-61767259.36123506</v>
      </c>
      <c r="L2628" s="444">
        <f t="shared" ca="1" si="152"/>
        <v>-14885909506.05765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-14885909506.05765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-62024622.941906869</v>
      </c>
      <c r="L2629" s="444">
        <f t="shared" ca="1" si="152"/>
        <v>-14947934128.999556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-14947934128.999556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-62283058.870831482</v>
      </c>
      <c r="L2630" s="444">
        <f t="shared" ca="1" si="152"/>
        <v>-15010217187.870386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-15010217187.870386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-62542571.616126604</v>
      </c>
      <c r="L2631" s="444">
        <f t="shared" ca="1" si="152"/>
        <v>-15072759759.486513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-15072759759.486513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-62803165.664527141</v>
      </c>
      <c r="L2632" s="444">
        <f t="shared" ca="1" si="152"/>
        <v>-15135562925.151041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-15135562925.151041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-63064845.521462671</v>
      </c>
      <c r="L2633" s="444">
        <f t="shared" ca="1" si="152"/>
        <v>-15198627770.672504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-15198627770.672504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-63327615.711135432</v>
      </c>
      <c r="L2634" s="444">
        <f t="shared" ca="1" si="152"/>
        <v>-15261955386.38364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-15261955386.38364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-63591480.776598506</v>
      </c>
      <c r="L2635" s="444">
        <f t="shared" ca="1" si="152"/>
        <v>-15325546867.160238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-15325546867.160238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-63856445.279834323</v>
      </c>
      <c r="L2636" s="444">
        <f t="shared" ca="1" si="152"/>
        <v>-15389403312.440073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-15389403312.440073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-64122513.801833637</v>
      </c>
      <c r="L2637" s="444">
        <f t="shared" ca="1" si="152"/>
        <v>-15453525826.241907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-15453525826.241907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-64389690.942674622</v>
      </c>
      <c r="L2638" s="444">
        <f t="shared" ca="1" si="152"/>
        <v>-15517915517.184582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-15517915517.184582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-64657981.321602434</v>
      </c>
      <c r="L2639" s="444">
        <f t="shared" ca="1" si="152"/>
        <v>-15582573498.506184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-15582573498.506184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-64927389.577109091</v>
      </c>
      <c r="L2640" s="444">
        <f t="shared" ca="1" si="152"/>
        <v>-15647500888.083292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-15647500888.083292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-65197920.367013715</v>
      </c>
      <c r="L2641" s="444">
        <f t="shared" ca="1" si="152"/>
        <v>-15712698808.450306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-15712698808.450306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-65469578.368542939</v>
      </c>
      <c r="L2642" s="444">
        <f t="shared" ca="1" si="152"/>
        <v>-15778168386.81885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-15778168386.81885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-65742368.278411873</v>
      </c>
      <c r="L2643" s="444">
        <f t="shared" ca="1" si="152"/>
        <v>-15843910755.097261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-15843910755.097261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-66016294.812905252</v>
      </c>
      <c r="L2644" s="444">
        <f t="shared" ca="1" si="152"/>
        <v>-15909927049.910166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-15909927049.910166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-66291362.707959034</v>
      </c>
      <c r="L2645" s="444">
        <f t="shared" ca="1" si="152"/>
        <v>-15976218412.618124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-15976218412.618124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-66567576.719242185</v>
      </c>
      <c r="L2646" s="444">
        <f t="shared" ca="1" si="152"/>
        <v>-16042785989.337366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-16042785989.337366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-66844941.622239016</v>
      </c>
      <c r="L2647" s="444">
        <f t="shared" ca="1" si="152"/>
        <v>-16109630930.959604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-16109630930.959604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-67123462.212331682</v>
      </c>
      <c r="L2648" s="444">
        <f t="shared" ca="1" si="152"/>
        <v>-16176754393.171936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-16176754393.171936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-67403143.304883063</v>
      </c>
      <c r="L2649" s="444">
        <f t="shared" ca="1" si="152"/>
        <v>-16244157536.47682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-16244157536.47682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-67683989.735320076</v>
      </c>
      <c r="L2650" s="444">
        <f t="shared" ca="1" si="152"/>
        <v>-16311841526.212139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-16311841526.212139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-67966006.359217241</v>
      </c>
      <c r="L2651" s="444">
        <f t="shared" ca="1" si="152"/>
        <v>-16379807532.571356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-16379807532.571356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-68249198.052380651</v>
      </c>
      <c r="L2652" s="444">
        <f t="shared" ca="1" si="152"/>
        <v>-16448056730.623737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-16448056730.623737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-68533569.71093224</v>
      </c>
      <c r="L2653" s="444">
        <f t="shared" ca="1" si="152"/>
        <v>-16516590300.334669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-16516590300.334669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-68819126.251394451</v>
      </c>
      <c r="L2654" s="444">
        <f t="shared" ca="1" si="152"/>
        <v>-16585409426.586063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-16585409426.586063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-69105872.610775262</v>
      </c>
      <c r="L2655" s="444">
        <f t="shared" ca="1" si="152"/>
        <v>-16654515299.196838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-16654515299.196838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-69393813.746653497</v>
      </c>
      <c r="L2656" s="444">
        <f t="shared" ca="1" si="152"/>
        <v>-16723909112.943491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-16723909112.943491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-69682954.63726455</v>
      </c>
      <c r="L2657" s="444">
        <f t="shared" ca="1" si="152"/>
        <v>-16793592067.580755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-16793592067.580755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-69973300.281586468</v>
      </c>
      <c r="L2658" s="444">
        <f t="shared" ca="1" si="152"/>
        <v>-16863565367.862341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-16863565367.862341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-70264855.699426413</v>
      </c>
      <c r="L2659" s="444">
        <f t="shared" ca="1" si="152"/>
        <v>-16933830223.561768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-16933830223.561768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-70557625.931507364</v>
      </c>
      <c r="L2660" s="444">
        <f t="shared" ca="1" si="152"/>
        <v>-17004387849.493275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-17004387849.493275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-70851616.039555311</v>
      </c>
      <c r="L2661" s="444">
        <f t="shared" ca="1" si="152"/>
        <v>-17075239465.532829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-17075239465.532829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-71146831.106386796</v>
      </c>
      <c r="L2662" s="444">
        <f t="shared" ca="1" si="152"/>
        <v>-17146386296.639215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-17146386296.639215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-71443276.235996723</v>
      </c>
      <c r="L2663" s="444">
        <f t="shared" ca="1" si="152"/>
        <v>-17217829572.875214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-17217829572.875214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-71740956.553646728</v>
      </c>
      <c r="L2664" s="444">
        <f t="shared" ca="1" si="152"/>
        <v>-17289570529.42886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-17289570529.42886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-72039877.205953583</v>
      </c>
      <c r="L2665" s="444">
        <f t="shared" ca="1" si="152"/>
        <v>-17361610406.634811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-17361610406.634811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-72340043.36097838</v>
      </c>
      <c r="L2666" s="444">
        <f t="shared" ca="1" si="152"/>
        <v>-17433950449.995789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-17433950449.995789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-72641460.20831579</v>
      </c>
      <c r="L2667" s="444">
        <f t="shared" ca="1" si="152"/>
        <v>-17506591910.204105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-17506591910.204105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-72944132.959183767</v>
      </c>
      <c r="L2668" s="444">
        <f t="shared" ca="1" si="152"/>
        <v>-17579536043.163288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-17579536043.163288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-73248066.846513703</v>
      </c>
      <c r="L2669" s="444">
        <f t="shared" ca="1" si="152"/>
        <v>-17652784110.0098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-17652784110.0098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-73553267.125040829</v>
      </c>
      <c r="L2670" s="444">
        <f t="shared" ca="1" si="152"/>
        <v>-17726337377.134842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-17726337377.134842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-73859739.071395174</v>
      </c>
      <c r="L2671" s="444">
        <f t="shared" ca="1" si="152"/>
        <v>-17800197116.206238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-17800197116.206238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-74167487.984192654</v>
      </c>
      <c r="L2672" s="444">
        <f t="shared" ca="1" si="152"/>
        <v>-17874364604.19043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-17874364604.19043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-74476519.184126794</v>
      </c>
      <c r="L2673" s="444">
        <f t="shared" ca="1" si="152"/>
        <v>-17948841123.374557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-17948841123.374557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-74786838.014060661</v>
      </c>
      <c r="L2674" s="444">
        <f t="shared" ca="1" si="152"/>
        <v>-18023627961.388618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-18023627961.388618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-75098449.839119241</v>
      </c>
      <c r="L2675" s="444">
        <f t="shared" ca="1" si="152"/>
        <v>-18098726411.227737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-18098726411.227737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-75411360.04678224</v>
      </c>
      <c r="L2676" s="444">
        <f t="shared" ca="1" si="152"/>
        <v>-18174137771.274521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-18174137771.274521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-75725574.046977162</v>
      </c>
      <c r="L2677" s="444">
        <f t="shared" ca="1" si="152"/>
        <v>-18249863345.321499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-18249863345.321499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-76041097.272172913</v>
      </c>
      <c r="L2678" s="444">
        <f t="shared" ca="1" si="152"/>
        <v>-18325904442.59367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-18325904442.59367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-76357935.17747362</v>
      </c>
      <c r="L2679" s="444">
        <f t="shared" ca="1" si="152"/>
        <v>-18402262377.771145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-18402262377.771145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-76676093.240713105</v>
      </c>
      <c r="L2680" s="444">
        <f t="shared" ca="1" si="152"/>
        <v>-18478938471.011856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-18478938471.011856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-76995576.962549403</v>
      </c>
      <c r="L2681" s="444">
        <f t="shared" ca="1" si="152"/>
        <v>-18555934047.974407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-18555934047.974407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-77316391.866560027</v>
      </c>
      <c r="L2682" s="444">
        <f t="shared" ca="1" si="152"/>
        <v>-18633250439.840969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-18633250439.840969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-77638543.499337375</v>
      </c>
      <c r="L2683" s="444">
        <f t="shared" ca="1" si="152"/>
        <v>-18710888983.340305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-18710888983.340305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-77962037.43058461</v>
      </c>
      <c r="L2684" s="444">
        <f t="shared" ca="1" si="152"/>
        <v>-18788851020.770889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-18788851020.770889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-78286879.253212035</v>
      </c>
      <c r="L2685" s="444">
        <f t="shared" ca="1" si="152"/>
        <v>-18867137900.024101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-18867137900.024101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-78613074.583433747</v>
      </c>
      <c r="L2686" s="444">
        <f t="shared" ca="1" si="152"/>
        <v>-18945750974.607536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-18945750974.607536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-78940629.060864732</v>
      </c>
      <c r="L2687" s="444">
        <f t="shared" ca="1" si="152"/>
        <v>-19024691603.6684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-19024691603.6684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-79269548.348618329</v>
      </c>
      <c r="L2688" s="444">
        <f t="shared" ca="1" si="152"/>
        <v>-19103961152.017017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-19103961152.017017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-79599838.13340424</v>
      </c>
      <c r="L2689" s="444">
        <f t="shared" ca="1" si="152"/>
        <v>-19183560990.150421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-19183560990.150421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-79931504.125626758</v>
      </c>
      <c r="L2690" s="444">
        <f t="shared" ca="1" si="152"/>
        <v>-19263492494.276047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-19263492494.276047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-80264552.059483528</v>
      </c>
      <c r="L2691" s="444">
        <f t="shared" ca="1" si="152"/>
        <v>-19343757046.335529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-19343757046.335529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-80598987.693064705</v>
      </c>
      <c r="L2692" s="444">
        <f t="shared" ca="1" si="152"/>
        <v>-19424356034.028595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-19424356034.028595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-80934816.808452472</v>
      </c>
      <c r="L2693" s="444">
        <f t="shared" ca="1" si="152"/>
        <v>-19505290850.837048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-19505290850.837048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-81272045.211821035</v>
      </c>
      <c r="L2694" s="444">
        <f t="shared" ca="1" si="152"/>
        <v>-19586562896.04887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-19586562896.04887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-81610678.733536959</v>
      </c>
      <c r="L2695" s="444">
        <f t="shared" ca="1" si="152"/>
        <v>-19668173574.782406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-19668173574.782406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-81950723.228260025</v>
      </c>
      <c r="L2696" s="444">
        <f t="shared" ca="1" si="152"/>
        <v>-19750124298.010666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-19750124298.010666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-82292184.575044438</v>
      </c>
      <c r="L2697" s="444">
        <f t="shared" ca="1" si="152"/>
        <v>-19832416482.585709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-19832416482.585709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-82635068.67744045</v>
      </c>
      <c r="L2698" s="444">
        <f t="shared" ca="1" si="152"/>
        <v>-19915051551.263149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-19915051551.263149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-82979381.463596448</v>
      </c>
      <c r="L2699" s="444">
        <f t="shared" ca="1" si="152"/>
        <v>-19998030932.726746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-19998030932.726746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-83325128.886361435</v>
      </c>
      <c r="L2700" s="444">
        <f t="shared" ca="1" si="152"/>
        <v>-20081356061.613106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-20081356061.613106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-83672316.923387945</v>
      </c>
      <c r="L2701" s="444">
        <f t="shared" ca="1" si="152"/>
        <v>-20165028378.536495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-20165028378.536495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-84020951.577235401</v>
      </c>
      <c r="L2702" s="444">
        <f t="shared" ca="1" si="152"/>
        <v>-20249049330.113731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-20249049330.113731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-84371038.875473887</v>
      </c>
      <c r="L2703" s="444">
        <f t="shared" ca="1" si="152"/>
        <v>-20333420368.989204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-20333420368.989204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-84722584.870788351</v>
      </c>
      <c r="L2704" s="444">
        <f t="shared" ca="1" si="152"/>
        <v>-20418142953.859993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-20418142953.859993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-85075595.6410833</v>
      </c>
      <c r="L2705" s="444">
        <f t="shared" ca="1" si="152"/>
        <v>-20503218549.501076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-20503218549.501076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-85430077.289587811</v>
      </c>
      <c r="L2706" s="444">
        <f t="shared" ca="1" si="152"/>
        <v>-20588648626.790665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-20588648626.790665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-85786035.944961101</v>
      </c>
      <c r="L2707" s="444">
        <f t="shared" ca="1" si="152"/>
        <v>-20674434662.735626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-20674434662.735626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-86143477.761398435</v>
      </c>
      <c r="L2708" s="444">
        <f t="shared" ca="1" si="152"/>
        <v>-20760578140.497025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-20760578140.497025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-86502408.918737605</v>
      </c>
      <c r="L2709" s="444">
        <f t="shared" ca="1" si="152"/>
        <v>-20847080549.415764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-20847080549.415764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-86862835.622565687</v>
      </c>
      <c r="L2710" s="444">
        <f t="shared" ca="1" si="152"/>
        <v>-20933943385.03833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-20933943385.03833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-87224764.104326367</v>
      </c>
      <c r="L2711" s="444">
        <f t="shared" ca="1" si="152"/>
        <v>-21021168149.142658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-21021168149.142658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-87588200.621427745</v>
      </c>
      <c r="L2712" s="444">
        <f t="shared" ca="1" si="152"/>
        <v>-21108756349.764088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-21108756349.764088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-87953151.457350358</v>
      </c>
      <c r="L2713" s="444">
        <f t="shared" ca="1" si="152"/>
        <v>-21196709501.221439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-21196709501.221439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-88319622.921755999</v>
      </c>
      <c r="L2714" s="444">
        <f t="shared" ca="1" si="152"/>
        <v>-21285029124.143196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-21285029124.143196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-88687621.350596651</v>
      </c>
      <c r="L2715" s="444">
        <f t="shared" ca="1" si="152"/>
        <v>-21373716745.493793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-21373716745.493793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-89057153.106224135</v>
      </c>
      <c r="L2716" s="444">
        <f t="shared" ca="1" si="152"/>
        <v>-21462773898.600018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-21462773898.600018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-89428224.577500075</v>
      </c>
      <c r="L2717" s="444">
        <f t="shared" ca="1" si="152"/>
        <v>-21552202123.177517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-21552202123.177517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-89800842.179906324</v>
      </c>
      <c r="L2718" s="444">
        <f t="shared" ca="1" si="152"/>
        <v>-21642002965.357422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-21642002965.357422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-90175012.355655923</v>
      </c>
      <c r="L2719" s="444">
        <f t="shared" ca="1" si="152"/>
        <v>-21732177977.713078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-21732177977.713078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-90550741.573804483</v>
      </c>
      <c r="L2720" s="444">
        <f t="shared" ca="1" si="152"/>
        <v>-21822728719.28688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-21822728719.28688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-90928036.330362007</v>
      </c>
      <c r="L2721" s="444">
        <f t="shared" ca="1" si="152"/>
        <v>-21913656755.617241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-21913656755.617241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-91306903.148405164</v>
      </c>
      <c r="L2722" s="444">
        <f t="shared" ca="1" si="152"/>
        <v>-22004963658.765648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-22004963658.765648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-91687348.578190193</v>
      </c>
      <c r="L2723" s="444">
        <f t="shared" ca="1" si="152"/>
        <v>-22096651007.343838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-22096651007.343838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-92069379.197265983</v>
      </c>
      <c r="L2724" s="444">
        <f t="shared" ca="1" si="152"/>
        <v>-22188720386.541103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-22188720386.541103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-92453001.610587925</v>
      </c>
      <c r="L2725" s="444">
        <f t="shared" ca="1" si="152"/>
        <v>-22281173388.151691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-22281173388.151691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-92838222.450632051</v>
      </c>
      <c r="L2726" s="444">
        <f t="shared" ca="1" si="152"/>
        <v>-22374011610.602322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-22374011610.602322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-93225048.377509668</v>
      </c>
      <c r="L2727" s="444">
        <f t="shared" ca="1" si="152"/>
        <v>-22467236658.979832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-22467236658.979832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-93613486.079082638</v>
      </c>
      <c r="L2728" s="444">
        <f t="shared" ca="1" si="152"/>
        <v>-22560850145.058914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-22560850145.058914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-94003542.27107881</v>
      </c>
      <c r="L2729" s="444">
        <f t="shared" ca="1" si="152"/>
        <v>-22654853687.329994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-22654853687.329994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-94395223.697208315</v>
      </c>
      <c r="L2730" s="444">
        <f t="shared" ca="1" si="152"/>
        <v>-22749248911.027203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-22749248911.027203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-94788537.129280016</v>
      </c>
      <c r="L2731" s="444">
        <f t="shared" ca="1" si="152"/>
        <v>-22844037448.156483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-22844037448.156483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-95183489.367318675</v>
      </c>
      <c r="L2732" s="444">
        <f t="shared" ca="1" si="152"/>
        <v>-22939220937.5238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-22939220937.5238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-95580087.239682496</v>
      </c>
      <c r="L2733" s="444">
        <f t="shared" ca="1" si="152"/>
        <v>-23034801024.763481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-23034801024.763481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-95978337.603181168</v>
      </c>
      <c r="L2734" s="444">
        <f t="shared" ca="1" si="152"/>
        <v>-23130779362.366661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-23130779362.366661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-96378247.343194425</v>
      </c>
      <c r="L2735" s="444">
        <f t="shared" ca="1" si="152"/>
        <v>-23227157609.709854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-23227157609.709854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-96779823.373791054</v>
      </c>
      <c r="L2736" s="444">
        <f t="shared" ca="1" si="152"/>
        <v>-23323937433.083645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-23323937433.083645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-97183072.637848526</v>
      </c>
      <c r="L2737" s="444">
        <f t="shared" ca="1" si="152"/>
        <v>-23421120505.721493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-23421120505.721493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-97588002.107172891</v>
      </c>
      <c r="L2738" s="444">
        <f t="shared" ca="1" si="152"/>
        <v>-23518708507.828667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-23518708507.828667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-97994618.782619447</v>
      </c>
      <c r="L2739" s="444">
        <f t="shared" ca="1" si="152"/>
        <v>-23616703126.611286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-23616703126.611286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-98402929.694213688</v>
      </c>
      <c r="L2740" s="444">
        <f t="shared" ca="1" si="152"/>
        <v>-23715106056.3055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-23715106056.3055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-98812941.901272923</v>
      </c>
      <c r="L2741" s="444">
        <f t="shared" ca="1" si="152"/>
        <v>-23813918998.206772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-23813918998.206772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-99224662.492528215</v>
      </c>
      <c r="L2742" s="444">
        <f t="shared" ca="1" si="152"/>
        <v>-23913143660.699299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-23913143660.699299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-99638098.586247072</v>
      </c>
      <c r="L2743" s="444">
        <f t="shared" ca="1" si="152"/>
        <v>-24012781759.285545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-24012781759.285545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-100053257.33035643</v>
      </c>
      <c r="L2744" s="444">
        <f t="shared" ca="1" si="152"/>
        <v>-24112835016.615902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-24112835016.615902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-100470145.90256625</v>
      </c>
      <c r="L2745" s="444">
        <f t="shared" ca="1" si="152"/>
        <v>-24213305162.518467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-24213305162.518467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-100888771.51049361</v>
      </c>
      <c r="L2746" s="444">
        <f t="shared" ca="1" si="152"/>
        <v>-24314193934.028961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-24314193934.028961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-101309141.39178734</v>
      </c>
      <c r="L2747" s="444">
        <f t="shared" ca="1" si="152"/>
        <v>-24415503075.42075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-24415503075.42075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-101731262.81425312</v>
      </c>
      <c r="L2748" s="444">
        <f t="shared" ca="1" si="152"/>
        <v>-24517234338.235004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-24517234338.235004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-102155143.07597919</v>
      </c>
      <c r="L2749" s="444">
        <f t="shared" ca="1" si="152"/>
        <v>-24619389481.310982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-24619389481.310982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-102580789.50546242</v>
      </c>
      <c r="L2750" s="444">
        <f t="shared" ca="1" si="152"/>
        <v>-24721970270.816444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-24721970270.816444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-103008209.46173519</v>
      </c>
      <c r="L2751" s="444">
        <f t="shared" ca="1" si="152"/>
        <v>-24824978480.278179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-24824978480.278179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-103437410.33449242</v>
      </c>
      <c r="L2752" s="444">
        <f t="shared" ca="1" si="152"/>
        <v>-24928415890.612671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-24928415890.612671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-103868399.54421946</v>
      </c>
      <c r="L2753" s="444">
        <f t="shared" ca="1" si="152"/>
        <v>-25032284290.156891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-25032284290.156891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-104301184.54232037</v>
      </c>
      <c r="L2754" s="444">
        <f t="shared" ca="1" si="152"/>
        <v>-25136585474.699211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-25136585474.699211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-104735772.81124671</v>
      </c>
      <c r="L2755" s="444">
        <f t="shared" ca="1" si="152"/>
        <v>-25241321247.510456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-25241321247.510456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-105172171.8646269</v>
      </c>
      <c r="L2756" s="444">
        <f t="shared" ca="1" si="152"/>
        <v>-25346493419.375084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-25346493419.375084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-105610389.24739619</v>
      </c>
      <c r="L2757" s="444">
        <f t="shared" ca="1" si="152"/>
        <v>-25452103808.622478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-25452103808.622478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-106050432.535927</v>
      </c>
      <c r="L2758" s="444">
        <f t="shared" ca="1" si="152"/>
        <v>-25558154241.158405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-25558154241.158405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-106492309.33816002</v>
      </c>
      <c r="L2759" s="444">
        <f t="shared" ca="1" si="152"/>
        <v>-25664646550.496567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-25664646550.496567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-106936027.2937357</v>
      </c>
      <c r="L2760" s="444">
        <f t="shared" ca="1" si="152"/>
        <v>-25771582577.790302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-25771582577.790302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-107381594.07412626</v>
      </c>
      <c r="L2761" s="444">
        <f t="shared" ca="1" si="152"/>
        <v>-25878964171.864429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-25878964171.864429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-107829017.38276845</v>
      </c>
      <c r="L2762" s="444">
        <f t="shared" ca="1" si="152"/>
        <v>-25986793189.247196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-25986793189.247196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-108278304.95519665</v>
      </c>
      <c r="L2763" s="444">
        <f t="shared" ca="1" si="152"/>
        <v>-26095071494.202393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-26095071494.202393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-108729464.55917664</v>
      </c>
      <c r="L2764" s="444">
        <f t="shared" ca="1" si="152"/>
        <v>-26203800958.76157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-26203800958.76157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-109182503.99483988</v>
      </c>
      <c r="L2765" s="444">
        <f t="shared" ca="1" si="152"/>
        <v>-26312983462.756409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-26312983462.756409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-109637431.09481837</v>
      </c>
      <c r="L2766" s="444">
        <f t="shared" ca="1" si="152"/>
        <v>-26422620893.851227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-26422620893.851227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-110094253.72438011</v>
      </c>
      <c r="L2767" s="444">
        <f t="shared" ca="1" si="152"/>
        <v>-26532715147.575607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-26532715147.575607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-110552979.78156503</v>
      </c>
      <c r="L2768" s="444">
        <f t="shared" ca="1" si="152"/>
        <v>-26643268127.357174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-26643268127.357174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-111013617.19732155</v>
      </c>
      <c r="L2769" s="444">
        <f t="shared" ca="1" si="152"/>
        <v>-26754281744.554497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-26754281744.554497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-111476173.93564373</v>
      </c>
      <c r="L2770" s="444">
        <f t="shared" ca="1" si="152"/>
        <v>-26865757918.490139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-26865757918.490139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-111940657.99370891</v>
      </c>
      <c r="L2771" s="444">
        <f t="shared" ca="1" si="152"/>
        <v>-26977698576.483849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-26977698576.483849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-112407077.40201604</v>
      </c>
      <c r="L2772" s="444">
        <f t="shared" ca="1" si="152"/>
        <v>-27090105653.885864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-27090105653.885864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-112875440.22452444</v>
      </c>
      <c r="L2773" s="444">
        <f t="shared" ca="1" si="152"/>
        <v>-27202981094.11039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-27202981094.11039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-113345754.55879329</v>
      </c>
      <c r="L2774" s="444">
        <f t="shared" ca="1" si="152"/>
        <v>-27316326848.669182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-27316326848.669182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-113818028.53612158</v>
      </c>
      <c r="L2775" s="444">
        <f t="shared" ca="1" si="152"/>
        <v>-27430144877.205303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-27430144877.205303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-114292270.32168876</v>
      </c>
      <c r="L2776" s="444">
        <f t="shared" ca="1" si="152"/>
        <v>-27544437147.526993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-27544437147.526993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-114768488.11469582</v>
      </c>
      <c r="L2777" s="444">
        <f t="shared" ca="1" si="152"/>
        <v>-27659205635.641689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-27659205635.641689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-115246690.14850704</v>
      </c>
      <c r="L2778" s="444">
        <f t="shared" ca="1" si="152"/>
        <v>-27774452325.790195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-27774452325.790195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-115726884.6907925</v>
      </c>
      <c r="L2779" s="444">
        <f t="shared" ca="1" si="152"/>
        <v>-27890179210.480988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-27890179210.480988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-116209080.04367077</v>
      </c>
      <c r="L2780" s="444">
        <f t="shared" ca="1" si="152"/>
        <v>-28006388290.524658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-28006388290.524658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-116693284.54385276</v>
      </c>
      <c r="L2781" s="444">
        <f t="shared" ca="1" si="152"/>
        <v>-28123081575.068512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-28123081575.068512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-117179506.56278545</v>
      </c>
      <c r="L2782" s="444">
        <f t="shared" ca="1" si="152"/>
        <v>-28240261081.631298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-28240261081.631298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-117667754.50679708</v>
      </c>
      <c r="L2783" s="444">
        <f t="shared" ca="1" si="152"/>
        <v>-28357928836.138096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-28357928836.138096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-118158036.81724207</v>
      </c>
      <c r="L2784" s="444">
        <f t="shared" ca="1" si="152"/>
        <v>-28476086872.955338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-28476086872.955338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-118650361.97064723</v>
      </c>
      <c r="L2785" s="444">
        <f t="shared" ca="1" si="152"/>
        <v>-28594737234.925983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-28594737234.925983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-119144738.47885826</v>
      </c>
      <c r="L2786" s="444">
        <f t="shared" ca="1" si="152"/>
        <v>-28713881973.404842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-28713881973.404842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-119641174.88918684</v>
      </c>
      <c r="L2787" s="444">
        <f t="shared" ca="1" si="152"/>
        <v>-28833523148.294029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-28833523148.294029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-120139679.78455846</v>
      </c>
      <c r="L2788" s="444">
        <f t="shared" ca="1" si="152"/>
        <v>-28953662828.078587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-28953662828.078587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-120640261.78366075</v>
      </c>
      <c r="L2789" s="444">
        <f t="shared" ca="1" si="152"/>
        <v>-29074303089.862247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-29074303089.862247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-121142929.54109268</v>
      </c>
      <c r="L2790" s="444">
        <f t="shared" ca="1" si="152"/>
        <v>-29195446019.403339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-29195446019.403339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-121647691.74751393</v>
      </c>
      <c r="L2791" s="444">
        <f t="shared" ca="1" si="152"/>
        <v>-29317093711.150852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-29317093711.150852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-122154557.12979524</v>
      </c>
      <c r="L2792" s="444">
        <f t="shared" ca="1" si="152"/>
        <v>-29439248268.280647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-29439248268.280647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-122663534.45116934</v>
      </c>
      <c r="L2793" s="444">
        <f t="shared" ca="1" si="152"/>
        <v>-29561911802.731815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-29561911802.731815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-123174632.51138256</v>
      </c>
      <c r="L2794" s="444">
        <f t="shared" ca="1" si="152"/>
        <v>-29685086435.243198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-29685086435.243198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-123687860.14684665</v>
      </c>
      <c r="L2795" s="444">
        <f t="shared" ca="1" si="152"/>
        <v>-29808774295.390045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-29808774295.390045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-124203226.23079187</v>
      </c>
      <c r="L2796" s="444">
        <f t="shared" ca="1" si="152"/>
        <v>-29932977521.620838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-29932977521.620838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-124720739.67342016</v>
      </c>
      <c r="L2797" s="444">
        <f t="shared" ca="1" si="152"/>
        <v>-30057698261.294258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-30057698261.294258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-125240409.42205942</v>
      </c>
      <c r="L2798" s="444">
        <f t="shared" ca="1" si="152"/>
        <v>-30182938670.716316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-30182938670.716316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-125762244.461318</v>
      </c>
      <c r="L2799" s="444">
        <f t="shared" ca="1" si="152"/>
        <v>-30308700915.177635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-30308700915.177635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-126286253.81324013</v>
      </c>
      <c r="L2800" s="444">
        <f t="shared" ca="1" si="152"/>
        <v>-30434987168.990875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-30434987168.990875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-126812446.53746197</v>
      </c>
      <c r="L2801" s="444">
        <f t="shared" ca="1" si="152"/>
        <v>-30561799615.528336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-30561799615.528336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-127340831.73136806</v>
      </c>
      <c r="L2802" s="444">
        <f t="shared" ca="1" si="152"/>
        <v>-30689140447.259705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-30689140447.259705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-127871418.53024876</v>
      </c>
      <c r="L2803" s="444">
        <f t="shared" ca="1" si="152"/>
        <v>-30817011865.789955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-30817011865.789955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-128404216.10745814</v>
      </c>
      <c r="L2804" s="444">
        <f t="shared" ca="1" si="152"/>
        <v>-30945416081.897415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-30945416081.897415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-128939233.67457257</v>
      </c>
      <c r="L2805" s="444">
        <f t="shared" ca="1" si="152"/>
        <v>-31074355315.571987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-31074355315.571987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-129476480.48154995</v>
      </c>
      <c r="L2806" s="444">
        <f t="shared" ca="1" si="152"/>
        <v>-31203831796.053535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-31203831796.053535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-130015965.81688975</v>
      </c>
      <c r="L2807" s="444">
        <f t="shared" ca="1" si="152"/>
        <v>-31333847761.870426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-31333847761.870426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-130557699.00779346</v>
      </c>
      <c r="L2808" s="444">
        <f t="shared" ca="1" si="152"/>
        <v>-31464405460.87822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-31464405460.87822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-131101689.42032592</v>
      </c>
      <c r="L2809" s="444">
        <f t="shared" ca="1" si="152"/>
        <v>-31595507150.298546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-31595507150.298546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-131647946.45957729</v>
      </c>
      <c r="L2810" s="444">
        <f t="shared" ca="1" si="152"/>
        <v>-31727155096.758121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-31727155096.758121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-132196479.56982549</v>
      </c>
      <c r="L2811" s="444">
        <f t="shared" ca="1" si="152"/>
        <v>-31859351576.327946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-31859351576.327946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-132747298.23469977</v>
      </c>
      <c r="L2812" s="444">
        <f t="shared" ca="1" si="152"/>
        <v>-31992098874.562645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-31992098874.562645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-133300411.97734433</v>
      </c>
      <c r="L2813" s="444">
        <f t="shared" ref="L2813:L3067" ca="1" si="157">I2813-J2813+K2813</f>
        <v>-32125399286.539989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-32125399286.539989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-133855830.36058331</v>
      </c>
      <c r="L2814" s="444">
        <f t="shared" ca="1" si="157"/>
        <v>-32259255116.900574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-32259255116.900574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-134413562.9870857</v>
      </c>
      <c r="L2815" s="444">
        <f t="shared" ca="1" si="157"/>
        <v>-32393668679.887661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-32393668679.887661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-134973619.49953192</v>
      </c>
      <c r="L2816" s="444">
        <f t="shared" ca="1" si="157"/>
        <v>-32528642299.387192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-32528642299.387192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-135536009.58077997</v>
      </c>
      <c r="L2817" s="444">
        <f t="shared" ca="1" si="157"/>
        <v>-32664178308.967972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-32664178308.967972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-136100742.95403323</v>
      </c>
      <c r="L2818" s="444">
        <f t="shared" ca="1" si="157"/>
        <v>-32800279051.922005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-32800279051.922005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-136667829.38300836</v>
      </c>
      <c r="L2819" s="444">
        <f t="shared" ca="1" si="157"/>
        <v>-32936946881.305012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-32936946881.305012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-137237278.67210421</v>
      </c>
      <c r="L2820" s="444">
        <f t="shared" ca="1" si="157"/>
        <v>-33074184159.977116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-33074184159.977116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-137809100.66657132</v>
      </c>
      <c r="L2821" s="444">
        <f t="shared" ca="1" si="157"/>
        <v>-33211993260.643688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-33211993260.643688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-138383305.25268203</v>
      </c>
      <c r="L2822" s="444">
        <f t="shared" ca="1" si="157"/>
        <v>-33350376565.89637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-33350376565.89637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-138959902.35790154</v>
      </c>
      <c r="L2823" s="444">
        <f t="shared" ca="1" si="157"/>
        <v>-33489336468.254272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-33489336468.254272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-139538901.95105946</v>
      </c>
      <c r="L2824" s="444">
        <f t="shared" ca="1" si="157"/>
        <v>-33628875370.205334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-33628875370.205334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-140120314.04252222</v>
      </c>
      <c r="L2825" s="444">
        <f t="shared" ca="1" si="157"/>
        <v>-33768995684.247856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-33768995684.247856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-140704148.68436608</v>
      </c>
      <c r="L2826" s="444">
        <f t="shared" ca="1" si="157"/>
        <v>-33909699832.93222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-33909699832.93222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-141290415.97055089</v>
      </c>
      <c r="L2827" s="444">
        <f t="shared" ca="1" si="157"/>
        <v>-34050990248.902771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-34050990248.902771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-141879126.03709489</v>
      </c>
      <c r="L2828" s="444">
        <f t="shared" ca="1" si="157"/>
        <v>-34192869374.939865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-34192869374.939865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-142470289.06224942</v>
      </c>
      <c r="L2829" s="444">
        <f t="shared" ca="1" si="157"/>
        <v>-34335339664.002113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-34335339664.002113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-143063915.26667547</v>
      </c>
      <c r="L2830" s="444">
        <f t="shared" ca="1" si="157"/>
        <v>-34478403579.268791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-34478403579.268791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-143660014.91361997</v>
      </c>
      <c r="L2831" s="444">
        <f t="shared" ca="1" si="157"/>
        <v>-34622063594.182411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-34622063594.182411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-144258598.30909339</v>
      </c>
      <c r="L2832" s="444">
        <f t="shared" ca="1" si="157"/>
        <v>-34766322192.491501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-34766322192.491501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-144859675.80204791</v>
      </c>
      <c r="L2833" s="444">
        <f t="shared" ca="1" si="157"/>
        <v>-34911181868.293549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-34911181868.293549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-145463257.78455645</v>
      </c>
      <c r="L2834" s="444">
        <f t="shared" ca="1" si="157"/>
        <v>-35056645126.078102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-35056645126.078102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-146069354.6919921</v>
      </c>
      <c r="L2835" s="444">
        <f t="shared" ca="1" si="157"/>
        <v>-35202714480.770096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-35202714480.770096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-146677977.00320873</v>
      </c>
      <c r="L2836" s="444">
        <f t="shared" ca="1" si="157"/>
        <v>-35349392457.773308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-35349392457.773308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-147289135.24072212</v>
      </c>
      <c r="L2837" s="444">
        <f t="shared" ca="1" si="157"/>
        <v>-35496681593.01403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-35496681593.01403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-147902839.9708918</v>
      </c>
      <c r="L2838" s="444">
        <f t="shared" ca="1" si="157"/>
        <v>-35644584432.984924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-35644584432.984924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-148519101.80410385</v>
      </c>
      <c r="L2839" s="444">
        <f t="shared" ca="1" si="157"/>
        <v>-35793103534.789032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-35793103534.789032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-149137931.39495429</v>
      </c>
      <c r="L2840" s="444">
        <f t="shared" ca="1" si="157"/>
        <v>-35942241466.183983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-35942241466.183983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-149759339.44243327</v>
      </c>
      <c r="L2841" s="444">
        <f t="shared" ca="1" si="157"/>
        <v>-36092000805.626419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-36092000805.626419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-150383336.69011009</v>
      </c>
      <c r="L2842" s="444">
        <f t="shared" ca="1" si="157"/>
        <v>-36242384142.316528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-36242384142.316528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-151009933.92631885</v>
      </c>
      <c r="L2843" s="444">
        <f t="shared" ca="1" si="157"/>
        <v>-36393394076.242844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-36393394076.242844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-151639141.98434517</v>
      </c>
      <c r="L2844" s="444">
        <f t="shared" ca="1" si="157"/>
        <v>-36545033218.227188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-36545033218.227188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-152270971.74261329</v>
      </c>
      <c r="L2845" s="444">
        <f t="shared" ca="1" si="157"/>
        <v>-36697304189.969803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-36697304189.969803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-152905434.12487417</v>
      </c>
      <c r="L2846" s="444">
        <f t="shared" ca="1" si="157"/>
        <v>-36850209624.094681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-36850209624.094681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-153542540.10039449</v>
      </c>
      <c r="L2847" s="444">
        <f t="shared" ca="1" si="157"/>
        <v>-37003752164.195076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-37003752164.195076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-154182300.68414614</v>
      </c>
      <c r="L2848" s="444">
        <f t="shared" ca="1" si="157"/>
        <v>-37157934464.879219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-37157934464.879219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-154824726.93699676</v>
      </c>
      <c r="L2849" s="444">
        <f t="shared" ca="1" si="157"/>
        <v>-37312759191.816216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-37312759191.816216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-155469829.9659009</v>
      </c>
      <c r="L2850" s="444">
        <f t="shared" ca="1" si="157"/>
        <v>-37468229021.78212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-37468229021.78212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-156117620.92409217</v>
      </c>
      <c r="L2851" s="444">
        <f t="shared" ca="1" si="157"/>
        <v>-37624346642.706215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-37624346642.706215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-156768111.01127589</v>
      </c>
      <c r="L2852" s="444">
        <f t="shared" ca="1" si="157"/>
        <v>-37781114753.717491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-37781114753.717491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-157421311.47382289</v>
      </c>
      <c r="L2853" s="444">
        <f t="shared" ca="1" si="157"/>
        <v>-37938536065.191315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-37938536065.191315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-158077233.60496381</v>
      </c>
      <c r="L2854" s="444">
        <f t="shared" ca="1" si="157"/>
        <v>-38096613298.79628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-38096613298.79628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-158735888.74498451</v>
      </c>
      <c r="L2855" s="444">
        <f t="shared" ca="1" si="157"/>
        <v>-38255349187.541267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-38255349187.541267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-159397288.28142196</v>
      </c>
      <c r="L2856" s="444">
        <f t="shared" ca="1" si="157"/>
        <v>-38414746475.822693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-38414746475.822693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-160061443.64926121</v>
      </c>
      <c r="L2857" s="444">
        <f t="shared" ca="1" si="157"/>
        <v>-38574807919.471954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-38574807919.471954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-160728366.33113313</v>
      </c>
      <c r="L2858" s="444">
        <f t="shared" ca="1" si="157"/>
        <v>-38735536285.803085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-38735536285.803085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-161398067.85751286</v>
      </c>
      <c r="L2859" s="444">
        <f t="shared" ca="1" si="157"/>
        <v>-38896934353.660599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-38896934353.660599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-162070559.80691916</v>
      </c>
      <c r="L2860" s="444">
        <f t="shared" ca="1" si="157"/>
        <v>-39059004913.467522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-39059004913.467522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-162745853.80611467</v>
      </c>
      <c r="L2861" s="444">
        <f t="shared" ca="1" si="157"/>
        <v>-39221750767.273636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-39221750767.273636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-163423961.53030682</v>
      </c>
      <c r="L2862" s="444">
        <f t="shared" ca="1" si="157"/>
        <v>-39385174728.80394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-39385174728.80394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-164104894.70334974</v>
      </c>
      <c r="L2863" s="444">
        <f t="shared" ca="1" si="157"/>
        <v>-39549279623.507286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-39549279623.507286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-164788665.09794703</v>
      </c>
      <c r="L2864" s="444">
        <f t="shared" ca="1" si="157"/>
        <v>-39714068288.605232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-39714068288.605232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-165475284.53585514</v>
      </c>
      <c r="L2865" s="444">
        <f t="shared" ca="1" si="157"/>
        <v>-39879543573.14109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-39879543573.14109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-166164764.88808787</v>
      </c>
      <c r="L2866" s="444">
        <f t="shared" ca="1" si="157"/>
        <v>-40045708338.029175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-40045708338.029175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-166857118.07512155</v>
      </c>
      <c r="L2867" s="444">
        <f t="shared" ca="1" si="157"/>
        <v>-40212565456.104294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-40212565456.104294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-167552356.06710121</v>
      </c>
      <c r="L2868" s="444">
        <f t="shared" ca="1" si="157"/>
        <v>-40380117812.171394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-40380117812.171394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-168250490.88404748</v>
      </c>
      <c r="L2869" s="444">
        <f t="shared" ca="1" si="157"/>
        <v>-40548368303.055443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-40548368303.055443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-168951534.59606433</v>
      </c>
      <c r="L2870" s="444">
        <f t="shared" ca="1" si="157"/>
        <v>-40717319837.651505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-40717319837.651505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-169655499.32354793</v>
      </c>
      <c r="L2871" s="444">
        <f t="shared" ca="1" si="157"/>
        <v>-40886975336.975052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-40886975336.975052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-170362397.23739606</v>
      </c>
      <c r="L2872" s="444">
        <f t="shared" ca="1" si="157"/>
        <v>-41057337734.212448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-41057337734.212448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-171072240.55921853</v>
      </c>
      <c r="L2873" s="444">
        <f t="shared" ca="1" si="157"/>
        <v>-41228409974.771667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-41228409974.771667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-171785041.56154862</v>
      </c>
      <c r="L2874" s="444">
        <f t="shared" ca="1" si="157"/>
        <v>-41400195016.333214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-41400195016.333214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-172500812.56805506</v>
      </c>
      <c r="L2875" s="444">
        <f t="shared" ca="1" si="157"/>
        <v>-41572695828.901268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-41572695828.901268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-173219565.95375529</v>
      </c>
      <c r="L2876" s="444">
        <f t="shared" ca="1" si="157"/>
        <v>-41745915394.855026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-41745915394.855026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-173941314.14522928</v>
      </c>
      <c r="L2877" s="444">
        <f t="shared" ca="1" si="157"/>
        <v>-41919856709.000252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-41919856709.000252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-174666069.62083438</v>
      </c>
      <c r="L2878" s="444">
        <f t="shared" ca="1" si="157"/>
        <v>-42094522778.621086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-42094522778.621086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-175393844.91092119</v>
      </c>
      <c r="L2879" s="444">
        <f t="shared" ca="1" si="157"/>
        <v>-42269916623.532005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-42269916623.532005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-176124652.59805003</v>
      </c>
      <c r="L2880" s="444">
        <f t="shared" ca="1" si="157"/>
        <v>-42446041276.130058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-42446041276.130058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-176858505.31720859</v>
      </c>
      <c r="L2881" s="444">
        <f t="shared" ca="1" si="157"/>
        <v>-42622899781.447266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-42622899781.447266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-177595415.75603026</v>
      </c>
      <c r="L2882" s="444">
        <f t="shared" ca="1" si="157"/>
        <v>-42800495197.203293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-42800495197.203293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-178335396.65501371</v>
      </c>
      <c r="L2883" s="444">
        <f t="shared" ca="1" si="157"/>
        <v>-42978830593.858307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-42978830593.858307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-179078460.80774295</v>
      </c>
      <c r="L2884" s="444">
        <f t="shared" ca="1" si="157"/>
        <v>-43157909054.666046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-43157909054.666046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-179824621.06110853</v>
      </c>
      <c r="L2885" s="444">
        <f t="shared" ca="1" si="157"/>
        <v>-43337733675.727158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-43337733675.727158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-180573890.31552982</v>
      </c>
      <c r="L2886" s="444">
        <f t="shared" ca="1" si="157"/>
        <v>-43518307566.042686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-43518307566.042686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-181326281.52517787</v>
      </c>
      <c r="L2887" s="444">
        <f t="shared" ca="1" si="157"/>
        <v>-43699633847.567863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-43699633847.567863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-182081807.69819942</v>
      </c>
      <c r="L2888" s="444">
        <f t="shared" ca="1" si="157"/>
        <v>-43881715655.26606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-43881715655.26606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-182840481.8969419</v>
      </c>
      <c r="L2889" s="444">
        <f t="shared" ca="1" si="157"/>
        <v>-44064556137.163002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-44064556137.163002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-183602317.23817918</v>
      </c>
      <c r="L2890" s="444">
        <f t="shared" ca="1" si="157"/>
        <v>-44248158454.401184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-44248158454.401184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-184367326.89333826</v>
      </c>
      <c r="L2891" s="444">
        <f t="shared" ca="1" si="157"/>
        <v>-44432525781.294525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-44432525781.294525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-185135524.08872718</v>
      </c>
      <c r="L2892" s="444">
        <f t="shared" ca="1" si="157"/>
        <v>-44617661305.383255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-44617661305.383255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-185906922.10576355</v>
      </c>
      <c r="L2893" s="444">
        <f t="shared" ca="1" si="157"/>
        <v>-44803568227.489021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-44803568227.489021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-186681534.28120425</v>
      </c>
      <c r="L2894" s="444">
        <f t="shared" ca="1" si="157"/>
        <v>-44990249761.770226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-44990249761.770226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-187459374.00737593</v>
      </c>
      <c r="L2895" s="444">
        <f t="shared" ca="1" si="157"/>
        <v>-45177709135.777603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-45177709135.777603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-188240454.73240668</v>
      </c>
      <c r="L2896" s="444">
        <f t="shared" ca="1" si="157"/>
        <v>-45365949590.51001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-45365949590.51001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-189024789.96045837</v>
      </c>
      <c r="L2897" s="444">
        <f t="shared" ca="1" si="157"/>
        <v>-45554974380.470467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-45554974380.470467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-189812393.25196028</v>
      </c>
      <c r="L2898" s="444">
        <f t="shared" ca="1" si="157"/>
        <v>-45744786773.722427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-45744786773.722427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-190603278.22384346</v>
      </c>
      <c r="L2899" s="444">
        <f t="shared" ca="1" si="157"/>
        <v>-45935390051.946274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-45935390051.946274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-191397458.54977614</v>
      </c>
      <c r="L2900" s="444">
        <f t="shared" ca="1" si="157"/>
        <v>-46126787510.496048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-46126787510.496048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-192194947.96040019</v>
      </c>
      <c r="L2901" s="444">
        <f t="shared" ca="1" si="157"/>
        <v>-46318982458.456451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-46318982458.456451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-192995760.24356854</v>
      </c>
      <c r="L2902" s="444">
        <f t="shared" ca="1" si="157"/>
        <v>-46511978218.70002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-46511978218.70002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-193799909.24458343</v>
      </c>
      <c r="L2903" s="444">
        <f t="shared" ca="1" si="157"/>
        <v>-46705778127.944603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-46705778127.944603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-194607408.86643586</v>
      </c>
      <c r="L2904" s="444">
        <f t="shared" ca="1" si="157"/>
        <v>-46900385536.811035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-46900385536.811035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-195418273.07004598</v>
      </c>
      <c r="L2905" s="444">
        <f t="shared" ca="1" si="157"/>
        <v>-47095803809.881081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-47095803809.881081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-196232515.87450451</v>
      </c>
      <c r="L2906" s="444">
        <f t="shared" ca="1" si="157"/>
        <v>-47292036325.755585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-47292036325.755585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-197050151.35731494</v>
      </c>
      <c r="L2907" s="444">
        <f t="shared" ca="1" si="157"/>
        <v>-47489086477.1129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-47489086477.1129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-197871193.65463707</v>
      </c>
      <c r="L2908" s="444">
        <f t="shared" ca="1" si="157"/>
        <v>-47686957670.76754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-47686957670.76754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-198695656.9615314</v>
      </c>
      <c r="L2909" s="444">
        <f t="shared" ca="1" si="157"/>
        <v>-47885653327.729073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-47885653327.729073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-199523555.53220448</v>
      </c>
      <c r="L2910" s="444">
        <f t="shared" ca="1" si="157"/>
        <v>-48085176883.261276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-48085176883.261276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-200354903.68025532</v>
      </c>
      <c r="L2911" s="444">
        <f t="shared" ca="1" si="157"/>
        <v>-48285531786.941528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-48285531786.941528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-201189715.77892303</v>
      </c>
      <c r="L2912" s="444">
        <f t="shared" ca="1" si="157"/>
        <v>-48486721502.720451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-48486721502.720451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-202028006.26133522</v>
      </c>
      <c r="L2913" s="444">
        <f t="shared" ca="1" si="157"/>
        <v>-48688749508.981789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-48688749508.981789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-202869789.62075746</v>
      </c>
      <c r="L2914" s="444">
        <f t="shared" ca="1" si="157"/>
        <v>-48891619298.602547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-48891619298.602547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-203715080.41084394</v>
      </c>
      <c r="L2915" s="444">
        <f t="shared" ca="1" si="157"/>
        <v>-49095334379.01339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-49095334379.01339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-204563893.24588913</v>
      </c>
      <c r="L2916" s="444">
        <f t="shared" ca="1" si="157"/>
        <v>-49299898272.259277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-49299898272.259277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-205416242.80108032</v>
      </c>
      <c r="L2917" s="444">
        <f t="shared" ca="1" si="157"/>
        <v>-49505314515.060356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-49505314515.060356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-206272143.81275147</v>
      </c>
      <c r="L2918" s="444">
        <f t="shared" ca="1" si="157"/>
        <v>-49711586658.873108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-49711586658.873108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-207131611.07863796</v>
      </c>
      <c r="L2919" s="444">
        <f t="shared" ca="1" si="157"/>
        <v>-49918718269.951744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-49918718269.951744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-207994659.45813227</v>
      </c>
      <c r="L2920" s="444">
        <f t="shared" ca="1" si="157"/>
        <v>-50126712929.409874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-50126712929.409874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-208861303.87254113</v>
      </c>
      <c r="L2921" s="444">
        <f t="shared" ca="1" si="157"/>
        <v>-50335574233.282417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-50335574233.282417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-209731559.30534339</v>
      </c>
      <c r="L2922" s="444">
        <f t="shared" ca="1" si="157"/>
        <v>-50545305792.587761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-50545305792.587761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-210605440.80244899</v>
      </c>
      <c r="L2923" s="444">
        <f t="shared" ca="1" si="157"/>
        <v>-50755911233.390213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-50755911233.390213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-211482963.47245923</v>
      </c>
      <c r="L2924" s="444">
        <f t="shared" ca="1" si="157"/>
        <v>-50967394196.862671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-50967394196.862671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-212364142.48692781</v>
      </c>
      <c r="L2925" s="444">
        <f t="shared" ca="1" si="157"/>
        <v>-51179758339.349602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-51179758339.349602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-213248993.08062333</v>
      </c>
      <c r="L2926" s="444">
        <f t="shared" ca="1" si="157"/>
        <v>-51393007332.430222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-51393007332.430222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-214137530.55179259</v>
      </c>
      <c r="L2927" s="444">
        <f t="shared" ca="1" si="157"/>
        <v>-51607144862.982018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-51607144862.982018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-215029770.26242507</v>
      </c>
      <c r="L2928" s="444">
        <f t="shared" ca="1" si="157"/>
        <v>-51822174633.244446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-51822174633.244446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-215925727.63851851</v>
      </c>
      <c r="L2929" s="444">
        <f t="shared" ca="1" si="157"/>
        <v>-52038100360.882965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-52038100360.882965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-216825418.17034569</v>
      </c>
      <c r="L2930" s="444">
        <f t="shared" ca="1" si="157"/>
        <v>-52254925779.053314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-52254925779.053314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-217728857.41272214</v>
      </c>
      <c r="L2931" s="444">
        <f t="shared" ca="1" si="157"/>
        <v>-52472654636.466034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-52472654636.466034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-218636060.98527515</v>
      </c>
      <c r="L2932" s="444">
        <f t="shared" ca="1" si="157"/>
        <v>-52691290697.451309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-52691290697.451309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-219547044.57271379</v>
      </c>
      <c r="L2933" s="444">
        <f t="shared" ca="1" si="157"/>
        <v>-52910837742.024025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-52910837742.024025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-220461823.92510009</v>
      </c>
      <c r="L2934" s="444">
        <f t="shared" ca="1" si="157"/>
        <v>-53131299565.949127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-53131299565.949127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-221380414.85812137</v>
      </c>
      <c r="L2935" s="444">
        <f t="shared" ca="1" si="157"/>
        <v>-53352679980.807251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-53352679980.807251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-222302833.25336355</v>
      </c>
      <c r="L2936" s="444">
        <f t="shared" ca="1" si="157"/>
        <v>-53574982814.060616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-53574982814.060616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-223229095.05858588</v>
      </c>
      <c r="L2937" s="444">
        <f t="shared" ca="1" si="157"/>
        <v>-53798211909.119202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-53798211909.119202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-224159216.28799671</v>
      </c>
      <c r="L2938" s="444">
        <f t="shared" ca="1" si="157"/>
        <v>-54022371125.407196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-54022371125.407196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-225093213.02252999</v>
      </c>
      <c r="L2939" s="444">
        <f t="shared" ca="1" si="157"/>
        <v>-54247464338.429726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-54247464338.429726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-226031101.41012385</v>
      </c>
      <c r="L2940" s="444">
        <f t="shared" ca="1" si="157"/>
        <v>-54473495439.839851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-54473495439.839851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-226972897.66599938</v>
      </c>
      <c r="L2941" s="444">
        <f t="shared" ca="1" si="157"/>
        <v>-54700468337.505852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-54700468337.505852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-227918618.07294104</v>
      </c>
      <c r="L2942" s="444">
        <f t="shared" ca="1" si="157"/>
        <v>-54928386955.578796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-54928386955.578796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-228868278.98157832</v>
      </c>
      <c r="L2943" s="444">
        <f t="shared" ca="1" si="157"/>
        <v>-55157255234.560371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-55157255234.560371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-229821896.8106682</v>
      </c>
      <c r="L2944" s="444">
        <f t="shared" ca="1" si="157"/>
        <v>-55387077131.37104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-55387077131.37104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-230779488.04737937</v>
      </c>
      <c r="L2945" s="444">
        <f t="shared" ca="1" si="157"/>
        <v>-55617856619.418419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-55617856619.418419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-231741069.24757674</v>
      </c>
      <c r="L2946" s="444">
        <f t="shared" ca="1" si="157"/>
        <v>-55849597688.665993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-55849597688.665993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-232706657.03610829</v>
      </c>
      <c r="L2947" s="444">
        <f t="shared" ca="1" si="157"/>
        <v>-56082304345.702103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-56082304345.702103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-233676268.10709211</v>
      </c>
      <c r="L2948" s="444">
        <f t="shared" ca="1" si="157"/>
        <v>-56315980613.809196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-56315980613.809196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-234649919.22420499</v>
      </c>
      <c r="L2949" s="444">
        <f t="shared" ca="1" si="157"/>
        <v>-56550630533.033401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-56550630533.033401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-235627627.22097254</v>
      </c>
      <c r="L2950" s="444">
        <f t="shared" ca="1" si="157"/>
        <v>-56786258160.254372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-56786258160.254372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-236609409.00105989</v>
      </c>
      <c r="L2951" s="444">
        <f t="shared" ca="1" si="157"/>
        <v>-57022867569.255432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-57022867569.255432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-237595281.53856429</v>
      </c>
      <c r="L2952" s="444">
        <f t="shared" ca="1" si="157"/>
        <v>-57260462850.793999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-57260462850.793999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-238585261.87830836</v>
      </c>
      <c r="L2953" s="444">
        <f t="shared" ca="1" si="157"/>
        <v>-57499048112.67231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-57499048112.67231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-239579367.13613462</v>
      </c>
      <c r="L2954" s="444">
        <f t="shared" ca="1" si="157"/>
        <v>-57738627479.808441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-57738627479.808441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-240577614.49920183</v>
      </c>
      <c r="L2955" s="444">
        <f t="shared" ca="1" si="157"/>
        <v>-57979205094.30764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-57979205094.30764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-241580021.22628182</v>
      </c>
      <c r="L2956" s="444">
        <f t="shared" ca="1" si="157"/>
        <v>-58220785115.53392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-58220785115.53392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-242586604.648058</v>
      </c>
      <c r="L2957" s="444">
        <f t="shared" ca="1" si="157"/>
        <v>-58463371720.181976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-58463371720.181976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-243597382.16742489</v>
      </c>
      <c r="L2958" s="444">
        <f t="shared" ca="1" si="157"/>
        <v>-58706969102.349403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-58706969102.349403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-244612371.25978917</v>
      </c>
      <c r="L2959" s="444">
        <f t="shared" ca="1" si="157"/>
        <v>-58951581473.609192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-58951581473.609192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-245631589.47337165</v>
      </c>
      <c r="L2960" s="444">
        <f t="shared" ca="1" si="157"/>
        <v>-59197213063.082565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-59197213063.082565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-246655054.42951068</v>
      </c>
      <c r="L2961" s="444">
        <f t="shared" ca="1" si="157"/>
        <v>-59443868117.512077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-59443868117.512077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-247682783.82296699</v>
      </c>
      <c r="L2962" s="444">
        <f t="shared" ca="1" si="157"/>
        <v>-59691550901.335045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-59691550901.335045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-248714795.42222935</v>
      </c>
      <c r="L2963" s="444">
        <f t="shared" ca="1" si="157"/>
        <v>-59940265696.757271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-59940265696.757271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-249751107.06982195</v>
      </c>
      <c r="L2964" s="444">
        <f t="shared" ca="1" si="157"/>
        <v>-60190016803.827095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-60190016803.827095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-250791736.6826129</v>
      </c>
      <c r="L2965" s="444">
        <f t="shared" ca="1" si="157"/>
        <v>-60440808540.509705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-60440808540.509705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-251836702.25212377</v>
      </c>
      <c r="L2966" s="444">
        <f t="shared" ca="1" si="157"/>
        <v>-60692645242.761826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-60692645242.761826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-252886021.84484094</v>
      </c>
      <c r="L2967" s="444">
        <f t="shared" ca="1" si="157"/>
        <v>-60945531264.606667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-60945531264.606667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-253939713.6025278</v>
      </c>
      <c r="L2968" s="444">
        <f t="shared" ca="1" si="157"/>
        <v>-61199470978.209198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-61199470978.209198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-254997795.74253833</v>
      </c>
      <c r="L2969" s="444">
        <f t="shared" ca="1" si="157"/>
        <v>-61454468773.951736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-61454468773.951736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-256060286.55813223</v>
      </c>
      <c r="L2970" s="444">
        <f t="shared" ca="1" si="157"/>
        <v>-61710529060.509872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-61710529060.509872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-257127204.41879115</v>
      </c>
      <c r="L2971" s="444">
        <f t="shared" ca="1" si="157"/>
        <v>-61967656264.928665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-61967656264.928665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-258198567.77053609</v>
      </c>
      <c r="L2972" s="444">
        <f t="shared" ca="1" si="157"/>
        <v>-62225854832.699203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-62225854832.699203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-259274395.13624668</v>
      </c>
      <c r="L2973" s="444">
        <f t="shared" ca="1" si="157"/>
        <v>-62485129227.835449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-62485129227.835449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-260354705.11598104</v>
      </c>
      <c r="L2974" s="444">
        <f t="shared" ca="1" si="157"/>
        <v>-62745483932.951431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-62745483932.951431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-261439516.38729766</v>
      </c>
      <c r="L2975" s="444">
        <f t="shared" ca="1" si="157"/>
        <v>-63006923449.33873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-63006923449.33873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-262528847.70557803</v>
      </c>
      <c r="L2976" s="444">
        <f t="shared" ca="1" si="157"/>
        <v>-63269452297.044312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-63269452297.044312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-263622717.90435126</v>
      </c>
      <c r="L2977" s="444">
        <f t="shared" ca="1" si="157"/>
        <v>-63533075014.948662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-63533075014.948662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-264721145.89561942</v>
      </c>
      <c r="L2978" s="444">
        <f t="shared" ca="1" si="157"/>
        <v>-63797796160.844284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-63797796160.844284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-265824150.67018452</v>
      </c>
      <c r="L2979" s="444">
        <f t="shared" ca="1" si="157"/>
        <v>-64063620311.514465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-64063620311.514465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-266931751.29797694</v>
      </c>
      <c r="L2980" s="444">
        <f t="shared" ca="1" si="157"/>
        <v>-64330552062.812439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-64330552062.812439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-268043966.92838514</v>
      </c>
      <c r="L2981" s="444">
        <f t="shared" ca="1" si="157"/>
        <v>-64598596029.740822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-64598596029.740822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-269160816.79058677</v>
      </c>
      <c r="L2982" s="444">
        <f t="shared" ca="1" si="157"/>
        <v>-64867756846.53141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-64867756846.53141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-270282320.19388086</v>
      </c>
      <c r="L2983" s="444">
        <f t="shared" ca="1" si="157"/>
        <v>-65138039166.725288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-65138039166.725288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-271408496.52802205</v>
      </c>
      <c r="L2984" s="444">
        <f t="shared" ca="1" si="157"/>
        <v>-65409447663.253311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-65409447663.253311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-272539365.26355547</v>
      </c>
      <c r="L2985" s="444">
        <f t="shared" ca="1" si="157"/>
        <v>-65681987028.516869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-65681987028.516869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-273674945.95215356</v>
      </c>
      <c r="L2986" s="444">
        <f t="shared" ca="1" si="157"/>
        <v>-65955661974.469025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-65955661974.469025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-274815258.22695428</v>
      </c>
      <c r="L2987" s="444">
        <f t="shared" ca="1" si="157"/>
        <v>-66230477232.695976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-66230477232.695976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-275960321.80289996</v>
      </c>
      <c r="L2988" s="444">
        <f t="shared" ca="1" si="157"/>
        <v>-66506437554.498878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-66506437554.498878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-277110156.47707868</v>
      </c>
      <c r="L2989" s="444">
        <f t="shared" ca="1" si="157"/>
        <v>-66783547710.97596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-66783547710.97596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-278264782.12906647</v>
      </c>
      <c r="L2990" s="444">
        <f t="shared" ca="1" si="157"/>
        <v>-67061812493.105026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-67061812493.105026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-279424218.72127092</v>
      </c>
      <c r="L2991" s="444">
        <f t="shared" ca="1" si="157"/>
        <v>-67341236711.826294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-67341236711.826294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-280588486.29927617</v>
      </c>
      <c r="L2992" s="444">
        <f t="shared" ca="1" si="157"/>
        <v>-67621825198.125572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-67621825198.125572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-281757604.99218988</v>
      </c>
      <c r="L2993" s="444">
        <f t="shared" ca="1" si="157"/>
        <v>-67903582803.11776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-67903582803.11776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-282931595.01299065</v>
      </c>
      <c r="L2994" s="444">
        <f t="shared" ca="1" si="157"/>
        <v>-68186514398.130753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-68186514398.130753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-284110476.65887815</v>
      </c>
      <c r="L2995" s="444">
        <f t="shared" ca="1" si="157"/>
        <v>-68470624874.789627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-68470624874.789627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-285294270.31162345</v>
      </c>
      <c r="L2996" s="444">
        <f t="shared" ca="1" si="157"/>
        <v>-68755919145.101257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-68755919145.101257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-286482996.43792188</v>
      </c>
      <c r="L2997" s="444">
        <f t="shared" ca="1" si="157"/>
        <v>-69042402141.539185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-69042402141.539185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-287676675.58974659</v>
      </c>
      <c r="L2998" s="444">
        <f t="shared" ca="1" si="157"/>
        <v>-69330078817.128937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-69330078817.128937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-288875328.40470392</v>
      </c>
      <c r="L2999" s="444">
        <f t="shared" ca="1" si="157"/>
        <v>-69618954145.533646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-69618954145.533646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-290078975.60639018</v>
      </c>
      <c r="L3000" s="444">
        <f t="shared" ca="1" si="157"/>
        <v>-69909033121.14003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-69909033121.14003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-291287638.00475013</v>
      </c>
      <c r="L3001" s="444">
        <f t="shared" ca="1" si="157"/>
        <v>-70200320759.144775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-70200320759.144775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-292501336.49643654</v>
      </c>
      <c r="L3002" s="444">
        <f t="shared" ca="1" si="157"/>
        <v>-70492822095.641205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-70492822095.641205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-293720092.06517166</v>
      </c>
      <c r="L3003" s="444">
        <f t="shared" ca="1" si="157"/>
        <v>-70786542187.706375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-70786542187.706375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-294943925.78210992</v>
      </c>
      <c r="L3004" s="444">
        <f t="shared" ca="1" si="157"/>
        <v>-71081486113.48848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-71081486113.48848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-296172858.80620199</v>
      </c>
      <c r="L3005" s="444">
        <f t="shared" ca="1" si="157"/>
        <v>-71377658972.294678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-71377658972.294678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-297406912.38456118</v>
      </c>
      <c r="L3006" s="444">
        <f t="shared" ca="1" si="157"/>
        <v>-71675065884.679245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-71675065884.679245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-298646107.85283017</v>
      </c>
      <c r="L3007" s="444">
        <f t="shared" ca="1" si="157"/>
        <v>-71973711992.532074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-71973711992.532074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-299890466.63555032</v>
      </c>
      <c r="L3008" s="444">
        <f t="shared" ca="1" si="157"/>
        <v>-72273602459.167618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-72273602459.167618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-301140010.24653172</v>
      </c>
      <c r="L3009" s="444">
        <f t="shared" ca="1" si="157"/>
        <v>-72574742469.414154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-72574742469.414154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-302394760.28922564</v>
      </c>
      <c r="L3010" s="444">
        <f t="shared" ca="1" si="157"/>
        <v>-72877137229.703384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-72877137229.703384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-303654738.45709741</v>
      </c>
      <c r="L3011" s="444">
        <f t="shared" ca="1" si="157"/>
        <v>-73180791968.160477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-73180791968.160477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-304919966.53400201</v>
      </c>
      <c r="L3012" s="444">
        <f t="shared" ca="1" si="157"/>
        <v>-73485711934.694473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-73485711934.694473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-306190466.39456028</v>
      </c>
      <c r="L3013" s="444">
        <f t="shared" ca="1" si="157"/>
        <v>-73791902401.089035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-73791902401.089035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-307466260.00453764</v>
      </c>
      <c r="L3014" s="444">
        <f t="shared" ca="1" si="157"/>
        <v>-74099368661.093567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-74099368661.093567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-308747369.42122316</v>
      </c>
      <c r="L3015" s="444">
        <f t="shared" ca="1" si="157"/>
        <v>-74408116030.514786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-74408116030.514786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-310033816.79381162</v>
      </c>
      <c r="L3016" s="444">
        <f t="shared" ca="1" si="157"/>
        <v>-74718149847.308594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-74718149847.308594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-311325624.3637858</v>
      </c>
      <c r="L3017" s="444">
        <f t="shared" ca="1" si="157"/>
        <v>-75029475471.672379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-75029475471.672379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-312622814.46530157</v>
      </c>
      <c r="L3018" s="444">
        <f t="shared" ca="1" si="157"/>
        <v>-75342098286.13768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-75342098286.13768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-313925409.52557367</v>
      </c>
      <c r="L3019" s="444">
        <f t="shared" ca="1" si="157"/>
        <v>-75656023695.663254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-75656023695.663254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-315233432.06526357</v>
      </c>
      <c r="L3020" s="444">
        <f t="shared" ca="1" si="157"/>
        <v>-75971257127.728516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-75971257127.728516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-316546904.69886881</v>
      </c>
      <c r="L3021" s="444">
        <f t="shared" ca="1" si="157"/>
        <v>-76287804032.427383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-76287804032.427383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-317865850.13511407</v>
      </c>
      <c r="L3022" s="444">
        <f t="shared" ca="1" si="157"/>
        <v>-76605669882.5625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-76605669882.5625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-319190291.17734373</v>
      </c>
      <c r="L3023" s="444">
        <f t="shared" ca="1" si="157"/>
        <v>-76924860173.739838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-76924860173.739838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-320520250.72391599</v>
      </c>
      <c r="L3024" s="444">
        <f t="shared" ca="1" si="157"/>
        <v>-77245380424.46376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-77245380424.46376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-321855751.76859897</v>
      </c>
      <c r="L3025" s="444">
        <f t="shared" ca="1" si="157"/>
        <v>-77567236176.232361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-77567236176.232361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-323196817.40096819</v>
      </c>
      <c r="L3026" s="444">
        <f t="shared" ca="1" si="157"/>
        <v>-77890432993.633331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-77890432993.633331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-324543470.80680555</v>
      </c>
      <c r="L3027" s="444">
        <f t="shared" ca="1" si="157"/>
        <v>-78214976464.44014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-78214976464.44014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-325895735.26850057</v>
      </c>
      <c r="L3028" s="444">
        <f t="shared" ca="1" si="157"/>
        <v>-78540872199.708633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-78540872199.708633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-327253634.16545266</v>
      </c>
      <c r="L3029" s="444">
        <f t="shared" ca="1" si="157"/>
        <v>-78868125833.874084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-78868125833.874084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-328617190.97447532</v>
      </c>
      <c r="L3030" s="444">
        <f t="shared" ca="1" si="157"/>
        <v>-79196743024.848557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-79196743024.848557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-329986429.27020234</v>
      </c>
      <c r="L3031" s="444">
        <f t="shared" ca="1" si="157"/>
        <v>-79526729454.118759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-79526729454.118759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-331361372.7254948</v>
      </c>
      <c r="L3032" s="444">
        <f t="shared" ca="1" si="157"/>
        <v>-79858090826.844254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-79858090826.844254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-332742045.11185104</v>
      </c>
      <c r="L3033" s="444">
        <f t="shared" ca="1" si="157"/>
        <v>-80190832871.9561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-80190832871.9561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-334128470.29981709</v>
      </c>
      <c r="L3034" s="444">
        <f t="shared" ca="1" si="157"/>
        <v>-80524961342.25592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-80524961342.25592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-335520672.25939965</v>
      </c>
      <c r="L3035" s="444">
        <f t="shared" ca="1" si="157"/>
        <v>-80860482014.51532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-80860482014.51532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-336918675.06048048</v>
      </c>
      <c r="L3036" s="444">
        <f t="shared" ca="1" si="157"/>
        <v>-81197400689.575806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-81197400689.575806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-338322502.87323254</v>
      </c>
      <c r="L3037" s="444">
        <f t="shared" ca="1" si="157"/>
        <v>-81535723192.449036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-81535723192.449036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-339732179.96853763</v>
      </c>
      <c r="L3038" s="444">
        <f t="shared" ca="1" si="157"/>
        <v>-81875455372.417572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-81875455372.417572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-341147730.71840656</v>
      </c>
      <c r="L3039" s="444">
        <f t="shared" ca="1" si="157"/>
        <v>-82216603103.135971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-82216603103.135971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-342569179.5963999</v>
      </c>
      <c r="L3040" s="444">
        <f t="shared" ca="1" si="157"/>
        <v>-82559172282.732376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-82559172282.732376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-343996551.17805159</v>
      </c>
      <c r="L3041" s="444">
        <f t="shared" ca="1" si="157"/>
        <v>-82903168833.910431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-82903168833.910431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-345429870.14129347</v>
      </c>
      <c r="L3042" s="444">
        <f t="shared" ca="1" si="157"/>
        <v>-83248598704.051727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-83248598704.051727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-346869161.26688218</v>
      </c>
      <c r="L3043" s="444">
        <f t="shared" ca="1" si="157"/>
        <v>-83595467865.318604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-83595467865.318604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-348314449.43882751</v>
      </c>
      <c r="L3044" s="444">
        <f t="shared" ca="1" si="157"/>
        <v>-83943782314.757431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-83943782314.757431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-349765759.6448226</v>
      </c>
      <c r="L3045" s="444">
        <f t="shared" ca="1" si="157"/>
        <v>-84293548074.402252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-84293548074.402252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-351223116.97667605</v>
      </c>
      <c r="L3046" s="444">
        <f t="shared" ca="1" si="157"/>
        <v>-84644771191.378922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-84644771191.378922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-352686546.63074553</v>
      </c>
      <c r="L3047" s="444">
        <f t="shared" ca="1" si="157"/>
        <v>-84997457738.009674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-84997457738.009674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-354156073.90837365</v>
      </c>
      <c r="L3048" s="444">
        <f t="shared" ca="1" si="157"/>
        <v>-85351613811.918045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-85351613811.918045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-355631724.21632516</v>
      </c>
      <c r="L3049" s="444">
        <f t="shared" ca="1" si="157"/>
        <v>-85707245536.134369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-85707245536.134369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-357113523.06722653</v>
      </c>
      <c r="L3050" s="444">
        <f t="shared" ca="1" si="157"/>
        <v>-86064359059.201599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-86064359059.201599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-358601496.08000666</v>
      </c>
      <c r="L3051" s="444">
        <f t="shared" ca="1" si="157"/>
        <v>-86422960555.281601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-86422960555.281601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-360095668.98034</v>
      </c>
      <c r="L3052" s="444">
        <f t="shared" ca="1" si="157"/>
        <v>-86783056224.261948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-86783056224.261948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-361596067.60109144</v>
      </c>
      <c r="L3053" s="444">
        <f t="shared" ca="1" si="157"/>
        <v>-87144652291.863037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-87144652291.863037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-363102717.88276267</v>
      </c>
      <c r="L3054" s="444">
        <f t="shared" ca="1" si="157"/>
        <v>-87507755009.745804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-87507755009.745804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-364615645.87394083</v>
      </c>
      <c r="L3055" s="444">
        <f t="shared" ca="1" si="157"/>
        <v>-87872370655.619751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-87872370655.619751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-366134877.73174894</v>
      </c>
      <c r="L3056" s="444">
        <f t="shared" ca="1" si="157"/>
        <v>-88238505533.351501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-88238505533.351501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-367660439.72229791</v>
      </c>
      <c r="L3057" s="444">
        <f t="shared" ca="1" si="157"/>
        <v>-88606165973.073807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-88606165973.073807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-369192358.22114086</v>
      </c>
      <c r="L3058" s="444">
        <f t="shared" ca="1" si="157"/>
        <v>-88975358331.294952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-88975358331.294952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-370730659.71372896</v>
      </c>
      <c r="L3059" s="444">
        <f t="shared" ca="1" si="157"/>
        <v>-89346088991.008682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-89346088991.008682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-372275370.79586953</v>
      </c>
      <c r="L3060" s="444">
        <f t="shared" ca="1" si="157"/>
        <v>-89718364361.80455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-89718364361.80455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-373826518.17418563</v>
      </c>
      <c r="L3061" s="444">
        <f t="shared" ca="1" si="157"/>
        <v>-90092190879.978729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-90092190879.978729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-375384128.66657805</v>
      </c>
      <c r="L3062" s="444">
        <f t="shared" ca="1" si="157"/>
        <v>-90467575008.645309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-90467575008.645309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-376948229.20268881</v>
      </c>
      <c r="L3063" s="444">
        <f t="shared" ca="1" si="157"/>
        <v>-90844523237.847992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-90844523237.847992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-378518846.82436663</v>
      </c>
      <c r="L3064" s="444">
        <f t="shared" ca="1" si="157"/>
        <v>-91223042084.672363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-91223042084.672363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-380096008.68613482</v>
      </c>
      <c r="L3065" s="444">
        <f t="shared" ca="1" si="157"/>
        <v>-91603138093.358505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-91603138093.358505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-381679742.05566043</v>
      </c>
      <c r="L3066" s="444">
        <f t="shared" ca="1" si="157"/>
        <v>-91984817835.414169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-91984817835.414169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-383270074.31422567</v>
      </c>
      <c r="L3067" s="444">
        <f t="shared" ca="1" si="157"/>
        <v>-92368087909.728394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-92368087909.728394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-384867032.95720166</v>
      </c>
      <c r="L3068" s="444">
        <f t="shared" ref="L3068:L3322" ca="1" si="162">I3068-J3068+K3068</f>
        <v>-92752954942.685593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-92752954942.685593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-386470645.59452331</v>
      </c>
      <c r="L3069" s="444">
        <f t="shared" ca="1" si="162"/>
        <v>-93139425588.280121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-93139425588.280121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-388080939.95116717</v>
      </c>
      <c r="L3070" s="444">
        <f t="shared" ca="1" si="162"/>
        <v>-93527506528.231293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-93527506528.231293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-389697943.86763036</v>
      </c>
      <c r="L3071" s="444">
        <f t="shared" ca="1" si="162"/>
        <v>-93917204472.098923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-93917204472.098923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-391321685.30041218</v>
      </c>
      <c r="L3072" s="444">
        <f t="shared" ca="1" si="162"/>
        <v>-94308526157.399338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-94308526157.399338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-392952192.32249725</v>
      </c>
      <c r="L3073" s="444">
        <f t="shared" ca="1" si="162"/>
        <v>-94701478349.721832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-94701478349.721832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-394589493.12384099</v>
      </c>
      <c r="L3074" s="444">
        <f t="shared" ca="1" si="162"/>
        <v>-95096067842.845673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-95096067842.845673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-396233616.01185697</v>
      </c>
      <c r="L3075" s="444">
        <f t="shared" ca="1" si="162"/>
        <v>-95492301458.857529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-95492301458.857529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-397884589.41190636</v>
      </c>
      <c r="L3076" s="444">
        <f t="shared" ca="1" si="162"/>
        <v>-95890186048.26944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-95890186048.26944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-399542441.86778933</v>
      </c>
      <c r="L3077" s="444">
        <f t="shared" ca="1" si="162"/>
        <v>-96289728490.137222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-96289728490.137222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-401207202.04223841</v>
      </c>
      <c r="L3078" s="444">
        <f t="shared" ca="1" si="162"/>
        <v>-96690935692.179459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-96690935692.179459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-402878898.71741438</v>
      </c>
      <c r="L3079" s="444">
        <f t="shared" ca="1" si="162"/>
        <v>-97093814590.896866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-97093814590.896866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-404557560.7954036</v>
      </c>
      <c r="L3080" s="444">
        <f t="shared" ca="1" si="162"/>
        <v>-97498372151.692276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-97498372151.692276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-406243217.2987178</v>
      </c>
      <c r="L3081" s="444">
        <f t="shared" ca="1" si="162"/>
        <v>-97904615368.990997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-97904615368.990997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-407935897.37079585</v>
      </c>
      <c r="L3082" s="444">
        <f t="shared" ca="1" si="162"/>
        <v>-98312551266.361786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-98312551266.361786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-409635630.27650744</v>
      </c>
      <c r="L3083" s="444">
        <f t="shared" ca="1" si="162"/>
        <v>-98722186896.63829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-98722186896.63829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-411342445.40265954</v>
      </c>
      <c r="L3084" s="444">
        <f t="shared" ca="1" si="162"/>
        <v>-99133529342.040955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-99133529342.040955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-413056372.25850397</v>
      </c>
      <c r="L3085" s="444">
        <f t="shared" ca="1" si="162"/>
        <v>-99546585714.299454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-99546585714.299454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-414777440.47624773</v>
      </c>
      <c r="L3086" s="444">
        <f t="shared" ca="1" si="162"/>
        <v>-99961363154.775696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-99961363154.775696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-416505679.8115654</v>
      </c>
      <c r="L3087" s="444">
        <f t="shared" ca="1" si="162"/>
        <v>-100377868834.58727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-100377868834.58727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-418241120.1441136</v>
      </c>
      <c r="L3088" s="444">
        <f t="shared" ca="1" si="162"/>
        <v>-100796109954.73138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-100796109954.73138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-419983791.47804743</v>
      </c>
      <c r="L3089" s="444">
        <f t="shared" ca="1" si="162"/>
        <v>-101216093746.20943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-101216093746.20943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-421733723.94253927</v>
      </c>
      <c r="L3090" s="444">
        <f t="shared" ca="1" si="162"/>
        <v>-101637827470.15196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-101637827470.15196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-423490947.79229987</v>
      </c>
      <c r="L3091" s="444">
        <f t="shared" ca="1" si="162"/>
        <v>-102061318417.94426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-102061318417.94426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-425255493.40810108</v>
      </c>
      <c r="L3092" s="444">
        <f t="shared" ca="1" si="162"/>
        <v>-102486573911.35236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-102486573911.35236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-427027391.29730147</v>
      </c>
      <c r="L3093" s="444">
        <f t="shared" ca="1" si="162"/>
        <v>-102913601302.64966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-102913601302.64966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-428806672.09437358</v>
      </c>
      <c r="L3094" s="444">
        <f t="shared" ca="1" si="162"/>
        <v>-103342407974.74403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-103342407974.74403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-430593366.56143349</v>
      </c>
      <c r="L3095" s="444">
        <f t="shared" ca="1" si="162"/>
        <v>-103773001341.30547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-103773001341.30547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-432387505.58877277</v>
      </c>
      <c r="L3096" s="444">
        <f t="shared" ca="1" si="162"/>
        <v>-104205388846.89424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-104205388846.89424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-434189120.19539267</v>
      </c>
      <c r="L3097" s="444">
        <f t="shared" ca="1" si="162"/>
        <v>-104639577967.08963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-104639577967.08963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-435998241.52954012</v>
      </c>
      <c r="L3098" s="444">
        <f t="shared" ca="1" si="162"/>
        <v>-105075576208.61917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-105075576208.61917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-437814900.86924654</v>
      </c>
      <c r="L3099" s="444">
        <f t="shared" ca="1" si="162"/>
        <v>-105513391109.48842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-105513391109.48842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-439639129.62286842</v>
      </c>
      <c r="L3100" s="444">
        <f t="shared" ca="1" si="162"/>
        <v>-105953030239.11128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-105953030239.11128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-441470959.32963032</v>
      </c>
      <c r="L3101" s="444">
        <f t="shared" ca="1" si="162"/>
        <v>-106394501198.44092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-106394501198.44092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-443310421.6601705</v>
      </c>
      <c r="L3102" s="444">
        <f t="shared" ca="1" si="162"/>
        <v>-106837811620.10109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-106837811620.10109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-445157548.41708785</v>
      </c>
      <c r="L3103" s="444">
        <f t="shared" ca="1" si="162"/>
        <v>-107282969168.51817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-107282969168.51817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-447012371.53549236</v>
      </c>
      <c r="L3104" s="444">
        <f t="shared" ca="1" si="162"/>
        <v>-107729981540.05367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-107729981540.05367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-448874923.08355695</v>
      </c>
      <c r="L3105" s="444">
        <f t="shared" ca="1" si="162"/>
        <v>-108178856463.13722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-108178856463.13722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-450745235.26307184</v>
      </c>
      <c r="L3106" s="444">
        <f t="shared" ca="1" si="162"/>
        <v>-108629601698.4003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-108629601698.4003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-452623340.41000116</v>
      </c>
      <c r="L3107" s="444">
        <f t="shared" ca="1" si="162"/>
        <v>-109082225038.8103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-109082225038.8103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-454509270.99504292</v>
      </c>
      <c r="L3108" s="444">
        <f t="shared" ca="1" si="162"/>
        <v>-109536734309.80534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-109536734309.80534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-456403059.62418896</v>
      </c>
      <c r="L3109" s="444">
        <f t="shared" ca="1" si="162"/>
        <v>-109993137369.42953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-109993137369.42953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-458304739.03928971</v>
      </c>
      <c r="L3110" s="444">
        <f t="shared" ca="1" si="162"/>
        <v>-110451442108.46883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-110451442108.46883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-460214342.1186201</v>
      </c>
      <c r="L3111" s="444">
        <f t="shared" ca="1" si="162"/>
        <v>-110911656450.58745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-110911656450.58745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-462131901.87744766</v>
      </c>
      <c r="L3112" s="444">
        <f t="shared" ca="1" si="162"/>
        <v>-111373788352.46489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-111373788352.46489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-464057451.46860367</v>
      </c>
      <c r="L3113" s="444">
        <f t="shared" ca="1" si="162"/>
        <v>-111837845803.93349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-111837845803.93349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-465991024.18305618</v>
      </c>
      <c r="L3114" s="444">
        <f t="shared" ca="1" si="162"/>
        <v>-112303836828.11655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-112303836828.11655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-467932653.45048559</v>
      </c>
      <c r="L3115" s="444">
        <f t="shared" ca="1" si="162"/>
        <v>-112771769481.56703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-112771769481.56703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-469882372.83986259</v>
      </c>
      <c r="L3116" s="444">
        <f t="shared" ca="1" si="162"/>
        <v>-113241651854.40689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-113241651854.40689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-471840216.06002873</v>
      </c>
      <c r="L3117" s="444">
        <f t="shared" ca="1" si="162"/>
        <v>-113713492070.46692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-113713492070.46692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-473806216.96027881</v>
      </c>
      <c r="L3118" s="444">
        <f t="shared" ca="1" si="162"/>
        <v>-114187298287.4272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-114187298287.4272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-475780409.53094667</v>
      </c>
      <c r="L3119" s="444">
        <f t="shared" ca="1" si="162"/>
        <v>-114663078696.95815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-114663078696.95815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-477762827.90399224</v>
      </c>
      <c r="L3120" s="444">
        <f t="shared" ca="1" si="162"/>
        <v>-115140841524.86214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-115140841524.86214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-479753506.35359222</v>
      </c>
      <c r="L3121" s="444">
        <f t="shared" ca="1" si="162"/>
        <v>-115620595031.21573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-115620595031.21573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-481752479.29673213</v>
      </c>
      <c r="L3122" s="444">
        <f t="shared" ca="1" si="162"/>
        <v>-116102347510.51247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-116102347510.51247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-483759781.29380196</v>
      </c>
      <c r="L3123" s="444">
        <f t="shared" ca="1" si="162"/>
        <v>-116586107291.80627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-116586107291.80627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-485775447.04919279</v>
      </c>
      <c r="L3124" s="444">
        <f t="shared" ca="1" si="162"/>
        <v>-117071882738.85547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-117071882738.85547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-487799511.41189772</v>
      </c>
      <c r="L3125" s="444">
        <f t="shared" ca="1" si="162"/>
        <v>-117559682250.26736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-117559682250.26736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-489832009.37611401</v>
      </c>
      <c r="L3126" s="444">
        <f t="shared" ca="1" si="162"/>
        <v>-118049514259.64348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-118049514259.64348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-491872976.08184785</v>
      </c>
      <c r="L3127" s="444">
        <f t="shared" ca="1" si="162"/>
        <v>-118541387235.72533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-118541387235.72533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-493922446.81552219</v>
      </c>
      <c r="L3128" s="444">
        <f t="shared" ca="1" si="162"/>
        <v>-119035309682.54085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-119035309682.54085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-495980457.0105868</v>
      </c>
      <c r="L3129" s="444">
        <f t="shared" ca="1" si="162"/>
        <v>-119531290139.55144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-119531290139.55144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-498047042.24813098</v>
      </c>
      <c r="L3130" s="444">
        <f t="shared" ca="1" si="162"/>
        <v>-120029337181.79958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-120029337181.79958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-500122238.25749815</v>
      </c>
      <c r="L3131" s="444">
        <f t="shared" ca="1" si="162"/>
        <v>-120529459420.05707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-120529459420.05707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-502206080.91690439</v>
      </c>
      <c r="L3132" s="444">
        <f t="shared" ca="1" si="162"/>
        <v>-121031665500.97397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-121031665500.97397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-504298606.25405818</v>
      </c>
      <c r="L3133" s="444">
        <f t="shared" ca="1" si="162"/>
        <v>-121535964107.22803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-121535964107.22803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-506399850.44678342</v>
      </c>
      <c r="L3134" s="444">
        <f t="shared" ca="1" si="162"/>
        <v>-122042363957.6748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-122042363957.6748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-508509849.823645</v>
      </c>
      <c r="L3135" s="444">
        <f t="shared" ca="1" si="162"/>
        <v>-122550873807.49844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-122550873807.49844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-510628640.86457688</v>
      </c>
      <c r="L3136" s="444">
        <f t="shared" ca="1" si="162"/>
        <v>-123061502448.36302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-123061502448.36302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-512756260.20151252</v>
      </c>
      <c r="L3137" s="444">
        <f t="shared" ca="1" si="162"/>
        <v>-123574258708.56453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-123574258708.56453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-514892744.61901891</v>
      </c>
      <c r="L3138" s="444">
        <f t="shared" ca="1" si="162"/>
        <v>-124089151453.18355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-124089151453.18355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-517038131.05493146</v>
      </c>
      <c r="L3139" s="444">
        <f t="shared" ca="1" si="162"/>
        <v>-124606189584.23848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-124606189584.23848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-519192456.60099363</v>
      </c>
      <c r="L3140" s="444">
        <f t="shared" ca="1" si="162"/>
        <v>-125125382040.83948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-125125382040.83948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-521355758.50349784</v>
      </c>
      <c r="L3141" s="444">
        <f t="shared" ca="1" si="162"/>
        <v>-125646737799.34297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-125646737799.34297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-523528074.16392899</v>
      </c>
      <c r="L3142" s="444">
        <f t="shared" ca="1" si="162"/>
        <v>-126170265873.5069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-126170265873.5069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-525709441.13961202</v>
      </c>
      <c r="L3143" s="444">
        <f t="shared" ca="1" si="162"/>
        <v>-126695975314.64651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-126695975314.64651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-527899897.14436048</v>
      </c>
      <c r="L3144" s="444">
        <f t="shared" ca="1" si="162"/>
        <v>-127223875211.79088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-127223875211.79088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-530099480.04912871</v>
      </c>
      <c r="L3145" s="444">
        <f t="shared" ca="1" si="162"/>
        <v>-127753974691.84001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-127753974691.84001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-532308227.88266671</v>
      </c>
      <c r="L3146" s="444">
        <f t="shared" ca="1" si="162"/>
        <v>-128286282919.72267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-128286282919.72267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-534526178.83217782</v>
      </c>
      <c r="L3147" s="444">
        <f t="shared" ca="1" si="162"/>
        <v>-128820809098.55486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-128820809098.55486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-536753371.24397856</v>
      </c>
      <c r="L3148" s="444">
        <f t="shared" ca="1" si="162"/>
        <v>-129357562469.79883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-129357562469.79883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-538989843.62416172</v>
      </c>
      <c r="L3149" s="444">
        <f t="shared" ca="1" si="162"/>
        <v>-129896552313.42299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-129896552313.42299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-541235634.63926244</v>
      </c>
      <c r="L3150" s="444">
        <f t="shared" ca="1" si="162"/>
        <v>-130437787948.06226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-130437787948.06226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-543490783.11692607</v>
      </c>
      <c r="L3151" s="444">
        <f t="shared" ca="1" si="162"/>
        <v>-130981278731.17918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-130981278731.17918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-545755328.04657984</v>
      </c>
      <c r="L3152" s="444">
        <f t="shared" ca="1" si="162"/>
        <v>-131527034059.22577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-131527034059.22577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-548029308.58010733</v>
      </c>
      <c r="L3153" s="444">
        <f t="shared" ca="1" si="162"/>
        <v>-132075063367.80588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-132075063367.80588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-550312764.03252459</v>
      </c>
      <c r="L3154" s="444">
        <f t="shared" ca="1" si="162"/>
        <v>-132625376131.83841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-132625376131.83841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-552605733.88266015</v>
      </c>
      <c r="L3155" s="444">
        <f t="shared" ca="1" si="162"/>
        <v>-133177981865.72107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-133177981865.72107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-554908257.77383769</v>
      </c>
      <c r="L3156" s="444">
        <f t="shared" ca="1" si="162"/>
        <v>-133732890123.4949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-133732890123.4949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-557220375.51456213</v>
      </c>
      <c r="L3157" s="444">
        <f t="shared" ca="1" si="162"/>
        <v>-134290110499.00946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-134290110499.00946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-559542127.07920611</v>
      </c>
      <c r="L3158" s="444">
        <f t="shared" ca="1" si="162"/>
        <v>-134849652626.08867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-134849652626.08867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-561873552.60870278</v>
      </c>
      <c r="L3159" s="444">
        <f t="shared" ca="1" si="162"/>
        <v>-135411526178.69737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-135411526178.69737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-564214692.41123903</v>
      </c>
      <c r="L3160" s="444">
        <f t="shared" ca="1" si="162"/>
        <v>-135975740871.10861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-135975740871.10861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-566565586.96295261</v>
      </c>
      <c r="L3161" s="444">
        <f t="shared" ca="1" si="162"/>
        <v>-136542306458.07156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-136542306458.07156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-568926276.90863156</v>
      </c>
      <c r="L3162" s="444">
        <f t="shared" ca="1" si="162"/>
        <v>-137111232734.98019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-137111232734.98019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-571296803.06241751</v>
      </c>
      <c r="L3163" s="444">
        <f t="shared" ca="1" si="162"/>
        <v>-137682529538.0426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-137682529538.0426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-573677206.4085108</v>
      </c>
      <c r="L3164" s="444">
        <f t="shared" ca="1" si="162"/>
        <v>-138256206744.45111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-138256206744.45111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-576067528.1018796</v>
      </c>
      <c r="L3165" s="444">
        <f t="shared" ca="1" si="162"/>
        <v>-138832274272.55298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-138832274272.55298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-578467809.46897078</v>
      </c>
      <c r="L3166" s="444">
        <f t="shared" ca="1" si="162"/>
        <v>-139410742082.02194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-139410742082.02194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-580878092.00842476</v>
      </c>
      <c r="L3167" s="444">
        <f t="shared" ca="1" si="162"/>
        <v>-139991620174.03036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-139991620174.03036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-583298417.39179313</v>
      </c>
      <c r="L3168" s="444">
        <f t="shared" ca="1" si="162"/>
        <v>-140574918591.42215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-140574918591.42215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-585728827.46425891</v>
      </c>
      <c r="L3169" s="444">
        <f t="shared" ca="1" si="162"/>
        <v>-141160647418.88641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-141160647418.88641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-588169364.24536002</v>
      </c>
      <c r="L3170" s="444">
        <f t="shared" ca="1" si="162"/>
        <v>-141748816783.13177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-141748816783.13177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-590620069.92971575</v>
      </c>
      <c r="L3171" s="444">
        <f t="shared" ca="1" si="162"/>
        <v>-142339436853.06149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-142339436853.06149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-593080986.88775623</v>
      </c>
      <c r="L3172" s="444">
        <f t="shared" ca="1" si="162"/>
        <v>-142932517839.94925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-142932517839.94925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-595552157.66645515</v>
      </c>
      <c r="L3173" s="444">
        <f t="shared" ca="1" si="162"/>
        <v>-143528069997.61569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-143528069997.61569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-598033624.99006534</v>
      </c>
      <c r="L3174" s="444">
        <f t="shared" ca="1" si="162"/>
        <v>-144126103622.60574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-144126103622.60574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-600525431.76085722</v>
      </c>
      <c r="L3175" s="444">
        <f t="shared" ca="1" si="162"/>
        <v>-144726629054.36661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-144726629054.36661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-603027621.05986083</v>
      </c>
      <c r="L3176" s="444">
        <f t="shared" ca="1" si="162"/>
        <v>-145329656675.42648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-145329656675.42648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-605540236.14761031</v>
      </c>
      <c r="L3177" s="444">
        <f t="shared" ca="1" si="162"/>
        <v>-145935196911.5741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-145935196911.5741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-608063320.46489203</v>
      </c>
      <c r="L3178" s="444">
        <f t="shared" ca="1" si="162"/>
        <v>-146543260232.039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-146543260232.039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-610596917.63349581</v>
      </c>
      <c r="L3179" s="444">
        <f t="shared" ca="1" si="162"/>
        <v>-147153857149.67249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-147153857149.67249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-613141071.45696867</v>
      </c>
      <c r="L3180" s="444">
        <f t="shared" ca="1" si="162"/>
        <v>-147766998221.12946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-147766998221.12946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-615695825.92137277</v>
      </c>
      <c r="L3181" s="444">
        <f t="shared" ca="1" si="162"/>
        <v>-148382694047.05084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-148382694047.05084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-618261225.19604516</v>
      </c>
      <c r="L3182" s="444">
        <f t="shared" ca="1" si="162"/>
        <v>-149000955272.24689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-149000955272.24689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-620837313.63436198</v>
      </c>
      <c r="L3183" s="444">
        <f t="shared" ca="1" si="162"/>
        <v>-149621792585.88126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-149621792585.88126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-623424135.77450526</v>
      </c>
      <c r="L3184" s="444">
        <f t="shared" ca="1" si="162"/>
        <v>-150245216721.65576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-150245216721.65576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-626021736.34023237</v>
      </c>
      <c r="L3185" s="444">
        <f t="shared" ca="1" si="162"/>
        <v>-150871238457.996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-150871238457.996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-628630160.24164999</v>
      </c>
      <c r="L3186" s="444">
        <f t="shared" ca="1" si="162"/>
        <v>-151499868618.23764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-151499868618.23764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-631249452.5759902</v>
      </c>
      <c r="L3187" s="444">
        <f t="shared" ca="1" si="162"/>
        <v>-152131118070.81363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-152131118070.81363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-633879658.62839007</v>
      </c>
      <c r="L3188" s="444">
        <f t="shared" ca="1" si="162"/>
        <v>-152764997729.44202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-152764997729.44202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-636520823.87267506</v>
      </c>
      <c r="L3189" s="444">
        <f t="shared" ca="1" si="162"/>
        <v>-153401518553.3147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-153401518553.3147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-639172993.9721446</v>
      </c>
      <c r="L3190" s="444">
        <f t="shared" ca="1" si="162"/>
        <v>-154040691547.28683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-154040691547.28683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-641836214.78036177</v>
      </c>
      <c r="L3191" s="444">
        <f t="shared" ca="1" si="162"/>
        <v>-154682527762.0672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-154682527762.0672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-644510532.3419466</v>
      </c>
      <c r="L3192" s="444">
        <f t="shared" ca="1" si="162"/>
        <v>-155327038294.40915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-155327038294.40915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-647195992.89337146</v>
      </c>
      <c r="L3193" s="444">
        <f t="shared" ca="1" si="162"/>
        <v>-155974234287.30252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-155974234287.30252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-649892642.86376047</v>
      </c>
      <c r="L3194" s="444">
        <f t="shared" ca="1" si="162"/>
        <v>-156624126930.16629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-156624126930.16629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-652600528.87569284</v>
      </c>
      <c r="L3195" s="444">
        <f t="shared" ca="1" si="162"/>
        <v>-157276727459.04199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-157276727459.04199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-655319697.74600828</v>
      </c>
      <c r="L3196" s="444">
        <f t="shared" ca="1" si="162"/>
        <v>-157932047156.78799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-157932047156.78799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-658050196.48661661</v>
      </c>
      <c r="L3197" s="444">
        <f t="shared" ca="1" si="162"/>
        <v>-158590097353.2746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-158590097353.2746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-660792072.30531085</v>
      </c>
      <c r="L3198" s="444">
        <f t="shared" ca="1" si="162"/>
        <v>-159250889425.5799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-159250889425.5799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-663545372.60658288</v>
      </c>
      <c r="L3199" s="444">
        <f t="shared" ca="1" si="162"/>
        <v>-159914434798.18649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-159914434798.18649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-666310144.99244368</v>
      </c>
      <c r="L3200" s="444">
        <f t="shared" ca="1" si="162"/>
        <v>-160580744943.17892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-160580744943.17892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-669086437.26324546</v>
      </c>
      <c r="L3201" s="444">
        <f t="shared" ca="1" si="162"/>
        <v>-161249831380.44217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-161249831380.44217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-671874297.41850901</v>
      </c>
      <c r="L3202" s="444">
        <f t="shared" ca="1" si="162"/>
        <v>-161921705677.86069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-161921705677.86069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-674673773.65775287</v>
      </c>
      <c r="L3203" s="444">
        <f t="shared" ca="1" si="162"/>
        <v>-162596379451.51843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-162596379451.51843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-677484914.38132679</v>
      </c>
      <c r="L3204" s="444">
        <f t="shared" ca="1" si="162"/>
        <v>-163273864365.89975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-163273864365.89975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-680307768.19124889</v>
      </c>
      <c r="L3205" s="444">
        <f t="shared" ca="1" si="162"/>
        <v>-163954172134.091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-163954172134.091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-683142383.89204586</v>
      </c>
      <c r="L3206" s="444">
        <f t="shared" ca="1" si="162"/>
        <v>-164637314517.98306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-164637314517.98306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-685988810.4915961</v>
      </c>
      <c r="L3207" s="444">
        <f t="shared" ca="1" si="162"/>
        <v>-165323303328.47467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-165323303328.47467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-688847097.20197773</v>
      </c>
      <c r="L3208" s="444">
        <f t="shared" ca="1" si="162"/>
        <v>-166012150425.67664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-166012150425.67664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-691717293.4403193</v>
      </c>
      <c r="L3209" s="444">
        <f t="shared" ca="1" si="162"/>
        <v>-166703867719.11694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-166703867719.11694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-694599448.82965398</v>
      </c>
      <c r="L3210" s="444">
        <f t="shared" ca="1" si="162"/>
        <v>-167398467167.94659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-167398467167.94659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-697493613.19977748</v>
      </c>
      <c r="L3211" s="444">
        <f t="shared" ca="1" si="162"/>
        <v>-168095960781.14636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-168095960781.14636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-700399836.58810985</v>
      </c>
      <c r="L3212" s="444">
        <f t="shared" ca="1" si="162"/>
        <v>-168796360617.73447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-168796360617.73447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-703318169.24056029</v>
      </c>
      <c r="L3213" s="444">
        <f t="shared" ca="1" si="162"/>
        <v>-169499678786.97504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-169499678786.97504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-706248661.612396</v>
      </c>
      <c r="L3214" s="444">
        <f t="shared" ca="1" si="162"/>
        <v>-170205927448.58743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-170205927448.58743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-709191364.36911428</v>
      </c>
      <c r="L3215" s="444">
        <f t="shared" ca="1" si="162"/>
        <v>-170915118812.95654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-170915118812.95654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-712146328.38731897</v>
      </c>
      <c r="L3216" s="444">
        <f t="shared" ca="1" si="162"/>
        <v>-171627265141.34387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-171627265141.34387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-715113604.7555995</v>
      </c>
      <c r="L3217" s="444">
        <f t="shared" ca="1" si="162"/>
        <v>-172342378746.09946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-172342378746.09946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-718093244.77541435</v>
      </c>
      <c r="L3218" s="444">
        <f t="shared" ca="1" si="162"/>
        <v>-173060471990.87488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-173060471990.87488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-721085299.96197867</v>
      </c>
      <c r="L3219" s="444">
        <f t="shared" ca="1" si="162"/>
        <v>-173781557290.83685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-173781557290.83685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-724089822.0451535</v>
      </c>
      <c r="L3220" s="444">
        <f t="shared" ca="1" si="162"/>
        <v>-174505647112.88202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-174505647112.88202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-727106862.97034168</v>
      </c>
      <c r="L3221" s="444">
        <f t="shared" ca="1" si="162"/>
        <v>-175232753975.85236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-175232753975.85236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-730136474.89938486</v>
      </c>
      <c r="L3222" s="444">
        <f t="shared" ca="1" si="162"/>
        <v>-175962890450.75174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-175962890450.75174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-733178710.2114656</v>
      </c>
      <c r="L3223" s="444">
        <f t="shared" ca="1" si="162"/>
        <v>-176696069160.9632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-176696069160.9632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-736233621.5040133</v>
      </c>
      <c r="L3224" s="444">
        <f t="shared" ca="1" si="162"/>
        <v>-177432302782.46722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-177432302782.46722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-739301261.59361339</v>
      </c>
      <c r="L3225" s="444">
        <f t="shared" ca="1" si="162"/>
        <v>-178171604044.06085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-178171604044.06085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-742381683.51692021</v>
      </c>
      <c r="L3226" s="444">
        <f t="shared" ca="1" si="162"/>
        <v>-178913985727.57776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-178913985727.57776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-745474940.53157401</v>
      </c>
      <c r="L3227" s="444">
        <f t="shared" ca="1" si="162"/>
        <v>-179659460668.10934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-179659460668.10934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-748581086.11712229</v>
      </c>
      <c r="L3228" s="444">
        <f t="shared" ca="1" si="162"/>
        <v>-180408041754.22647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-180408041754.22647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-751700173.97594357</v>
      </c>
      <c r="L3229" s="444">
        <f t="shared" ca="1" si="162"/>
        <v>-181159741928.20242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-181159741928.20242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-754832258.03417671</v>
      </c>
      <c r="L3230" s="444">
        <f t="shared" ca="1" si="162"/>
        <v>-181914574186.2366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-181914574186.2366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-757977392.44265246</v>
      </c>
      <c r="L3231" s="444">
        <f t="shared" ca="1" si="162"/>
        <v>-182672551578.67926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-182672551578.67926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-761135631.5778302</v>
      </c>
      <c r="L3232" s="444">
        <f t="shared" ca="1" si="162"/>
        <v>-183433687210.25708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-183433687210.25708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-764307030.04273784</v>
      </c>
      <c r="L3233" s="444">
        <f t="shared" ca="1" si="162"/>
        <v>-184197994240.2998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-184197994240.2998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-767491642.66791582</v>
      </c>
      <c r="L3234" s="444">
        <f t="shared" ca="1" si="162"/>
        <v>-184965485882.96771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-184965485882.96771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-770689524.51236546</v>
      </c>
      <c r="L3235" s="444">
        <f t="shared" ca="1" si="162"/>
        <v>-185736175407.48007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-185736175407.48007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-773900730.86450028</v>
      </c>
      <c r="L3236" s="444">
        <f t="shared" ca="1" si="162"/>
        <v>-186510076138.34457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-186510076138.34457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-777125317.24310243</v>
      </c>
      <c r="L3237" s="444">
        <f t="shared" ca="1" si="162"/>
        <v>-187287201455.58768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-187287201455.58768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-780363339.39828193</v>
      </c>
      <c r="L3238" s="444">
        <f t="shared" ca="1" si="162"/>
        <v>-188067564794.98596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-188067564794.98596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-783614853.31244147</v>
      </c>
      <c r="L3239" s="444">
        <f t="shared" ca="1" si="162"/>
        <v>-188851179648.2984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-188851179648.2984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-786879915.20124328</v>
      </c>
      <c r="L3240" s="444">
        <f t="shared" ca="1" si="162"/>
        <v>-189638059563.49963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-189638059563.49963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-790158581.5145818</v>
      </c>
      <c r="L3241" s="444">
        <f t="shared" ca="1" si="162"/>
        <v>-190428218145.01422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-190428218145.01422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-793450908.93755925</v>
      </c>
      <c r="L3242" s="444">
        <f t="shared" ca="1" si="162"/>
        <v>-191221669053.95178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-191221669053.95178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-796756954.39146578</v>
      </c>
      <c r="L3243" s="444">
        <f t="shared" ca="1" si="162"/>
        <v>-192018426008.34326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-192018426008.34326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-800076775.03476357</v>
      </c>
      <c r="L3244" s="444">
        <f t="shared" ca="1" si="162"/>
        <v>-192818502783.37802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-192818502783.37802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-803410428.26407504</v>
      </c>
      <c r="L3245" s="444">
        <f t="shared" ca="1" si="162"/>
        <v>-193621913211.64209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-193621913211.64209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-806757971.71517539</v>
      </c>
      <c r="L3246" s="444">
        <f t="shared" ca="1" si="162"/>
        <v>-194428671183.35727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-194428671183.35727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-810119463.26398861</v>
      </c>
      <c r="L3247" s="444">
        <f t="shared" ca="1" si="162"/>
        <v>-195238790646.62125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-195238790646.62125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-813494961.02758849</v>
      </c>
      <c r="L3248" s="444">
        <f t="shared" ca="1" si="162"/>
        <v>-196052285607.64883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-196052285607.64883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-816884523.3652035</v>
      </c>
      <c r="L3249" s="444">
        <f t="shared" ca="1" si="162"/>
        <v>-196869170131.01404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-196869170131.01404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-820288208.87922513</v>
      </c>
      <c r="L3250" s="444">
        <f t="shared" ca="1" si="162"/>
        <v>-197689458339.89325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-197689458339.89325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-823706076.41622186</v>
      </c>
      <c r="L3251" s="444">
        <f t="shared" ca="1" si="162"/>
        <v>-198513164416.30948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-198513164416.30948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-827138185.06795621</v>
      </c>
      <c r="L3252" s="444">
        <f t="shared" ca="1" si="162"/>
        <v>-199340302601.37744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-199340302601.37744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-830584594.17240596</v>
      </c>
      <c r="L3253" s="444">
        <f t="shared" ca="1" si="162"/>
        <v>-200170887195.54984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-200170887195.54984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-834045363.31479096</v>
      </c>
      <c r="L3254" s="444">
        <f t="shared" ca="1" si="162"/>
        <v>-201004932558.86462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-201004932558.86462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-837520552.32860255</v>
      </c>
      <c r="L3255" s="444">
        <f t="shared" ca="1" si="162"/>
        <v>-201842453111.19324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-201842453111.19324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-841010221.29663849</v>
      </c>
      <c r="L3256" s="444">
        <f t="shared" ca="1" si="162"/>
        <v>-202683463332.48987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-202683463332.48987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-844514430.55204105</v>
      </c>
      <c r="L3257" s="444">
        <f t="shared" ca="1" si="162"/>
        <v>-203527977763.0419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-203527977763.0419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-848033240.6793412</v>
      </c>
      <c r="L3258" s="444">
        <f t="shared" ca="1" si="162"/>
        <v>-204376011003.72125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-204376011003.72125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-851566712.51550519</v>
      </c>
      <c r="L3259" s="444">
        <f t="shared" ca="1" si="162"/>
        <v>-205227577716.23676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-205227577716.23676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-855114907.15098643</v>
      </c>
      <c r="L3260" s="444">
        <f t="shared" ca="1" si="162"/>
        <v>-206082692623.38776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-206082692623.38776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-858677885.93078232</v>
      </c>
      <c r="L3261" s="444">
        <f t="shared" ca="1" si="162"/>
        <v>-206941370509.31854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-206941370509.31854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-862255710.45549393</v>
      </c>
      <c r="L3262" s="444">
        <f t="shared" ca="1" si="162"/>
        <v>-207803626219.77405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-207803626219.77405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-865848442.58239186</v>
      </c>
      <c r="L3263" s="444">
        <f t="shared" ca="1" si="162"/>
        <v>-208669474662.35645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-208669474662.35645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-869456144.42648518</v>
      </c>
      <c r="L3264" s="444">
        <f t="shared" ca="1" si="162"/>
        <v>-209538930806.78293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-209538930806.78293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-873078878.36159551</v>
      </c>
      <c r="L3265" s="444">
        <f t="shared" ca="1" si="162"/>
        <v>-210412009685.14453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-210412009685.14453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-876716707.0214355</v>
      </c>
      <c r="L3266" s="444">
        <f t="shared" ca="1" si="162"/>
        <v>-211288726392.16595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-211288726392.16595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-880369693.30069149</v>
      </c>
      <c r="L3267" s="444">
        <f t="shared" ca="1" si="162"/>
        <v>-212169096085.46664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-212169096085.46664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-884037900.35611105</v>
      </c>
      <c r="L3268" s="444">
        <f t="shared" ca="1" si="162"/>
        <v>-213053133985.82275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-213053133985.82275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-887721391.60759485</v>
      </c>
      <c r="L3269" s="444">
        <f t="shared" ca="1" si="162"/>
        <v>-213940855377.43036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-213940855377.43036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-891420230.7392931</v>
      </c>
      <c r="L3270" s="444">
        <f t="shared" ca="1" si="162"/>
        <v>-214832275608.16965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-214832275608.16965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-895134481.70070684</v>
      </c>
      <c r="L3271" s="444">
        <f t="shared" ca="1" si="162"/>
        <v>-215727410089.87036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-215727410089.87036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-898864208.70779312</v>
      </c>
      <c r="L3272" s="444">
        <f t="shared" ca="1" si="162"/>
        <v>-216626274298.57816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-216626274298.57816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-902609476.24407566</v>
      </c>
      <c r="L3273" s="444">
        <f t="shared" ca="1" si="162"/>
        <v>-217528883774.82224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-217528883774.82224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-906370349.06175935</v>
      </c>
      <c r="L3274" s="444">
        <f t="shared" ca="1" si="162"/>
        <v>-218435254123.884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-218435254123.884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-910146892.18285</v>
      </c>
      <c r="L3275" s="444">
        <f t="shared" ca="1" si="162"/>
        <v>-219345401016.06686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-219345401016.06686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-913939170.90027857</v>
      </c>
      <c r="L3276" s="444">
        <f t="shared" ca="1" si="162"/>
        <v>-220259340186.96713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-220259340186.96713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-917747250.77902961</v>
      </c>
      <c r="L3277" s="444">
        <f t="shared" ca="1" si="162"/>
        <v>-221177087437.74615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-221177087437.74615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-921571197.65727568</v>
      </c>
      <c r="L3278" s="444">
        <f t="shared" ca="1" si="162"/>
        <v>-222098658635.40344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-222098658635.40344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-925411077.64751434</v>
      </c>
      <c r="L3279" s="444">
        <f t="shared" ca="1" si="162"/>
        <v>-223024069713.05096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-223024069713.05096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-929266957.13771236</v>
      </c>
      <c r="L3280" s="444">
        <f t="shared" ca="1" si="162"/>
        <v>-223953336670.18869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-223953336670.18869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-933138902.79245281</v>
      </c>
      <c r="L3281" s="444">
        <f t="shared" ca="1" si="162"/>
        <v>-224886475572.98114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-224886475572.98114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-937026981.55408812</v>
      </c>
      <c r="L3282" s="444">
        <f t="shared" ca="1" si="162"/>
        <v>-225823502554.53522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-225823502554.53522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-940931260.6438967</v>
      </c>
      <c r="L3283" s="444">
        <f t="shared" ca="1" si="162"/>
        <v>-226764433815.17911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-226764433815.17911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-944851807.56324625</v>
      </c>
      <c r="L3284" s="444">
        <f t="shared" ca="1" si="162"/>
        <v>-227709285622.74234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-227709285622.74234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-948788690.0947597</v>
      </c>
      <c r="L3285" s="444">
        <f t="shared" ca="1" si="162"/>
        <v>-228658074312.8371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-228658074312.8371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-952741976.30348778</v>
      </c>
      <c r="L3286" s="444">
        <f t="shared" ca="1" si="162"/>
        <v>-229610816289.14059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-229610816289.14059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-956711734.53808582</v>
      </c>
      <c r="L3287" s="444">
        <f t="shared" ca="1" si="162"/>
        <v>-230567528023.67868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-230567528023.67868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-960698033.43199444</v>
      </c>
      <c r="L3288" s="444">
        <f t="shared" ca="1" si="162"/>
        <v>-231528226057.11069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-231528226057.11069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-964700941.9046278</v>
      </c>
      <c r="L3289" s="444">
        <f t="shared" ca="1" si="162"/>
        <v>-232492926999.01532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-232492926999.01532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-968720529.1625638</v>
      </c>
      <c r="L3290" s="444">
        <f t="shared" ca="1" si="162"/>
        <v>-233461647528.17789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-233461647528.17789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-972756864.70074117</v>
      </c>
      <c r="L3291" s="444">
        <f t="shared" ca="1" si="162"/>
        <v>-234434404392.87863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-234434404392.87863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-976810018.30366099</v>
      </c>
      <c r="L3292" s="444">
        <f t="shared" ca="1" si="162"/>
        <v>-235411214411.18228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-235411214411.18228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-980880060.04659283</v>
      </c>
      <c r="L3293" s="444">
        <f t="shared" ca="1" si="162"/>
        <v>-236392094471.22888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-236392094471.22888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-984967060.29678714</v>
      </c>
      <c r="L3294" s="444">
        <f t="shared" ca="1" si="162"/>
        <v>-237377061531.52567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-237377061531.52567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-989071089.71469021</v>
      </c>
      <c r="L3295" s="444">
        <f t="shared" ca="1" si="162"/>
        <v>-238366132621.24036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-238366132621.24036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-993192219.25516796</v>
      </c>
      <c r="L3296" s="444">
        <f t="shared" ca="1" si="162"/>
        <v>-239359324840.49551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-239359324840.49551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-997330520.16873133</v>
      </c>
      <c r="L3297" s="444">
        <f t="shared" ca="1" si="162"/>
        <v>-240356655360.66425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-240356655360.66425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-1001486064.0027677</v>
      </c>
      <c r="L3298" s="444">
        <f t="shared" ca="1" si="162"/>
        <v>-241358141424.66702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-241358141424.66702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-1005658922.6027794</v>
      </c>
      <c r="L3299" s="444">
        <f t="shared" ca="1" si="162"/>
        <v>-242363800347.26981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-242363800347.26981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-1009849168.1136241</v>
      </c>
      <c r="L3300" s="444">
        <f t="shared" ca="1" si="162"/>
        <v>-243373649515.38342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-243373649515.38342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-1014056872.9807643</v>
      </c>
      <c r="L3301" s="444">
        <f t="shared" ca="1" si="162"/>
        <v>-244387706388.3642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-244387706388.3642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-1018282109.9515175</v>
      </c>
      <c r="L3302" s="444">
        <f t="shared" ca="1" si="162"/>
        <v>-245405988498.3157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-245405988498.3157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-1022524952.0763153</v>
      </c>
      <c r="L3303" s="444">
        <f t="shared" ca="1" si="162"/>
        <v>-246428513450.39203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-246428513450.39203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-1026785472.7099669</v>
      </c>
      <c r="L3304" s="444">
        <f t="shared" ca="1" si="162"/>
        <v>-247455298923.10199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-247455298923.10199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-1031063745.512925</v>
      </c>
      <c r="L3305" s="444">
        <f t="shared" ca="1" si="162"/>
        <v>-248486362668.61493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-248486362668.61493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-1035359844.4525623</v>
      </c>
      <c r="L3306" s="444">
        <f t="shared" ca="1" si="162"/>
        <v>-249521722513.0675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-249521722513.0675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-1039673843.8044479</v>
      </c>
      <c r="L3307" s="444">
        <f t="shared" ca="1" si="162"/>
        <v>-250561396356.87195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-250561396356.87195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-1044005818.1536331</v>
      </c>
      <c r="L3308" s="444">
        <f t="shared" ca="1" si="162"/>
        <v>-251605402175.02557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-251605402175.02557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-1048355842.3959398</v>
      </c>
      <c r="L3309" s="444">
        <f t="shared" ca="1" si="162"/>
        <v>-252653758017.42151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-252653758017.42151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-1052723991.7392563</v>
      </c>
      <c r="L3310" s="444">
        <f t="shared" ca="1" si="162"/>
        <v>-253706482009.16077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-253706482009.16077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-1057110341.7048366</v>
      </c>
      <c r="L3311" s="444">
        <f t="shared" ca="1" si="162"/>
        <v>-254763592350.8656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-254763592350.8656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-1061514968.1286067</v>
      </c>
      <c r="L3312" s="444">
        <f t="shared" ca="1" si="162"/>
        <v>-255825107318.9942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-255825107318.9942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-1065937947.1624758</v>
      </c>
      <c r="L3313" s="444">
        <f t="shared" ca="1" si="162"/>
        <v>-256891045266.15668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-256891045266.15668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-1070379355.2756528</v>
      </c>
      <c r="L3314" s="444">
        <f t="shared" ca="1" si="162"/>
        <v>-257961424621.43234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-257961424621.43234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-1074839269.2559681</v>
      </c>
      <c r="L3315" s="444">
        <f t="shared" ca="1" si="162"/>
        <v>-259036263890.68832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-259036263890.68832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-1079317766.2112014</v>
      </c>
      <c r="L3316" s="444">
        <f t="shared" ca="1" si="162"/>
        <v>-260115581656.89954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-260115581656.89954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-1083814923.5704148</v>
      </c>
      <c r="L3317" s="444">
        <f t="shared" ca="1" si="162"/>
        <v>-261199396580.46994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-261199396580.46994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-1088330819.0852914</v>
      </c>
      <c r="L3318" s="444">
        <f t="shared" ca="1" si="162"/>
        <v>-262287727399.55524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-262287727399.55524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-1092865530.8314803</v>
      </c>
      <c r="L3319" s="444">
        <f t="shared" ca="1" si="162"/>
        <v>-263380592930.38672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-263380592930.38672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-1097419137.2099447</v>
      </c>
      <c r="L3320" s="444">
        <f t="shared" ca="1" si="162"/>
        <v>-264478012067.59665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-264478012067.59665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-1101991716.9483194</v>
      </c>
      <c r="L3321" s="444">
        <f t="shared" ca="1" si="162"/>
        <v>-265580003784.54498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-265580003784.54498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-1106583349.1022708</v>
      </c>
      <c r="L3322" s="444">
        <f t="shared" ca="1" si="162"/>
        <v>-266686587133.64725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-266686587133.64725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-1111194113.0568635</v>
      </c>
      <c r="L3323" s="444">
        <f t="shared" ref="L3323:L3577" ca="1" si="167">I3323-J3323+K3323</f>
        <v>-267797781246.7041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-267797781246.7041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-1115824088.5279338</v>
      </c>
      <c r="L3324" s="444">
        <f t="shared" ca="1" si="167"/>
        <v>-268913605335.23203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-268913605335.23203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-1120473355.5634668</v>
      </c>
      <c r="L3325" s="444">
        <f t="shared" ca="1" si="167"/>
        <v>-270034078690.7955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-270034078690.7955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-1125141994.5449812</v>
      </c>
      <c r="L3326" s="444">
        <f t="shared" ca="1" si="167"/>
        <v>-271159220685.34048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-271159220685.34048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-1129830086.1889186</v>
      </c>
      <c r="L3327" s="444">
        <f t="shared" ca="1" si="167"/>
        <v>-272289050771.52939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-272289050771.52939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-1134537711.5480392</v>
      </c>
      <c r="L3328" s="444">
        <f t="shared" ca="1" si="167"/>
        <v>-273423588483.07742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-273423588483.07742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-1139264952.0128226</v>
      </c>
      <c r="L3329" s="444">
        <f t="shared" ca="1" si="167"/>
        <v>-274562853435.09024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-274562853435.09024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-1144011889.312876</v>
      </c>
      <c r="L3330" s="444">
        <f t="shared" ca="1" si="167"/>
        <v>-275706865324.40314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-275706865324.40314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-1148778605.5183463</v>
      </c>
      <c r="L3331" s="444">
        <f t="shared" ca="1" si="167"/>
        <v>-276855643929.92151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-276855643929.92151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-1153565183.0413396</v>
      </c>
      <c r="L3332" s="444">
        <f t="shared" ca="1" si="167"/>
        <v>-278009209112.96283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-278009209112.96283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-1158371704.6373451</v>
      </c>
      <c r="L3333" s="444">
        <f t="shared" ca="1" si="167"/>
        <v>-279167580817.60016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-279167580817.60016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-1163198253.4066672</v>
      </c>
      <c r="L3334" s="444">
        <f t="shared" ca="1" si="167"/>
        <v>-280330779071.00684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-280330779071.00684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-1168044912.7958617</v>
      </c>
      <c r="L3335" s="444">
        <f t="shared" ca="1" si="167"/>
        <v>-281498823983.80267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-281498823983.80267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-1172911766.5991778</v>
      </c>
      <c r="L3336" s="444">
        <f t="shared" ca="1" si="167"/>
        <v>-282671735750.40186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-282671735750.40186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-1177798898.9600077</v>
      </c>
      <c r="L3337" s="444">
        <f t="shared" ca="1" si="167"/>
        <v>-283849534649.36188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-283849534649.36188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-1182706394.3723412</v>
      </c>
      <c r="L3338" s="444">
        <f t="shared" ca="1" si="167"/>
        <v>-285032241043.73419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-285032241043.73419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-1187634337.6822257</v>
      </c>
      <c r="L3339" s="444">
        <f t="shared" ca="1" si="167"/>
        <v>-286219875381.41644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-286219875381.41644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-1192582814.0892351</v>
      </c>
      <c r="L3340" s="444">
        <f t="shared" ca="1" si="167"/>
        <v>-287412458195.50568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-287412458195.50568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-1197551909.1479404</v>
      </c>
      <c r="L3341" s="444">
        <f t="shared" ca="1" si="167"/>
        <v>-288610010104.65363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-288610010104.65363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-1202541708.7693901</v>
      </c>
      <c r="L3342" s="444">
        <f t="shared" ca="1" si="167"/>
        <v>-289812551813.42303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-289812551813.42303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-1207552299.2225959</v>
      </c>
      <c r="L3343" s="444">
        <f t="shared" ca="1" si="167"/>
        <v>-291020104112.64563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-291020104112.64563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-1212583767.1360235</v>
      </c>
      <c r="L3344" s="444">
        <f t="shared" ca="1" si="167"/>
        <v>-292232687879.78168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-292232687879.78168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-1217636199.4990902</v>
      </c>
      <c r="L3345" s="444">
        <f t="shared" ca="1" si="167"/>
        <v>-293450324079.28076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-293450324079.28076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-1222709683.6636698</v>
      </c>
      <c r="L3346" s="444">
        <f t="shared" ca="1" si="167"/>
        <v>-294673033762.94446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-294673033762.94446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-1227804307.3456018</v>
      </c>
      <c r="L3347" s="444">
        <f t="shared" ca="1" si="167"/>
        <v>-295900838070.29004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-295900838070.29004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-1232920158.6262085</v>
      </c>
      <c r="L3348" s="444">
        <f t="shared" ca="1" si="167"/>
        <v>-297133758228.91626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-297133758228.91626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-1238057325.9538178</v>
      </c>
      <c r="L3349" s="444">
        <f t="shared" ca="1" si="167"/>
        <v>-298371815554.87006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-298371815554.87006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-1243215898.1452918</v>
      </c>
      <c r="L3350" s="444">
        <f t="shared" ca="1" si="167"/>
        <v>-299615031453.01532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-299615031453.01532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-1248395964.3875637</v>
      </c>
      <c r="L3351" s="444">
        <f t="shared" ca="1" si="167"/>
        <v>-300863427417.40289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-300863427417.40289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-1253597614.2391787</v>
      </c>
      <c r="L3352" s="444">
        <f t="shared" ca="1" si="167"/>
        <v>-302117025031.64209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-302117025031.64209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-1258820937.6318421</v>
      </c>
      <c r="L3353" s="444">
        <f t="shared" ca="1" si="167"/>
        <v>-303375845969.27393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-303375845969.27393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-1264066024.8719747</v>
      </c>
      <c r="L3354" s="444">
        <f t="shared" ca="1" si="167"/>
        <v>-304639911994.14587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-304639911994.14587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-1269332966.6422744</v>
      </c>
      <c r="L3355" s="444">
        <f t="shared" ca="1" si="167"/>
        <v>-305909244960.78815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-305909244960.78815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-1274621854.003284</v>
      </c>
      <c r="L3356" s="444">
        <f t="shared" ca="1" si="167"/>
        <v>-307183866814.79144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-307183866814.79144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-1279932778.3949642</v>
      </c>
      <c r="L3357" s="444">
        <f t="shared" ca="1" si="167"/>
        <v>-308463799593.1864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-308463799593.1864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-1285265831.6382766</v>
      </c>
      <c r="L3358" s="444">
        <f t="shared" ca="1" si="167"/>
        <v>-309749065424.82471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-309749065424.82471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-1290621105.9367695</v>
      </c>
      <c r="L3359" s="444">
        <f t="shared" ca="1" si="167"/>
        <v>-311039686530.76147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-311039686530.76147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-1295998693.8781729</v>
      </c>
      <c r="L3360" s="444">
        <f t="shared" ca="1" si="167"/>
        <v>-312335685224.63965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-312335685224.63965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-1301398688.4359984</v>
      </c>
      <c r="L3361" s="444">
        <f t="shared" ca="1" si="167"/>
        <v>-313637083913.07562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-313637083913.07562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-1306821182.9711485</v>
      </c>
      <c r="L3362" s="444">
        <f t="shared" ca="1" si="167"/>
        <v>-314943905096.04675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-314943905096.04675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-1312266271.2335281</v>
      </c>
      <c r="L3363" s="444">
        <f t="shared" ca="1" si="167"/>
        <v>-316256171367.28027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-316256171367.28027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-1317734047.3636677</v>
      </c>
      <c r="L3364" s="444">
        <f t="shared" ca="1" si="167"/>
        <v>-317573905414.64392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-317573905414.64392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-1323224605.8943496</v>
      </c>
      <c r="L3365" s="444">
        <f t="shared" ca="1" si="167"/>
        <v>-318897130020.53827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-318897130020.53827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-1328738041.7522428</v>
      </c>
      <c r="L3366" s="444">
        <f t="shared" ca="1" si="167"/>
        <v>-320225868062.29053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-320225868062.29053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-1334274450.2595439</v>
      </c>
      <c r="L3367" s="444">
        <f t="shared" ca="1" si="167"/>
        <v>-321560142512.55005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-321560142512.55005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-1339833927.1356251</v>
      </c>
      <c r="L3368" s="444">
        <f t="shared" ca="1" si="167"/>
        <v>-322899976439.68567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-322899976439.68567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-1345416568.4986904</v>
      </c>
      <c r="L3369" s="444">
        <f t="shared" ca="1" si="167"/>
        <v>-324245393008.18439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-324245393008.18439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-1351022470.867435</v>
      </c>
      <c r="L3370" s="444">
        <f t="shared" ca="1" si="167"/>
        <v>-325596415479.05182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-325596415479.05182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-1356651731.1627159</v>
      </c>
      <c r="L3371" s="444">
        <f t="shared" ca="1" si="167"/>
        <v>-326953067210.21454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-326953067210.21454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-1362304446.7092273</v>
      </c>
      <c r="L3372" s="444">
        <f t="shared" ca="1" si="167"/>
        <v>-328315371656.92377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-328315371656.92377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-1367980715.2371824</v>
      </c>
      <c r="L3373" s="444">
        <f t="shared" ca="1" si="167"/>
        <v>-329683352372.16095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-329683352372.16095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-1373680634.8840039</v>
      </c>
      <c r="L3374" s="444">
        <f t="shared" ca="1" si="167"/>
        <v>-331057033007.04498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-331057033007.04498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-1379404304.1960208</v>
      </c>
      <c r="L3375" s="444">
        <f t="shared" ca="1" si="167"/>
        <v>-332436437311.24103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-332436437311.24103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-1385151822.1301708</v>
      </c>
      <c r="L3376" s="444">
        <f t="shared" ca="1" si="167"/>
        <v>-333821589133.37122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-333821589133.37122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-1390923288.0557134</v>
      </c>
      <c r="L3377" s="444">
        <f t="shared" ca="1" si="167"/>
        <v>-335212512421.42694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-335212512421.42694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-1396718801.7559457</v>
      </c>
      <c r="L3378" s="444">
        <f t="shared" ca="1" si="167"/>
        <v>-336609231223.18286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-336609231223.18286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-1402538463.4299285</v>
      </c>
      <c r="L3379" s="444">
        <f t="shared" ca="1" si="167"/>
        <v>-338011769686.61279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-338011769686.61279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-1408382373.6942201</v>
      </c>
      <c r="L3380" s="444">
        <f t="shared" ca="1" si="167"/>
        <v>-339420152060.30701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-339420152060.30701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-1414250633.5846126</v>
      </c>
      <c r="L3381" s="444">
        <f t="shared" ca="1" si="167"/>
        <v>-340834402693.8916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-340834402693.8916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-1420143344.5578816</v>
      </c>
      <c r="L3382" s="444">
        <f t="shared" ca="1" si="167"/>
        <v>-342254546038.44946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-342254546038.44946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-1426060608.4935393</v>
      </c>
      <c r="L3383" s="444">
        <f t="shared" ca="1" si="167"/>
        <v>-343680606646.94299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-343680606646.94299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-1432002527.6955957</v>
      </c>
      <c r="L3384" s="444">
        <f t="shared" ca="1" si="167"/>
        <v>-345112609174.63861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-345112609174.63861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-1437969204.8943276</v>
      </c>
      <c r="L3385" s="444">
        <f t="shared" ca="1" si="167"/>
        <v>-346550578379.53296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-346550578379.53296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-1443960743.248054</v>
      </c>
      <c r="L3386" s="444">
        <f t="shared" ca="1" si="167"/>
        <v>-347994539122.78101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-347994539122.78101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-1449977246.3449209</v>
      </c>
      <c r="L3387" s="444">
        <f t="shared" ca="1" si="167"/>
        <v>-349444516369.12592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-349444516369.12592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-1456018818.2046914</v>
      </c>
      <c r="L3388" s="444">
        <f t="shared" ca="1" si="167"/>
        <v>-350900535187.33063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-350900535187.33063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-1462085563.2805443</v>
      </c>
      <c r="L3389" s="444">
        <f t="shared" ca="1" si="167"/>
        <v>-352362620750.61115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-352362620750.61115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-1468177586.4608798</v>
      </c>
      <c r="L3390" s="444">
        <f t="shared" ca="1" si="167"/>
        <v>-353830798337.07202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-353830798337.07202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-1474294993.0711334</v>
      </c>
      <c r="L3391" s="444">
        <f t="shared" ca="1" si="167"/>
        <v>-355305093330.14313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-355305093330.14313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-1480437888.8755963</v>
      </c>
      <c r="L3392" s="444">
        <f t="shared" ca="1" si="167"/>
        <v>-356785531219.01874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-356785531219.01874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-1486606380.0792446</v>
      </c>
      <c r="L3393" s="444">
        <f t="shared" ca="1" si="167"/>
        <v>-358272137599.09796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-358272137599.09796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-1492800573.3295748</v>
      </c>
      <c r="L3394" s="444">
        <f t="shared" ca="1" si="167"/>
        <v>-359764938172.42755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-359764938172.42755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-1499020575.7184482</v>
      </c>
      <c r="L3395" s="444">
        <f t="shared" ca="1" si="167"/>
        <v>-361263958748.146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-361263958748.146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-1505266494.7839417</v>
      </c>
      <c r="L3396" s="444">
        <f t="shared" ca="1" si="167"/>
        <v>-362769225242.92993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-362769225242.92993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-1511538438.512208</v>
      </c>
      <c r="L3397" s="444">
        <f t="shared" ca="1" si="167"/>
        <v>-364280763681.44214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-364280763681.44214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-1517836515.3393421</v>
      </c>
      <c r="L3398" s="444">
        <f t="shared" ca="1" si="167"/>
        <v>-365798600196.78149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-365798600196.78149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-1524160834.1532562</v>
      </c>
      <c r="L3399" s="444">
        <f t="shared" ca="1" si="167"/>
        <v>-367322761030.93475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-367322761030.93475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-1530511504.2955616</v>
      </c>
      <c r="L3400" s="444">
        <f t="shared" ca="1" si="167"/>
        <v>-368853272535.23029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-368853272535.23029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-1536888635.5634594</v>
      </c>
      <c r="L3401" s="444">
        <f t="shared" ca="1" si="167"/>
        <v>-370390161170.79376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-370390161170.79376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-1543292338.2116406</v>
      </c>
      <c r="L3402" s="444">
        <f t="shared" ca="1" si="167"/>
        <v>-371933453509.00543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-371933453509.00543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-1549722722.9541893</v>
      </c>
      <c r="L3403" s="444">
        <f t="shared" ca="1" si="167"/>
        <v>-373483176231.95959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-373483176231.95959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-1556179900.9664984</v>
      </c>
      <c r="L3404" s="444">
        <f t="shared" ca="1" si="167"/>
        <v>-375039356132.92609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-375039356132.92609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-1562663983.887192</v>
      </c>
      <c r="L3405" s="444">
        <f t="shared" ca="1" si="167"/>
        <v>-376602020116.81329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-376602020116.81329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-1569175083.8200555</v>
      </c>
      <c r="L3406" s="444">
        <f t="shared" ca="1" si="167"/>
        <v>-378171195200.63336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-378171195200.63336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-1575713313.3359723</v>
      </c>
      <c r="L3407" s="444">
        <f t="shared" ca="1" si="167"/>
        <v>-379746908513.96936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-379746908513.96936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-1582278785.4748724</v>
      </c>
      <c r="L3408" s="444">
        <f t="shared" ca="1" si="167"/>
        <v>-381329187299.44421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-381329187299.44421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-1588871613.7476842</v>
      </c>
      <c r="L3409" s="444">
        <f t="shared" ca="1" si="167"/>
        <v>-382918058913.19189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-382918058913.19189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-1595491912.1382995</v>
      </c>
      <c r="L3410" s="444">
        <f t="shared" ca="1" si="167"/>
        <v>-384513550825.3302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-384513550825.3302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-1602139795.1055424</v>
      </c>
      <c r="L3411" s="444">
        <f t="shared" ca="1" si="167"/>
        <v>-386115690620.43573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-386115690620.43573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-1608815377.5851488</v>
      </c>
      <c r="L3412" s="444">
        <f t="shared" ca="1" si="167"/>
        <v>-387724505998.02087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-387724505998.02087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-1615518774.9917536</v>
      </c>
      <c r="L3413" s="444">
        <f t="shared" ca="1" si="167"/>
        <v>-389340024773.01263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-389340024773.01263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-1622250103.220886</v>
      </c>
      <c r="L3414" s="444">
        <f t="shared" ca="1" si="167"/>
        <v>-390962274876.23352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-390962274876.23352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-1629009478.6509731</v>
      </c>
      <c r="L3415" s="444">
        <f t="shared" ca="1" si="167"/>
        <v>-392591284354.88452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-392591284354.88452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-1635797018.1453521</v>
      </c>
      <c r="L3416" s="444">
        <f t="shared" ca="1" si="167"/>
        <v>-394227081373.02985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-394227081373.02985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-1642612839.054291</v>
      </c>
      <c r="L3417" s="444">
        <f t="shared" ca="1" si="167"/>
        <v>-395869694212.08417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-395869694212.08417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-1649457059.2170174</v>
      </c>
      <c r="L3418" s="444">
        <f t="shared" ca="1" si="167"/>
        <v>-397519151271.30121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-397519151271.30121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-1656329796.9637551</v>
      </c>
      <c r="L3419" s="444">
        <f t="shared" ca="1" si="167"/>
        <v>-399175481068.26495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-399175481068.26495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-1663231171.1177707</v>
      </c>
      <c r="L3420" s="444">
        <f t="shared" ca="1" si="167"/>
        <v>-400838712239.38275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-400838712239.38275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-1670161300.9974282</v>
      </c>
      <c r="L3421" s="444">
        <f t="shared" ca="1" si="167"/>
        <v>-402508873540.38019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-402508873540.38019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-1677120306.4182508</v>
      </c>
      <c r="L3422" s="444">
        <f t="shared" ca="1" si="167"/>
        <v>-404185993846.79846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-404185993846.79846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-1684108307.6949935</v>
      </c>
      <c r="L3423" s="444">
        <f t="shared" ca="1" si="167"/>
        <v>-405870102154.49347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-405870102154.49347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-1691125425.6437228</v>
      </c>
      <c r="L3424" s="444">
        <f t="shared" ca="1" si="167"/>
        <v>-407561227580.13721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-407561227580.13721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-1698171781.583905</v>
      </c>
      <c r="L3425" s="444">
        <f t="shared" ca="1" si="167"/>
        <v>-409259399361.72113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-409259399361.72113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-1705247497.3405046</v>
      </c>
      <c r="L3426" s="444">
        <f t="shared" ca="1" si="167"/>
        <v>-410964646859.06165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-410964646859.06165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-1712352695.2460902</v>
      </c>
      <c r="L3427" s="444">
        <f t="shared" ca="1" si="167"/>
        <v>-412676999554.30774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-412676999554.30774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-1719487498.1429489</v>
      </c>
      <c r="L3428" s="444">
        <f t="shared" ca="1" si="167"/>
        <v>-414396487052.45068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-414396487052.45068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-1726652029.3852112</v>
      </c>
      <c r="L3429" s="444">
        <f t="shared" ca="1" si="167"/>
        <v>-416123139081.83588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-416123139081.83588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-1733846412.8409827</v>
      </c>
      <c r="L3430" s="444">
        <f t="shared" ca="1" si="167"/>
        <v>-417856985494.67688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-417856985494.67688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-1741070772.8944869</v>
      </c>
      <c r="L3431" s="444">
        <f t="shared" ca="1" si="167"/>
        <v>-419598056267.57135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-419598056267.57135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-1748325234.4482138</v>
      </c>
      <c r="L3432" s="444">
        <f t="shared" ca="1" si="167"/>
        <v>-421346381502.01959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-421346381502.01959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-1755609922.9250815</v>
      </c>
      <c r="L3433" s="444">
        <f t="shared" ca="1" si="167"/>
        <v>-423101991424.9447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-423101991424.9447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-1762924964.2706029</v>
      </c>
      <c r="L3434" s="444">
        <f t="shared" ca="1" si="167"/>
        <v>-424864916389.21533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-424864916389.21533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-1770270484.9550638</v>
      </c>
      <c r="L3435" s="444">
        <f t="shared" ca="1" si="167"/>
        <v>-426635186874.17041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-426635186874.17041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-1777646611.9757099</v>
      </c>
      <c r="L3436" s="444">
        <f t="shared" ca="1" si="167"/>
        <v>-428412833486.14612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-428412833486.14612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-1785053472.858942</v>
      </c>
      <c r="L3437" s="444">
        <f t="shared" ca="1" si="167"/>
        <v>-430197886959.00507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-430197886959.00507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-1792491195.6625214</v>
      </c>
      <c r="L3438" s="444">
        <f t="shared" ca="1" si="167"/>
        <v>-431990378154.6676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-431990378154.6676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-1799959908.9777815</v>
      </c>
      <c r="L3439" s="444">
        <f t="shared" ca="1" si="167"/>
        <v>-433790338063.64539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-433790338063.64539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-1807459741.9318559</v>
      </c>
      <c r="L3440" s="444">
        <f t="shared" ca="1" si="167"/>
        <v>-435597797805.57727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-435597797805.57727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-1814990824.1899052</v>
      </c>
      <c r="L3441" s="444">
        <f t="shared" ca="1" si="167"/>
        <v>-437412788629.76715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-437412788629.76715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-1822553285.9573631</v>
      </c>
      <c r="L3442" s="444">
        <f t="shared" ca="1" si="167"/>
        <v>-439235341915.72449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-439235341915.72449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-1830147257.9821851</v>
      </c>
      <c r="L3443" s="444">
        <f t="shared" ca="1" si="167"/>
        <v>-441065489173.70667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-441065489173.70667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-1837772871.557111</v>
      </c>
      <c r="L3444" s="444">
        <f t="shared" ca="1" si="167"/>
        <v>-442903262045.26379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-442903262045.26379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-1845430258.5219324</v>
      </c>
      <c r="L3445" s="444">
        <f t="shared" ca="1" si="167"/>
        <v>-444748692303.78571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-444748692303.78571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-1853119551.2657735</v>
      </c>
      <c r="L3446" s="444">
        <f t="shared" ca="1" si="167"/>
        <v>-446601811855.05145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-446601811855.05145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-1860840882.7293811</v>
      </c>
      <c r="L3447" s="444">
        <f t="shared" ca="1" si="167"/>
        <v>-448462652737.78082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-448462652737.78082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-1868594386.4074199</v>
      </c>
      <c r="L3448" s="444">
        <f t="shared" ca="1" si="167"/>
        <v>-450331247124.18823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-450331247124.18823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-1876380196.3507845</v>
      </c>
      <c r="L3449" s="444">
        <f t="shared" ca="1" si="167"/>
        <v>-452207627320.539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-452207627320.539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-1884198447.1689124</v>
      </c>
      <c r="L3450" s="444">
        <f t="shared" ca="1" si="167"/>
        <v>-454091825767.70789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-454091825767.70789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-1892049274.0321159</v>
      </c>
      <c r="L3451" s="444">
        <f t="shared" ca="1" si="167"/>
        <v>-455983875041.73999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-455983875041.73999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-1899932812.6739166</v>
      </c>
      <c r="L3452" s="444">
        <f t="shared" ca="1" si="167"/>
        <v>-457883807854.41388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-457883807854.41388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-1907849199.3933911</v>
      </c>
      <c r="L3453" s="444">
        <f t="shared" ca="1" si="167"/>
        <v>-459791657053.80725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-459791657053.80725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-1915798571.0575299</v>
      </c>
      <c r="L3454" s="444">
        <f t="shared" ca="1" si="167"/>
        <v>-461707455624.86481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-461707455624.86481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-1923781065.1036034</v>
      </c>
      <c r="L3455" s="444">
        <f t="shared" ca="1" si="167"/>
        <v>-463631236689.96838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-463631236689.96838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-1931796819.5415349</v>
      </c>
      <c r="L3456" s="444">
        <f t="shared" ca="1" si="167"/>
        <v>-465563033509.50995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-465563033509.50995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-1939845972.9562914</v>
      </c>
      <c r="L3457" s="444">
        <f t="shared" ca="1" si="167"/>
        <v>-467502879482.46625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-467502879482.46625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-1947928664.5102761</v>
      </c>
      <c r="L3458" s="444">
        <f t="shared" ca="1" si="167"/>
        <v>-469450808146.9765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-469450808146.9765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-1956045033.9457357</v>
      </c>
      <c r="L3459" s="444">
        <f t="shared" ca="1" si="167"/>
        <v>-471406853180.92224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-471406853180.92224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-1964195221.5871761</v>
      </c>
      <c r="L3460" s="444">
        <f t="shared" ca="1" si="167"/>
        <v>-473371048402.5094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-473371048402.5094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-1972379368.3437889</v>
      </c>
      <c r="L3461" s="444">
        <f t="shared" ca="1" si="167"/>
        <v>-475343427770.85321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-475343427770.85321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-1980597615.7118883</v>
      </c>
      <c r="L3462" s="444">
        <f t="shared" ca="1" si="167"/>
        <v>-477324025386.56512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-477324025386.56512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-1988850105.7773547</v>
      </c>
      <c r="L3463" s="444">
        <f t="shared" ca="1" si="167"/>
        <v>-479312875492.34247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-479312875492.34247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-1997136981.2180934</v>
      </c>
      <c r="L3464" s="444">
        <f t="shared" ca="1" si="167"/>
        <v>-481310012473.56055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-481310012473.56055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-2005458385.3065023</v>
      </c>
      <c r="L3465" s="444">
        <f t="shared" ca="1" si="167"/>
        <v>-483315470858.86707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-483315470858.86707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-2013814461.9119461</v>
      </c>
      <c r="L3466" s="444">
        <f t="shared" ca="1" si="167"/>
        <v>-485329285320.77899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-485329285320.77899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-2022205355.5032461</v>
      </c>
      <c r="L3467" s="444">
        <f t="shared" ca="1" si="167"/>
        <v>-487351490676.28223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-487351490676.28223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-2030631211.151176</v>
      </c>
      <c r="L3468" s="444">
        <f t="shared" ca="1" si="167"/>
        <v>-489382121887.43341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-489382121887.43341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-2039092174.5309725</v>
      </c>
      <c r="L3469" s="444">
        <f t="shared" ca="1" si="167"/>
        <v>-491421214061.96436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-491421214061.96436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-2047588391.9248512</v>
      </c>
      <c r="L3470" s="444">
        <f t="shared" ca="1" si="167"/>
        <v>-493468802453.88922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-493468802453.88922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-2056120010.2245383</v>
      </c>
      <c r="L3471" s="444">
        <f t="shared" ca="1" si="167"/>
        <v>-495524922464.11377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-495524922464.11377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-2064687176.9338074</v>
      </c>
      <c r="L3472" s="444">
        <f t="shared" ca="1" si="167"/>
        <v>-497589609641.04761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-497589609641.04761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-2073290040.1710317</v>
      </c>
      <c r="L3473" s="444">
        <f t="shared" ca="1" si="167"/>
        <v>-499662899681.21863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-499662899681.21863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-2081928748.6717443</v>
      </c>
      <c r="L3474" s="444">
        <f t="shared" ca="1" si="167"/>
        <v>-501744828429.89038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-501744828429.89038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-2090603451.7912102</v>
      </c>
      <c r="L3475" s="444">
        <f t="shared" ca="1" si="167"/>
        <v>-503835431881.68158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-503835431881.68158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-2099314299.5070064</v>
      </c>
      <c r="L3476" s="444">
        <f t="shared" ca="1" si="167"/>
        <v>-505934746181.1886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-505934746181.1886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-2108061442.4216194</v>
      </c>
      <c r="L3477" s="444">
        <f t="shared" ca="1" si="167"/>
        <v>-508042807623.61023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-508042807623.61023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-2116845031.7650423</v>
      </c>
      <c r="L3478" s="444">
        <f t="shared" ca="1" si="167"/>
        <v>-510159652655.37524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-510159652655.37524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-2125665219.3973968</v>
      </c>
      <c r="L3479" s="444">
        <f t="shared" ca="1" si="167"/>
        <v>-512285317874.77264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-512285317874.77264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-2134522157.811553</v>
      </c>
      <c r="L3480" s="444">
        <f t="shared" ca="1" si="167"/>
        <v>-514419840032.58417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-514419840032.58417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-2143416000.1357672</v>
      </c>
      <c r="L3481" s="444">
        <f t="shared" ca="1" si="167"/>
        <v>-516563256032.71991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-516563256032.71991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-2152346900.136333</v>
      </c>
      <c r="L3482" s="444">
        <f t="shared" ca="1" si="167"/>
        <v>-518715602932.85626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-518715602932.85626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-2161315012.2202344</v>
      </c>
      <c r="L3483" s="444">
        <f t="shared" ca="1" si="167"/>
        <v>-520876917945.07648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-520876917945.07648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-2170320491.4378185</v>
      </c>
      <c r="L3484" s="444">
        <f t="shared" ca="1" si="167"/>
        <v>-523047238436.51428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-523047238436.51428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-2179363493.485476</v>
      </c>
      <c r="L3485" s="444">
        <f t="shared" ca="1" si="167"/>
        <v>-525226601929.99976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-525226601929.99976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-2188444174.7083321</v>
      </c>
      <c r="L3486" s="444">
        <f t="shared" ca="1" si="167"/>
        <v>-527415046104.70807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-527415046104.70807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-2197562692.1029501</v>
      </c>
      <c r="L3487" s="444">
        <f t="shared" ca="1" si="167"/>
        <v>-529612608796.81104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-529612608796.81104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-2206719203.3200459</v>
      </c>
      <c r="L3488" s="444">
        <f t="shared" ca="1" si="167"/>
        <v>-531819328000.1311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-531819328000.1311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-2215913866.667213</v>
      </c>
      <c r="L3489" s="444">
        <f t="shared" ca="1" si="167"/>
        <v>-534035241866.79834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-534035241866.79834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-2225146841.11166</v>
      </c>
      <c r="L3490" s="444">
        <f t="shared" ca="1" si="167"/>
        <v>-536260388707.90997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-536260388707.90997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-2234418286.282958</v>
      </c>
      <c r="L3491" s="444">
        <f t="shared" ca="1" si="167"/>
        <v>-538494806994.19293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-538494806994.19293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-2243728362.4758039</v>
      </c>
      <c r="L3492" s="444">
        <f t="shared" ca="1" si="167"/>
        <v>-540738535356.66876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-540738535356.66876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-2253077230.6527863</v>
      </c>
      <c r="L3493" s="444">
        <f t="shared" ca="1" si="167"/>
        <v>-542991612587.32153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-542991612587.32153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-2262465052.4471731</v>
      </c>
      <c r="L3494" s="444">
        <f t="shared" ca="1" si="167"/>
        <v>-545254077639.76868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-545254077639.76868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-2271891990.1657023</v>
      </c>
      <c r="L3495" s="444">
        <f t="shared" ca="1" si="167"/>
        <v>-547525969629.93439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-547525969629.93439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-2281358206.7913933</v>
      </c>
      <c r="L3496" s="444">
        <f t="shared" ca="1" si="167"/>
        <v>-549807327836.72583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-549807327836.72583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-2290863865.9863577</v>
      </c>
      <c r="L3497" s="444">
        <f t="shared" ca="1" si="167"/>
        <v>-552098191702.71216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-552098191702.71216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-2300409132.0946341</v>
      </c>
      <c r="L3498" s="444">
        <f t="shared" ca="1" si="167"/>
        <v>-554398600834.80676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-554398600834.80676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-2309994170.1450281</v>
      </c>
      <c r="L3499" s="444">
        <f t="shared" ca="1" si="167"/>
        <v>-556708595004.95178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-556708595004.95178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-2319619145.8539658</v>
      </c>
      <c r="L3500" s="444">
        <f t="shared" ca="1" si="167"/>
        <v>-559028214150.80579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-559028214150.80579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-2329284225.6283574</v>
      </c>
      <c r="L3501" s="444">
        <f t="shared" ca="1" si="167"/>
        <v>-561357498376.4342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-561357498376.4342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-2338989576.5684757</v>
      </c>
      <c r="L3502" s="444">
        <f t="shared" ca="1" si="167"/>
        <v>-563696487953.00269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-563696487953.00269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-2348735366.4708443</v>
      </c>
      <c r="L3503" s="444">
        <f t="shared" ca="1" si="167"/>
        <v>-566045223319.47351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-566045223319.47351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-2358521763.8311396</v>
      </c>
      <c r="L3504" s="444">
        <f t="shared" ca="1" si="167"/>
        <v>-568403745083.30469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-568403745083.30469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-2368348937.8471026</v>
      </c>
      <c r="L3505" s="444">
        <f t="shared" ca="1" si="167"/>
        <v>-570772094021.15173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-570772094021.15173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-2378217058.4214654</v>
      </c>
      <c r="L3506" s="444">
        <f t="shared" ca="1" si="167"/>
        <v>-573150311079.57324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-573150311079.57324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-2388126296.1648884</v>
      </c>
      <c r="L3507" s="444">
        <f t="shared" ca="1" si="167"/>
        <v>-575538437375.73816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-575538437375.73816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-2398076822.3989091</v>
      </c>
      <c r="L3508" s="444">
        <f t="shared" ca="1" si="167"/>
        <v>-577936514198.13708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-577936514198.13708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-2408068809.1589046</v>
      </c>
      <c r="L3509" s="444">
        <f t="shared" ca="1" si="167"/>
        <v>-580344583007.29602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-580344583007.29602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-2418102429.1970668</v>
      </c>
      <c r="L3510" s="444">
        <f t="shared" ca="1" si="167"/>
        <v>-582762685436.49304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-582762685436.49304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-2428177855.9853878</v>
      </c>
      <c r="L3511" s="444">
        <f t="shared" ca="1" si="167"/>
        <v>-585190863292.47839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-585190863292.47839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-2438295263.7186599</v>
      </c>
      <c r="L3512" s="444">
        <f t="shared" ca="1" si="167"/>
        <v>-587629158556.19702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-587629158556.19702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-2448454827.3174877</v>
      </c>
      <c r="L3513" s="444">
        <f t="shared" ca="1" si="167"/>
        <v>-590077613383.51453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-590077613383.51453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-2458656722.4313107</v>
      </c>
      <c r="L3514" s="444">
        <f t="shared" ca="1" si="167"/>
        <v>-592536270105.9458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-592536270105.9458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-2468901125.4414406</v>
      </c>
      <c r="L3515" s="444">
        <f t="shared" ca="1" si="167"/>
        <v>-595005171231.38721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-595005171231.38721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-2479188213.4641132</v>
      </c>
      <c r="L3516" s="444">
        <f t="shared" ca="1" si="167"/>
        <v>-597484359444.85132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-597484359444.85132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-2489518164.3535471</v>
      </c>
      <c r="L3517" s="444">
        <f t="shared" ca="1" si="167"/>
        <v>-599973877609.20483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-599973877609.20483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-2499891156.70502</v>
      </c>
      <c r="L3518" s="444">
        <f t="shared" ca="1" si="167"/>
        <v>-602473768765.90991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-602473768765.90991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-2510307369.8579578</v>
      </c>
      <c r="L3519" s="444">
        <f t="shared" ca="1" si="167"/>
        <v>-604984076135.76782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-604984076135.76782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-2520766983.8990326</v>
      </c>
      <c r="L3520" s="444">
        <f t="shared" ca="1" si="167"/>
        <v>-607504843119.66687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-607504843119.66687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-2531270179.6652784</v>
      </c>
      <c r="L3521" s="444">
        <f t="shared" ca="1" si="167"/>
        <v>-610036113299.33215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-610036113299.33215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-2541817138.7472172</v>
      </c>
      <c r="L3522" s="444">
        <f t="shared" ca="1" si="167"/>
        <v>-612577930438.07935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-612577930438.07935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-2552408043.4919972</v>
      </c>
      <c r="L3523" s="444">
        <f t="shared" ca="1" si="167"/>
        <v>-615130338481.57129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-615130338481.57129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-2563043077.006547</v>
      </c>
      <c r="L3524" s="444">
        <f t="shared" ca="1" si="167"/>
        <v>-617693381558.57788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-617693381558.57788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-2573722423.1607413</v>
      </c>
      <c r="L3525" s="444">
        <f t="shared" ca="1" si="167"/>
        <v>-620267103981.73865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-620267103981.73865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-2584446266.5905776</v>
      </c>
      <c r="L3526" s="444">
        <f t="shared" ca="1" si="167"/>
        <v>-622851550248.32922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-622851550248.32922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-2595214792.7013717</v>
      </c>
      <c r="L3527" s="444">
        <f t="shared" ca="1" si="167"/>
        <v>-625446765041.03064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-625446765041.03064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-2606028187.6709609</v>
      </c>
      <c r="L3528" s="444">
        <f t="shared" ca="1" si="167"/>
        <v>-628052793228.70166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-628052793228.70166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-2616886638.4529238</v>
      </c>
      <c r="L3529" s="444">
        <f t="shared" ca="1" si="167"/>
        <v>-630669679867.15454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-630669679867.15454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-2627790332.7798104</v>
      </c>
      <c r="L3530" s="444">
        <f t="shared" ca="1" si="167"/>
        <v>-633297470199.93433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-633297470199.93433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-2638739459.1663928</v>
      </c>
      <c r="L3531" s="444">
        <f t="shared" ca="1" si="167"/>
        <v>-635936209659.10071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-635936209659.10071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-2649734206.9129195</v>
      </c>
      <c r="L3532" s="444">
        <f t="shared" ca="1" si="167"/>
        <v>-638585943866.01367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-638585943866.01367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-2660774766.1083903</v>
      </c>
      <c r="L3533" s="444">
        <f t="shared" ca="1" si="167"/>
        <v>-641246718632.12207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-641246718632.12207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-2671861327.633842</v>
      </c>
      <c r="L3534" s="444">
        <f t="shared" ca="1" si="167"/>
        <v>-643918579959.75586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-643918579959.75586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-2682994083.1656494</v>
      </c>
      <c r="L3535" s="444">
        <f t="shared" ca="1" si="167"/>
        <v>-646601574042.92151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-646601574042.92151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-2694173225.1788397</v>
      </c>
      <c r="L3536" s="444">
        <f t="shared" ca="1" si="167"/>
        <v>-649295747268.10034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-649295747268.10034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-2705398946.950418</v>
      </c>
      <c r="L3537" s="444">
        <f t="shared" ca="1" si="167"/>
        <v>-652001146215.05078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-652001146215.05078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-2716671442.5627117</v>
      </c>
      <c r="L3538" s="444">
        <f t="shared" ca="1" si="167"/>
        <v>-654717817657.61353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-654717817657.61353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-2727990906.906723</v>
      </c>
      <c r="L3539" s="444">
        <f t="shared" ca="1" si="167"/>
        <v>-657445808564.52026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-657445808564.52026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-2739357535.6855011</v>
      </c>
      <c r="L3540" s="444">
        <f t="shared" ca="1" si="167"/>
        <v>-660185166100.20581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-660185166100.20581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-2750771525.4175243</v>
      </c>
      <c r="L3541" s="444">
        <f t="shared" ca="1" si="167"/>
        <v>-662935937625.62329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-662935937625.62329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-2762233073.4400969</v>
      </c>
      <c r="L3542" s="444">
        <f t="shared" ca="1" si="167"/>
        <v>-665698170699.06335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-665698170699.06335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-2773742377.9127641</v>
      </c>
      <c r="L3543" s="444">
        <f t="shared" ca="1" si="167"/>
        <v>-668471913076.97607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-668471913076.97607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-2785299637.8207335</v>
      </c>
      <c r="L3544" s="444">
        <f t="shared" ca="1" si="167"/>
        <v>-671257212714.79675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-671257212714.79675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-2796905052.9783196</v>
      </c>
      <c r="L3545" s="444">
        <f t="shared" ca="1" si="167"/>
        <v>-674054117767.77502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-674054117767.77502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-2808558824.0323958</v>
      </c>
      <c r="L3546" s="444">
        <f t="shared" ca="1" si="167"/>
        <v>-676862676591.80737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-676862676591.80737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-2820261152.4658642</v>
      </c>
      <c r="L3547" s="444">
        <f t="shared" ca="1" si="167"/>
        <v>-679682937744.27319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-679682937744.27319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-2832012240.6011381</v>
      </c>
      <c r="L3548" s="444">
        <f t="shared" ca="1" si="167"/>
        <v>-682514949984.87439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-682514949984.87439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-2843812291.6036434</v>
      </c>
      <c r="L3549" s="444">
        <f t="shared" ca="1" si="167"/>
        <v>-685358762276.47803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-685358762276.47803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-2855661509.4853249</v>
      </c>
      <c r="L3550" s="444">
        <f t="shared" ca="1" si="167"/>
        <v>-688214423785.96338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-688214423785.96338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-2867560099.1081805</v>
      </c>
      <c r="L3551" s="444">
        <f t="shared" ca="1" si="167"/>
        <v>-691081983885.07153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-691081983885.07153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-2879508266.187798</v>
      </c>
      <c r="L3552" s="444">
        <f t="shared" ca="1" si="167"/>
        <v>-693961492151.25928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-693961492151.25928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-2891506217.2969136</v>
      </c>
      <c r="L3553" s="444">
        <f t="shared" ca="1" si="167"/>
        <v>-696852998368.55615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-696852998368.55615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-2903554159.8689837</v>
      </c>
      <c r="L3554" s="444">
        <f t="shared" ca="1" si="167"/>
        <v>-699756552528.42517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-699756552528.42517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-2915652302.2017717</v>
      </c>
      <c r="L3555" s="444">
        <f t="shared" ca="1" si="167"/>
        <v>-702672204830.62695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-702672204830.62695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-2927800853.4609456</v>
      </c>
      <c r="L3556" s="444">
        <f t="shared" ca="1" si="167"/>
        <v>-705600005684.08789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-705600005684.08789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-2940000023.6836996</v>
      </c>
      <c r="L3557" s="444">
        <f t="shared" ca="1" si="167"/>
        <v>-708540005707.77161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-708540005707.77161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-2952250023.7823815</v>
      </c>
      <c r="L3558" s="444">
        <f t="shared" ca="1" si="167"/>
        <v>-711492255731.55396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-711492255731.55396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-2964551065.5481415</v>
      </c>
      <c r="L3559" s="444">
        <f t="shared" ca="1" si="167"/>
        <v>-714456806797.10205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-714456806797.10205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-2976903361.654592</v>
      </c>
      <c r="L3560" s="444">
        <f t="shared" ca="1" si="167"/>
        <v>-717433710158.75659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-717433710158.75659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-2989307125.6614857</v>
      </c>
      <c r="L3561" s="444">
        <f t="shared" ca="1" si="167"/>
        <v>-720423017284.41809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-720423017284.41809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-3001762572.0184088</v>
      </c>
      <c r="L3562" s="444">
        <f t="shared" ca="1" si="167"/>
        <v>-723424779856.43652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-723424779856.43652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-3014269916.0684853</v>
      </c>
      <c r="L3563" s="444">
        <f t="shared" ca="1" si="167"/>
        <v>-726439049772.505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-726439049772.505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-3026829374.052104</v>
      </c>
      <c r="L3564" s="444">
        <f t="shared" ca="1" si="167"/>
        <v>-729465879146.55713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-729465879146.55713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-3039441163.1106548</v>
      </c>
      <c r="L3565" s="444">
        <f t="shared" ca="1" si="167"/>
        <v>-732505320309.66772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-732505320309.66772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-3052105501.2902822</v>
      </c>
      <c r="L3566" s="444">
        <f t="shared" ca="1" si="167"/>
        <v>-735557425810.95801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-735557425810.95801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-3064822607.5456581</v>
      </c>
      <c r="L3567" s="444">
        <f t="shared" ca="1" si="167"/>
        <v>-738622248418.50366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-738622248418.50366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-3077592701.7437654</v>
      </c>
      <c r="L3568" s="444">
        <f t="shared" ca="1" si="167"/>
        <v>-741699841120.24744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-741699841120.24744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-3090416004.6676974</v>
      </c>
      <c r="L3569" s="444">
        <f t="shared" ca="1" si="167"/>
        <v>-744790257124.91516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-744790257124.91516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-3103292738.0204797</v>
      </c>
      <c r="L3570" s="444">
        <f t="shared" ca="1" si="167"/>
        <v>-747893549862.93567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-747893549862.93567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-3116223124.4288988</v>
      </c>
      <c r="L3571" s="444">
        <f t="shared" ca="1" si="167"/>
        <v>-751009772987.36462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-751009772987.36462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-3129207387.4473524</v>
      </c>
      <c r="L3572" s="444">
        <f t="shared" ca="1" si="167"/>
        <v>-754138980374.81201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-754138980374.81201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-3142245751.5617166</v>
      </c>
      <c r="L3573" s="444">
        <f t="shared" ca="1" si="167"/>
        <v>-757281226126.37378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-757281226126.37378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-3155338442.193224</v>
      </c>
      <c r="L3574" s="444">
        <f t="shared" ca="1" si="167"/>
        <v>-760436564568.56702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-760436564568.56702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-3168485685.7023625</v>
      </c>
      <c r="L3575" s="444">
        <f t="shared" ca="1" si="167"/>
        <v>-763605050254.26941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-763605050254.26941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-3181687709.3927894</v>
      </c>
      <c r="L3576" s="444">
        <f t="shared" ca="1" si="167"/>
        <v>-766786737963.66223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-766786737963.66223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-3194944741.5152593</v>
      </c>
      <c r="L3577" s="444">
        <f t="shared" ca="1" si="167"/>
        <v>-769981682705.17749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-769981682705.17749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-3208257011.2715731</v>
      </c>
      <c r="L3578" s="444">
        <f t="shared" ref="L3578:L3832" ca="1" si="172">I3578-J3578+K3578</f>
        <v>-773189939716.4491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-773189939716.4491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-3221624748.8185377</v>
      </c>
      <c r="L3579" s="444">
        <f t="shared" ca="1" si="172"/>
        <v>-776411564465.26758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-776411564465.26758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-3235048185.2719483</v>
      </c>
      <c r="L3580" s="444">
        <f t="shared" ca="1" si="172"/>
        <v>-779646612650.53955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-779646612650.53955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-3248527552.7105813</v>
      </c>
      <c r="L3581" s="444">
        <f t="shared" ca="1" si="172"/>
        <v>-782895140203.25012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-782895140203.25012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-3262063084.1802087</v>
      </c>
      <c r="L3582" s="444">
        <f t="shared" ca="1" si="172"/>
        <v>-786157203287.4303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-786157203287.4303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-3275655013.6976261</v>
      </c>
      <c r="L3583" s="444">
        <f t="shared" ca="1" si="172"/>
        <v>-789432858301.12793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-789432858301.12793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-3289303576.2546997</v>
      </c>
      <c r="L3584" s="444">
        <f t="shared" ca="1" si="172"/>
        <v>-792722161877.38257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-792722161877.38257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-3303009007.8224273</v>
      </c>
      <c r="L3585" s="444">
        <f t="shared" ca="1" si="172"/>
        <v>-796025170885.20496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-796025170885.20496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-3316771545.3550205</v>
      </c>
      <c r="L3586" s="444">
        <f t="shared" ca="1" si="172"/>
        <v>-799341942430.55994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-799341942430.55994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-3330591426.7939997</v>
      </c>
      <c r="L3587" s="444">
        <f t="shared" ca="1" si="172"/>
        <v>-802672533857.35388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-802672533857.35388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-3344468891.0723076</v>
      </c>
      <c r="L3588" s="444">
        <f t="shared" ca="1" si="172"/>
        <v>-806017002748.42615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-806017002748.42615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-3358404178.1184421</v>
      </c>
      <c r="L3589" s="444">
        <f t="shared" ca="1" si="172"/>
        <v>-809375406926.54456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-809375406926.54456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-3372397528.8606024</v>
      </c>
      <c r="L3590" s="444">
        <f t="shared" ca="1" si="172"/>
        <v>-812747804455.40515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-812747804455.40515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-3386449185.230855</v>
      </c>
      <c r="L3591" s="444">
        <f t="shared" ca="1" si="172"/>
        <v>-816134253640.63599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-816134253640.63599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-3400559390.1693168</v>
      </c>
      <c r="L3592" s="444">
        <f t="shared" ca="1" si="172"/>
        <v>-819534813030.8053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-819534813030.8053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-3414728387.6283555</v>
      </c>
      <c r="L3593" s="444">
        <f t="shared" ca="1" si="172"/>
        <v>-822949541418.43359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-822949541418.43359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-3428956422.5768065</v>
      </c>
      <c r="L3594" s="444">
        <f t="shared" ca="1" si="172"/>
        <v>-826378497841.01038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-826378497841.01038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-3443243741.00421</v>
      </c>
      <c r="L3595" s="444">
        <f t="shared" ca="1" si="172"/>
        <v>-829821741582.01453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-829821741582.01453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-3457590589.9250603</v>
      </c>
      <c r="L3596" s="444">
        <f t="shared" ca="1" si="172"/>
        <v>-833279332171.93958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-833279332171.93958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-3471997217.3830814</v>
      </c>
      <c r="L3597" s="444">
        <f t="shared" ca="1" si="172"/>
        <v>-836751329389.32263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-836751329389.32263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-3486463872.4555111</v>
      </c>
      <c r="L3598" s="444">
        <f t="shared" ca="1" si="172"/>
        <v>-840237793261.7782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-840237793261.7782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-3500990805.2574091</v>
      </c>
      <c r="L3599" s="444">
        <f t="shared" ca="1" si="172"/>
        <v>-843738784067.03564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-843738784067.03564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-3515578266.945982</v>
      </c>
      <c r="L3600" s="444">
        <f t="shared" ca="1" si="172"/>
        <v>-847254362333.98157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-847254362333.98157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-3530226509.7249231</v>
      </c>
      <c r="L3601" s="444">
        <f t="shared" ca="1" si="172"/>
        <v>-850784588843.70654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-850784588843.70654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-3544935786.8487773</v>
      </c>
      <c r="L3602" s="444">
        <f t="shared" ca="1" si="172"/>
        <v>-854329524630.5553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-854329524630.5553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-3559706352.6273136</v>
      </c>
      <c r="L3603" s="444">
        <f t="shared" ca="1" si="172"/>
        <v>-857889230983.18262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-857889230983.18262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-3574538462.4299273</v>
      </c>
      <c r="L3604" s="444">
        <f t="shared" ca="1" si="172"/>
        <v>-861463769445.61255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-861463769445.61255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-3589432372.690052</v>
      </c>
      <c r="L3605" s="444">
        <f t="shared" ca="1" si="172"/>
        <v>-865053201818.30261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-865053201818.30261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-3604388340.9095945</v>
      </c>
      <c r="L3606" s="444">
        <f t="shared" ca="1" si="172"/>
        <v>-868657590159.21216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-868657590159.21216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-3619406625.6633844</v>
      </c>
      <c r="L3607" s="444">
        <f t="shared" ca="1" si="172"/>
        <v>-872276996784.87549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-872276996784.87549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-3634487486.6036477</v>
      </c>
      <c r="L3608" s="444">
        <f t="shared" ca="1" si="172"/>
        <v>-875911484271.47913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-875911484271.47913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-3649631184.4644961</v>
      </c>
      <c r="L3609" s="444">
        <f t="shared" ca="1" si="172"/>
        <v>-879561115455.9436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-879561115455.9436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-3664837981.0664315</v>
      </c>
      <c r="L3610" s="444">
        <f t="shared" ca="1" si="172"/>
        <v>-883225953437.01001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-883225953437.01001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-3680108139.3208752</v>
      </c>
      <c r="L3611" s="444">
        <f t="shared" ca="1" si="172"/>
        <v>-886906061576.33093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-886906061576.33093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-3695441923.2347121</v>
      </c>
      <c r="L3612" s="444">
        <f t="shared" ca="1" si="172"/>
        <v>-890601503499.56567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-890601503499.56567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-3710839597.9148569</v>
      </c>
      <c r="L3613" s="444">
        <f t="shared" ca="1" si="172"/>
        <v>-894312343097.48059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-894312343097.48059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-3726301429.5728354</v>
      </c>
      <c r="L3614" s="444">
        <f t="shared" ca="1" si="172"/>
        <v>-898038644527.05347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-898038644527.05347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-3741827685.5293894</v>
      </c>
      <c r="L3615" s="444">
        <f t="shared" ca="1" si="172"/>
        <v>-901780472212.58289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-901780472212.58289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-3757418634.2190957</v>
      </c>
      <c r="L3616" s="444">
        <f t="shared" ca="1" si="172"/>
        <v>-905537890846.802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-905537890846.802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-3773074545.1950083</v>
      </c>
      <c r="L3617" s="444">
        <f t="shared" ca="1" si="172"/>
        <v>-909310965391.99707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-909310965391.99707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-3788795689.1333218</v>
      </c>
      <c r="L3618" s="444">
        <f t="shared" ca="1" si="172"/>
        <v>-913099761081.13037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-913099761081.13037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-3804582337.8380432</v>
      </c>
      <c r="L3619" s="444">
        <f t="shared" ca="1" si="172"/>
        <v>-916904343418.96838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-916904343418.96838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-3820434764.2457013</v>
      </c>
      <c r="L3620" s="444">
        <f t="shared" ca="1" si="172"/>
        <v>-920724778183.21411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-920724778183.21411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-3836353242.4300594</v>
      </c>
      <c r="L3621" s="444">
        <f t="shared" ca="1" si="172"/>
        <v>-924561131425.64417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-924561131425.64417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-3852338047.6068506</v>
      </c>
      <c r="L3622" s="444">
        <f t="shared" ca="1" si="172"/>
        <v>-928413469473.25098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-928413469473.25098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-3868389456.138545</v>
      </c>
      <c r="L3623" s="444">
        <f t="shared" ca="1" si="172"/>
        <v>-932281858929.38953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-932281858929.38953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-3884507745.5391231</v>
      </c>
      <c r="L3624" s="444">
        <f t="shared" ca="1" si="172"/>
        <v>-936166366674.92859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-936166366674.92859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-3900693194.4788694</v>
      </c>
      <c r="L3625" s="444">
        <f t="shared" ca="1" si="172"/>
        <v>-940067059869.40747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-940067059869.40747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-3916946082.7891979</v>
      </c>
      <c r="L3626" s="444">
        <f t="shared" ca="1" si="172"/>
        <v>-943984005952.19666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-943984005952.19666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-3933266691.4674859</v>
      </c>
      <c r="L3627" s="444">
        <f t="shared" ca="1" si="172"/>
        <v>-947917272643.66418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-947917272643.66418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-3949655302.6819344</v>
      </c>
      <c r="L3628" s="444">
        <f t="shared" ca="1" si="172"/>
        <v>-951866927946.34607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-951866927946.34607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-3966112199.7764421</v>
      </c>
      <c r="L3629" s="444">
        <f t="shared" ca="1" si="172"/>
        <v>-955833040146.12256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-955833040146.12256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-3982637667.2755113</v>
      </c>
      <c r="L3630" s="444">
        <f t="shared" ca="1" si="172"/>
        <v>-959815677813.39807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-959815677813.39807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-3999231990.8891582</v>
      </c>
      <c r="L3631" s="444">
        <f t="shared" ca="1" si="172"/>
        <v>-963814909804.28723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-963814909804.28723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-4015895457.5178628</v>
      </c>
      <c r="L3632" s="444">
        <f t="shared" ca="1" si="172"/>
        <v>-967830805261.80505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-967830805261.80505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-4032628355.2575212</v>
      </c>
      <c r="L3633" s="444">
        <f t="shared" ca="1" si="172"/>
        <v>-971863433617.06262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-971863433617.06262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-4049430973.4044275</v>
      </c>
      <c r="L3634" s="444">
        <f t="shared" ca="1" si="172"/>
        <v>-975912864590.46704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-975912864590.46704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-4066303602.4602795</v>
      </c>
      <c r="L3635" s="444">
        <f t="shared" ca="1" si="172"/>
        <v>-979979168192.92737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-979979168192.92737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-4083246534.137197</v>
      </c>
      <c r="L3636" s="444">
        <f t="shared" ca="1" si="172"/>
        <v>-984062414727.06458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-984062414727.06458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-4100260061.3627696</v>
      </c>
      <c r="L3637" s="444">
        <f t="shared" ca="1" si="172"/>
        <v>-988162674788.42737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-988162674788.42737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-4117344478.2851138</v>
      </c>
      <c r="L3638" s="444">
        <f t="shared" ca="1" si="172"/>
        <v>-992280019266.71252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-992280019266.71252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-4134500080.2779694</v>
      </c>
      <c r="L3639" s="444">
        <f t="shared" ca="1" si="172"/>
        <v>-996414519346.99048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-996414519346.99048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-4151727163.9457936</v>
      </c>
      <c r="L3640" s="444">
        <f t="shared" ca="1" si="172"/>
        <v>-1000566246510.9363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-1000566246510.9363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-4169026027.128901</v>
      </c>
      <c r="L3641" s="444">
        <f t="shared" ca="1" si="172"/>
        <v>-1004735272538.0652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-1004735272538.0652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-4186396968.9086051</v>
      </c>
      <c r="L3642" s="444">
        <f t="shared" ca="1" si="172"/>
        <v>-1008921669506.9738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-1008921669506.9738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-4203840289.6123905</v>
      </c>
      <c r="L3643" s="444">
        <f t="shared" ca="1" si="172"/>
        <v>-1013125509796.5862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-1013125509796.5862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-4221356290.819109</v>
      </c>
      <c r="L3644" s="444">
        <f t="shared" ca="1" si="172"/>
        <v>-1017346866087.4053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-1017346866087.4053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-4238945275.3641887</v>
      </c>
      <c r="L3645" s="444">
        <f t="shared" ca="1" si="172"/>
        <v>-1021585811362.7694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-1021585811362.7694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-4256607547.3448725</v>
      </c>
      <c r="L3646" s="444">
        <f t="shared" ca="1" si="172"/>
        <v>-1025842418910.1143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-1025842418910.1143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-4274343412.1254754</v>
      </c>
      <c r="L3647" s="444">
        <f t="shared" ca="1" si="172"/>
        <v>-1030116762322.2397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-1030116762322.2397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-4292153176.3426657</v>
      </c>
      <c r="L3648" s="444">
        <f t="shared" ca="1" si="172"/>
        <v>-1034408915498.5824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-1034408915498.5824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-4310037147.9107609</v>
      </c>
      <c r="L3649" s="444">
        <f t="shared" ca="1" si="172"/>
        <v>-1038718952646.4932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-1038718952646.4932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-4327995636.0270548</v>
      </c>
      <c r="L3650" s="444">
        <f t="shared" ca="1" si="172"/>
        <v>-1043046948282.5203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-1043046948282.5203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-4346028951.1771679</v>
      </c>
      <c r="L3651" s="444">
        <f t="shared" ca="1" si="172"/>
        <v>-1047392977233.6974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-1047392977233.6974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-4364137405.1404057</v>
      </c>
      <c r="L3652" s="444">
        <f t="shared" ca="1" si="172"/>
        <v>-1051757114638.8378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-1051757114638.8378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-4382321310.9951572</v>
      </c>
      <c r="L3653" s="444">
        <f t="shared" ca="1" si="172"/>
        <v>-1056139435949.8329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-1056139435949.8329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-4400580983.1243029</v>
      </c>
      <c r="L3654" s="444">
        <f t="shared" ca="1" si="172"/>
        <v>-1060540016932.9572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-1060540016932.9572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-4418916737.2206545</v>
      </c>
      <c r="L3655" s="444">
        <f t="shared" ca="1" si="172"/>
        <v>-1064958933670.1779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-1064958933670.1779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-4437328890.292408</v>
      </c>
      <c r="L3656" s="444">
        <f t="shared" ca="1" si="172"/>
        <v>-1069396262560.4702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-1069396262560.4702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-4455817760.6686249</v>
      </c>
      <c r="L3657" s="444">
        <f t="shared" ca="1" si="172"/>
        <v>-1073852080321.1388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-1073852080321.1388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-4474383668.0047445</v>
      </c>
      <c r="L3658" s="444">
        <f t="shared" ca="1" si="172"/>
        <v>-1078326463989.1436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-1078326463989.1436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-4493026933.2880983</v>
      </c>
      <c r="L3659" s="444">
        <f t="shared" ca="1" si="172"/>
        <v>-1082819490922.4316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-1082819490922.4316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-4511747878.8434658</v>
      </c>
      <c r="L3660" s="444">
        <f t="shared" ca="1" si="172"/>
        <v>-1087331238801.2751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-1087331238801.2751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-4530546828.3386469</v>
      </c>
      <c r="L3661" s="444">
        <f t="shared" ca="1" si="172"/>
        <v>-1091861785629.6138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-1091861785629.6138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-4549424106.7900581</v>
      </c>
      <c r="L3662" s="444">
        <f t="shared" ca="1" si="172"/>
        <v>-1096411209736.4038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-1096411209736.4038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-4568380040.5683489</v>
      </c>
      <c r="L3663" s="444">
        <f t="shared" ca="1" si="172"/>
        <v>-1100979589776.9722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-1100979589776.9722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-4587414957.4040508</v>
      </c>
      <c r="L3664" s="444">
        <f t="shared" ca="1" si="172"/>
        <v>-1105567004734.3762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-1105567004734.3762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-4606529186.3932343</v>
      </c>
      <c r="L3665" s="444">
        <f t="shared" ca="1" si="172"/>
        <v>-1110173533920.7695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-1110173533920.7695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-4625723058.0032063</v>
      </c>
      <c r="L3666" s="444">
        <f t="shared" ca="1" si="172"/>
        <v>-1114799256978.7727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-1114799256978.7727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-4644996904.0782194</v>
      </c>
      <c r="L3667" s="444">
        <f t="shared" ca="1" si="172"/>
        <v>-1119444253882.8508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-1119444253882.8508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-4664351057.845212</v>
      </c>
      <c r="L3668" s="444">
        <f t="shared" ca="1" si="172"/>
        <v>-1124108604940.696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-1124108604940.696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-4683785853.9195671</v>
      </c>
      <c r="L3669" s="444">
        <f t="shared" ca="1" si="172"/>
        <v>-1128792390794.6157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-1128792390794.6157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-4703301628.3108988</v>
      </c>
      <c r="L3670" s="444">
        <f t="shared" ca="1" si="172"/>
        <v>-1133495692422.9265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-1133495692422.9265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-4722898718.4288607</v>
      </c>
      <c r="L3671" s="444">
        <f t="shared" ca="1" si="172"/>
        <v>-1138218591141.3555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-1138218591141.3555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-4742577463.0889807</v>
      </c>
      <c r="L3672" s="444">
        <f t="shared" ca="1" si="172"/>
        <v>-1142961168604.4443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-1142961168604.4443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-4762338202.5185184</v>
      </c>
      <c r="L3673" s="444">
        <f t="shared" ca="1" si="172"/>
        <v>-1147723506806.9629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-1147723506806.9629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-4782181278.3623457</v>
      </c>
      <c r="L3674" s="444">
        <f t="shared" ca="1" si="172"/>
        <v>-1152505688085.3252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-1152505688085.3252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-4802107033.6888552</v>
      </c>
      <c r="L3675" s="444">
        <f t="shared" ca="1" si="172"/>
        <v>-1157307795119.0142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-1157307795119.0142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-4822115812.9958925</v>
      </c>
      <c r="L3676" s="444">
        <f t="shared" ca="1" si="172"/>
        <v>-1162129910932.01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-1162129910932.01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-4842207962.2167082</v>
      </c>
      <c r="L3677" s="444">
        <f t="shared" ca="1" si="172"/>
        <v>-1166972118894.2268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-1166972118894.2268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-4862383828.7259445</v>
      </c>
      <c r="L3678" s="444">
        <f t="shared" ca="1" si="172"/>
        <v>-1171834502722.9526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-1171834502722.9526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-4882643761.3456364</v>
      </c>
      <c r="L3679" s="444">
        <f t="shared" ca="1" si="172"/>
        <v>-1176717146484.2983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-1176717146484.2983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-4902988110.351243</v>
      </c>
      <c r="L3680" s="444">
        <f t="shared" ca="1" si="172"/>
        <v>-1181620134594.6497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-1181620134594.6497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-4923417227.4777069</v>
      </c>
      <c r="L3681" s="444">
        <f t="shared" ca="1" si="172"/>
        <v>-1186543551822.1274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-1186543551822.1274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-4943931465.9255314</v>
      </c>
      <c r="L3682" s="444">
        <f t="shared" ca="1" si="172"/>
        <v>-1191487483288.053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-1191487483288.053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-4964531180.3668871</v>
      </c>
      <c r="L3683" s="444">
        <f t="shared" ca="1" si="172"/>
        <v>-1196452014468.4199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-1196452014468.4199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-4985216726.9517498</v>
      </c>
      <c r="L3684" s="444">
        <f t="shared" ca="1" si="172"/>
        <v>-1201437231195.3716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-1201437231195.3716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-5005988463.3140478</v>
      </c>
      <c r="L3685" s="444">
        <f t="shared" ca="1" si="172"/>
        <v>-1206443219658.6855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-1206443219658.6855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-5026846748.5778561</v>
      </c>
      <c r="L3686" s="444">
        <f t="shared" ca="1" si="172"/>
        <v>-1211470066407.2634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-1211470066407.2634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-5047791943.3635979</v>
      </c>
      <c r="L3687" s="444">
        <f t="shared" ca="1" si="172"/>
        <v>-1216517858350.627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-1216517858350.627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-5068824409.7942791</v>
      </c>
      <c r="L3688" s="444">
        <f t="shared" ca="1" si="172"/>
        <v>-1221586682760.4211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-1221586682760.4211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-5089944511.5017548</v>
      </c>
      <c r="L3689" s="444">
        <f t="shared" ca="1" si="172"/>
        <v>-1226676627271.9229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-1226676627271.9229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-5111152613.6330118</v>
      </c>
      <c r="L3690" s="444">
        <f t="shared" ca="1" si="172"/>
        <v>-1231787779885.5559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-1231787779885.5559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-5132449082.8564825</v>
      </c>
      <c r="L3691" s="444">
        <f t="shared" ca="1" si="172"/>
        <v>-1236920228968.4124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-1236920228968.4124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-5153834287.3683844</v>
      </c>
      <c r="L3692" s="444">
        <f t="shared" ca="1" si="172"/>
        <v>-1242074063255.7808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-1242074063255.7808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-5175308596.899086</v>
      </c>
      <c r="L3693" s="444">
        <f t="shared" ca="1" si="172"/>
        <v>-1247249371852.6799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-1247249371852.6799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-5196872382.7194996</v>
      </c>
      <c r="L3694" s="444">
        <f t="shared" ca="1" si="172"/>
        <v>-1252446244235.3994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-1252446244235.3994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-5218526017.6474972</v>
      </c>
      <c r="L3695" s="444">
        <f t="shared" ca="1" si="172"/>
        <v>-1257664770253.0469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-1257664770253.0469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-5240269876.0543623</v>
      </c>
      <c r="L3696" s="444">
        <f t="shared" ca="1" si="172"/>
        <v>-1262905040129.1013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-1262905040129.1013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-5262104333.8712559</v>
      </c>
      <c r="L3697" s="444">
        <f t="shared" ca="1" si="172"/>
        <v>-1268167144462.9727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-1268167144462.9727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-5284029768.5957193</v>
      </c>
      <c r="L3698" s="444">
        <f t="shared" ca="1" si="172"/>
        <v>-1273451174231.5684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-1273451174231.5684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-5306046559.2982016</v>
      </c>
      <c r="L3699" s="444">
        <f t="shared" ca="1" si="172"/>
        <v>-1278757220790.8665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-1278757220790.8665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-5328155086.6286106</v>
      </c>
      <c r="L3700" s="444">
        <f t="shared" ca="1" si="172"/>
        <v>-1284085375877.4951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-1284085375877.4951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-5350355732.822896</v>
      </c>
      <c r="L3701" s="444">
        <f t="shared" ca="1" si="172"/>
        <v>-1289435731610.3181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-1289435731610.3181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-5372648881.7096586</v>
      </c>
      <c r="L3702" s="444">
        <f t="shared" ca="1" si="172"/>
        <v>-1294808380492.0278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-1294808380492.0278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-5395034918.7167826</v>
      </c>
      <c r="L3703" s="444">
        <f t="shared" ca="1" si="172"/>
        <v>-1300203415410.7446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-1300203415410.7446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-5417514230.8781023</v>
      </c>
      <c r="L3704" s="444">
        <f t="shared" ca="1" si="172"/>
        <v>-1305620929641.6228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-1305620929641.6228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-5440087206.8400946</v>
      </c>
      <c r="L3705" s="444">
        <f t="shared" ca="1" si="172"/>
        <v>-1311061016848.4629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-1311061016848.4629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-5462754236.8685951</v>
      </c>
      <c r="L3706" s="444">
        <f t="shared" ca="1" si="172"/>
        <v>-1316523771085.3315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-1316523771085.3315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-5485515712.8555479</v>
      </c>
      <c r="L3707" s="444">
        <f t="shared" ca="1" si="172"/>
        <v>-1322009286798.187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-1322009286798.187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-5508372028.325779</v>
      </c>
      <c r="L3708" s="444">
        <f t="shared" ca="1" si="172"/>
        <v>-1327517658826.5127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-1327517658826.5127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-5531323578.4438028</v>
      </c>
      <c r="L3709" s="444">
        <f t="shared" ca="1" si="172"/>
        <v>-1333048982404.9565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-1333048982404.9565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-5554370760.0206518</v>
      </c>
      <c r="L3710" s="444">
        <f t="shared" ca="1" si="172"/>
        <v>-1338603353164.9773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-1338603353164.9773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-5577513971.5207386</v>
      </c>
      <c r="L3711" s="444">
        <f t="shared" ca="1" si="172"/>
        <v>-1344180867136.498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-1344180867136.498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-5600753613.0687418</v>
      </c>
      <c r="L3712" s="444">
        <f t="shared" ca="1" si="172"/>
        <v>-1349781620749.5669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-1349781620749.5669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-5624090086.4565287</v>
      </c>
      <c r="L3713" s="444">
        <f t="shared" ca="1" si="172"/>
        <v>-1355405710836.0234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-1355405710836.0234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-5647523795.1500978</v>
      </c>
      <c r="L3714" s="444">
        <f t="shared" ca="1" si="172"/>
        <v>-1361053234631.1736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-1361053234631.1736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-5671055144.2965565</v>
      </c>
      <c r="L3715" s="444">
        <f t="shared" ca="1" si="172"/>
        <v>-1366724289775.4702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-1366724289775.4702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-5694684540.7311258</v>
      </c>
      <c r="L3716" s="444">
        <f t="shared" ca="1" si="172"/>
        <v>-1372418974316.2014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-1372418974316.2014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-5718412392.9841728</v>
      </c>
      <c r="L3717" s="444">
        <f t="shared" ca="1" si="172"/>
        <v>-1378137386709.1855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-1378137386709.1855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-5742239111.2882729</v>
      </c>
      <c r="L3718" s="444">
        <f t="shared" ca="1" si="172"/>
        <v>-1383879625820.4739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-1383879625820.4739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-5766165107.5853081</v>
      </c>
      <c r="L3719" s="444">
        <f t="shared" ca="1" si="172"/>
        <v>-1389645790928.0591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-1389645790928.0591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-5790190795.5335798</v>
      </c>
      <c r="L3720" s="444">
        <f t="shared" ca="1" si="172"/>
        <v>-1395435981723.5928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-1395435981723.5928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-5814316590.5149698</v>
      </c>
      <c r="L3721" s="444">
        <f t="shared" ca="1" si="172"/>
        <v>-1401250298314.1077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-1401250298314.1077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-5838542909.6421156</v>
      </c>
      <c r="L3722" s="444">
        <f t="shared" ca="1" si="172"/>
        <v>-1407088841223.7498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-1407088841223.7498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-5862870171.765624</v>
      </c>
      <c r="L3723" s="444">
        <f t="shared" ca="1" si="172"/>
        <v>-1412951711395.5154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-1412951711395.5154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-5887298797.4813137</v>
      </c>
      <c r="L3724" s="444">
        <f t="shared" ca="1" si="172"/>
        <v>-1418839010192.9966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-1418839010192.9966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-5911829209.1374855</v>
      </c>
      <c r="L3725" s="444">
        <f t="shared" ca="1" si="172"/>
        <v>-1424750839402.134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-1424750839402.134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-5936461830.8422251</v>
      </c>
      <c r="L3726" s="444">
        <f t="shared" ca="1" si="172"/>
        <v>-1430687301232.9763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-1430687301232.9763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-5961197088.4707346</v>
      </c>
      <c r="L3727" s="444">
        <f t="shared" ca="1" si="172"/>
        <v>-1436648498321.447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-1436648498321.447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-5986035409.6726961</v>
      </c>
      <c r="L3728" s="444">
        <f t="shared" ca="1" si="172"/>
        <v>-1442634533731.1196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-1442634533731.1196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-6010977223.8796654</v>
      </c>
      <c r="L3729" s="444">
        <f t="shared" ca="1" si="172"/>
        <v>-1448645510954.9993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-1448645510954.9993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-6036022962.3124971</v>
      </c>
      <c r="L3730" s="444">
        <f t="shared" ca="1" si="172"/>
        <v>-1454681533917.3118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-1454681533917.3118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-6061173057.9887991</v>
      </c>
      <c r="L3731" s="444">
        <f t="shared" ca="1" si="172"/>
        <v>-1460742706975.3005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-1460742706975.3005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-6086427945.7304192</v>
      </c>
      <c r="L3732" s="444">
        <f t="shared" ca="1" si="172"/>
        <v>-1466829134921.031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-1466829134921.031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-6111788062.1709623</v>
      </c>
      <c r="L3733" s="444">
        <f t="shared" ca="1" si="172"/>
        <v>-1472940922983.2019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-1472940922983.2019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-6137253845.763341</v>
      </c>
      <c r="L3734" s="444">
        <f t="shared" ca="1" si="172"/>
        <v>-1479078176828.9653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-1479078176828.9653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-6162825736.7873554</v>
      </c>
      <c r="L3735" s="444">
        <f t="shared" ca="1" si="172"/>
        <v>-1485241002565.7527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-1485241002565.7527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-6188504177.3573027</v>
      </c>
      <c r="L3736" s="444">
        <f t="shared" ca="1" si="172"/>
        <v>-1491429506743.1101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-1491429506743.1101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-6214289611.4296255</v>
      </c>
      <c r="L3737" s="444">
        <f t="shared" ca="1" si="172"/>
        <v>-1497643796354.5398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-1497643796354.5398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-6240182484.8105822</v>
      </c>
      <c r="L3738" s="444">
        <f t="shared" ca="1" si="172"/>
        <v>-1503883978839.3503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-1503883978839.3503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-6266183245.1639595</v>
      </c>
      <c r="L3739" s="444">
        <f t="shared" ca="1" si="172"/>
        <v>-1510150162084.5144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-1510150162084.5144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-6292292342.0188103</v>
      </c>
      <c r="L3740" s="444">
        <f t="shared" ca="1" si="172"/>
        <v>-1516442454426.5332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-1516442454426.5332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-6318510226.7772217</v>
      </c>
      <c r="L3741" s="444">
        <f t="shared" ca="1" si="172"/>
        <v>-1522760964653.3105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-1522760964653.3105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-6344837352.722127</v>
      </c>
      <c r="L3742" s="444">
        <f t="shared" ca="1" si="172"/>
        <v>-1529105802006.0327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-1529105802006.0327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-6371274175.025136</v>
      </c>
      <c r="L3743" s="444">
        <f t="shared" ca="1" si="172"/>
        <v>-1535477076181.0579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-1535477076181.0579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-6397821150.7544079</v>
      </c>
      <c r="L3744" s="444">
        <f t="shared" ca="1" si="172"/>
        <v>-1541874897331.8123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-1541874897331.8123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-6424478738.8825512</v>
      </c>
      <c r="L3745" s="444">
        <f t="shared" ca="1" si="172"/>
        <v>-1548299376070.6948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-1548299376070.6948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-6451247400.2945614</v>
      </c>
      <c r="L3746" s="444">
        <f t="shared" ca="1" si="172"/>
        <v>-1554750623470.9895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-1554750623470.9895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-6478127597.7957897</v>
      </c>
      <c r="L3747" s="444">
        <f t="shared" ca="1" si="172"/>
        <v>-1561228751068.7854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-1561228751068.7854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-6505119796.1199389</v>
      </c>
      <c r="L3748" s="444">
        <f t="shared" ca="1" si="172"/>
        <v>-1567733870864.9053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-1567733870864.9053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-6532224461.9371052</v>
      </c>
      <c r="L3749" s="444">
        <f t="shared" ca="1" si="172"/>
        <v>-1574266095326.8423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-1574266095326.8423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-6559442063.8618431</v>
      </c>
      <c r="L3750" s="444">
        <f t="shared" ca="1" si="172"/>
        <v>-1580825537390.7041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-1580825537390.7041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-6586773072.4612675</v>
      </c>
      <c r="L3751" s="444">
        <f t="shared" ca="1" si="172"/>
        <v>-1587412310463.1653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-1587412310463.1653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-6614217960.2631884</v>
      </c>
      <c r="L3752" s="444">
        <f t="shared" ca="1" si="172"/>
        <v>-1594026528423.4285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-1594026528423.4285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-6641777201.7642851</v>
      </c>
      <c r="L3753" s="444">
        <f t="shared" ca="1" si="172"/>
        <v>-1600668305625.1929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-1600668305625.1929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-6669451273.4383039</v>
      </c>
      <c r="L3754" s="444">
        <f t="shared" ca="1" si="172"/>
        <v>-1607337756898.6311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-1607337756898.6311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-6697240653.7442961</v>
      </c>
      <c r="L3755" s="444">
        <f t="shared" ca="1" si="172"/>
        <v>-1614034997552.3755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-1614034997552.3755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-6725145823.1348982</v>
      </c>
      <c r="L3756" s="444">
        <f t="shared" ca="1" si="172"/>
        <v>-1620760143375.5105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-1620760143375.5105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-6753167264.0646267</v>
      </c>
      <c r="L3757" s="444">
        <f t="shared" ca="1" si="172"/>
        <v>-1627513310639.5752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-1627513310639.5752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-6781305460.99823</v>
      </c>
      <c r="L3758" s="444">
        <f t="shared" ca="1" si="172"/>
        <v>-1634294616100.5735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-1634294616100.5735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-6809560900.4190559</v>
      </c>
      <c r="L3759" s="444">
        <f t="shared" ca="1" si="172"/>
        <v>-1641104177000.9924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-1641104177000.9924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-6837934070.8374681</v>
      </c>
      <c r="L3760" s="444">
        <f t="shared" ca="1" si="172"/>
        <v>-1647942111071.8298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-1647942111071.8298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-6866425462.7992907</v>
      </c>
      <c r="L3761" s="444">
        <f t="shared" ca="1" si="172"/>
        <v>-1654808536534.6292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-1654808536534.6292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-6895035568.8942881</v>
      </c>
      <c r="L3762" s="444">
        <f t="shared" ca="1" si="172"/>
        <v>-1661703572103.5234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-1661703572103.5234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-6923764883.7646809</v>
      </c>
      <c r="L3763" s="444">
        <f t="shared" ca="1" si="172"/>
        <v>-1668627336987.2881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-1668627336987.2881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-6952613904.1136999</v>
      </c>
      <c r="L3764" s="444">
        <f t="shared" ca="1" si="172"/>
        <v>-1675579950891.4019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-1675579950891.4019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-6981583128.7141743</v>
      </c>
      <c r="L3765" s="444">
        <f t="shared" ca="1" si="172"/>
        <v>-1682561534020.116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-1682561534020.116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-7010673058.4171495</v>
      </c>
      <c r="L3766" s="444">
        <f t="shared" ca="1" si="172"/>
        <v>-1689572207078.5332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-1689572207078.5332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-7039884196.1605549</v>
      </c>
      <c r="L3767" s="444">
        <f t="shared" ca="1" si="172"/>
        <v>-1696612091274.6938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-1696612091274.6938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-7069217046.977891</v>
      </c>
      <c r="L3768" s="444">
        <f t="shared" ca="1" si="172"/>
        <v>-1703681308321.6716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-1703681308321.6716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-7098672118.0069647</v>
      </c>
      <c r="L3769" s="444">
        <f t="shared" ca="1" si="172"/>
        <v>-1710779980439.6787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-1710779980439.6787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-7128249918.498661</v>
      </c>
      <c r="L3770" s="444">
        <f t="shared" ca="1" si="172"/>
        <v>-1717908230358.1775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-1717908230358.1775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-7157950959.8257399</v>
      </c>
      <c r="L3771" s="444">
        <f t="shared" ca="1" si="172"/>
        <v>-1725066181318.0032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-1725066181318.0032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-7187775755.4916792</v>
      </c>
      <c r="L3772" s="444">
        <f t="shared" ca="1" si="172"/>
        <v>-1732253957073.4949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-1732253957073.4949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-7217724821.1395617</v>
      </c>
      <c r="L3773" s="444">
        <f t="shared" ca="1" si="172"/>
        <v>-1739471681894.6345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-1739471681894.6345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-7247798674.560977</v>
      </c>
      <c r="L3774" s="444">
        <f t="shared" ca="1" si="172"/>
        <v>-1746719480569.1956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-1746719480569.1956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-7277997835.7049828</v>
      </c>
      <c r="L3775" s="444">
        <f t="shared" ca="1" si="172"/>
        <v>-1753997478404.9006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-1753997478404.9006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-7308322826.6870871</v>
      </c>
      <c r="L3776" s="444">
        <f t="shared" ca="1" si="172"/>
        <v>-1761305801231.5876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-1761305801231.5876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-7338774171.7982817</v>
      </c>
      <c r="L3777" s="444">
        <f t="shared" ca="1" si="172"/>
        <v>-1768644575403.386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-1768644575403.386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-7369352397.5141077</v>
      </c>
      <c r="L3778" s="444">
        <f t="shared" ca="1" si="172"/>
        <v>-1776013927800.9001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-1776013927800.9001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-7400058032.5037508</v>
      </c>
      <c r="L3779" s="444">
        <f t="shared" ca="1" si="172"/>
        <v>-1783413985833.4038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-1783413985833.4038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-7430891607.6391821</v>
      </c>
      <c r="L3780" s="444">
        <f t="shared" ca="1" si="172"/>
        <v>-1790844877441.043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-1790844877441.043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-7461853656.0043459</v>
      </c>
      <c r="L3781" s="444">
        <f t="shared" ca="1" si="172"/>
        <v>-1798306731097.0474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-1798306731097.0474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-7492944712.9043627</v>
      </c>
      <c r="L3782" s="444">
        <f t="shared" ca="1" si="172"/>
        <v>-1805799675809.9517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-1805799675809.9517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-7524165315.8747988</v>
      </c>
      <c r="L3783" s="444">
        <f t="shared" ca="1" si="172"/>
        <v>-1813323841125.8264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-1813323841125.8264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-7555516004.6909447</v>
      </c>
      <c r="L3784" s="444">
        <f t="shared" ca="1" si="172"/>
        <v>-1820879357130.5173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-1820879357130.5173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-7586997321.3771544</v>
      </c>
      <c r="L3785" s="444">
        <f t="shared" ca="1" si="172"/>
        <v>-1828466354451.8945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-1828466354451.8945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-7618609810.2162256</v>
      </c>
      <c r="L3786" s="444">
        <f t="shared" ca="1" si="172"/>
        <v>-1836084964262.1108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-1836084964262.1108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-7650354017.7587948</v>
      </c>
      <c r="L3787" s="444">
        <f t="shared" ca="1" si="172"/>
        <v>-1843735318279.8696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-1843735318279.8696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-7682230492.8327904</v>
      </c>
      <c r="L3788" s="444">
        <f t="shared" ca="1" si="172"/>
        <v>-1851417548772.7024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-1851417548772.7024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-7714239786.552928</v>
      </c>
      <c r="L3789" s="444">
        <f t="shared" ca="1" si="172"/>
        <v>-1859131788559.2554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-1859131788559.2554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-7746382452.3302307</v>
      </c>
      <c r="L3790" s="444">
        <f t="shared" ca="1" si="172"/>
        <v>-1866878171011.5857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-1866878171011.5857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-7778659045.8816061</v>
      </c>
      <c r="L3791" s="444">
        <f t="shared" ca="1" si="172"/>
        <v>-1874656830057.4673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-1874656830057.4673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-7811070125.2394466</v>
      </c>
      <c r="L3792" s="444">
        <f t="shared" ca="1" si="172"/>
        <v>-1882467900182.7068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-1882467900182.7068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-7843616250.7612782</v>
      </c>
      <c r="L3793" s="444">
        <f t="shared" ca="1" si="172"/>
        <v>-1890311516433.468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-1890311516433.468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-7876297985.1394491</v>
      </c>
      <c r="L3794" s="444">
        <f t="shared" ca="1" si="172"/>
        <v>-1898187814418.6074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-1898187814418.6074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-7909115893.4108639</v>
      </c>
      <c r="L3795" s="444">
        <f t="shared" ca="1" si="172"/>
        <v>-1906096930312.0183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-1906096930312.0183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-7942070542.9667416</v>
      </c>
      <c r="L3796" s="444">
        <f t="shared" ca="1" si="172"/>
        <v>-1914039000854.9851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-1914039000854.9851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-7975162503.562438</v>
      </c>
      <c r="L3797" s="444">
        <f t="shared" ca="1" si="172"/>
        <v>-1922014163358.5476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-1922014163358.5476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-8008392347.327282</v>
      </c>
      <c r="L3798" s="444">
        <f t="shared" ca="1" si="172"/>
        <v>-1930022555705.875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-1930022555705.875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-8041760648.7744789</v>
      </c>
      <c r="L3799" s="444">
        <f t="shared" ca="1" si="172"/>
        <v>-1938064316354.6494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-1938064316354.6494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-8075267984.8110399</v>
      </c>
      <c r="L3800" s="444">
        <f t="shared" ca="1" si="172"/>
        <v>-1946139584339.4604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-1946139584339.4604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-8108914934.7477503</v>
      </c>
      <c r="L3801" s="444">
        <f t="shared" ca="1" si="172"/>
        <v>-1954248499274.2083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-1954248499274.2083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-8142702080.3092003</v>
      </c>
      <c r="L3802" s="444">
        <f t="shared" ca="1" si="172"/>
        <v>-1962391201354.5173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-1962391201354.5173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-8176630005.6438217</v>
      </c>
      <c r="L3803" s="444">
        <f t="shared" ca="1" si="172"/>
        <v>-1970567831360.1611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-1970567831360.1611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-8210699297.3340044</v>
      </c>
      <c r="L3804" s="444">
        <f t="shared" ca="1" si="172"/>
        <v>-1978778530657.4951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-1978778530657.4951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-8244910544.40623</v>
      </c>
      <c r="L3805" s="444">
        <f t="shared" ca="1" si="172"/>
        <v>-1987023441201.9014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-1987023441201.9014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-8279264338.3412552</v>
      </c>
      <c r="L3806" s="444">
        <f t="shared" ca="1" si="172"/>
        <v>-1995302705540.2427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-1995302705540.2427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-8313761273.0843458</v>
      </c>
      <c r="L3807" s="444">
        <f t="shared" ca="1" si="172"/>
        <v>-2003616466813.3269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-2003616466813.3269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-8348401945.0555277</v>
      </c>
      <c r="L3808" s="444">
        <f t="shared" ca="1" si="172"/>
        <v>-2011964868758.3823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-2011964868758.3823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-8383186953.1599264</v>
      </c>
      <c r="L3809" s="444">
        <f t="shared" ca="1" si="172"/>
        <v>-2020348055711.5422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-2020348055711.5422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-8418116898.7980928</v>
      </c>
      <c r="L3810" s="444">
        <f t="shared" ca="1" si="172"/>
        <v>-2028766172610.3403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-2028766172610.3403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-8453192385.8764191</v>
      </c>
      <c r="L3811" s="444">
        <f t="shared" ca="1" si="172"/>
        <v>-2037219364996.2168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-2037219364996.2168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-8488414020.8175697</v>
      </c>
      <c r="L3812" s="444">
        <f t="shared" ca="1" si="172"/>
        <v>-2045707779017.0344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-2045707779017.0344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-8523782412.5709753</v>
      </c>
      <c r="L3813" s="444">
        <f t="shared" ca="1" si="172"/>
        <v>-2054231561429.6055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-2054231561429.6055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-8559298172.6233549</v>
      </c>
      <c r="L3814" s="444">
        <f t="shared" ca="1" si="172"/>
        <v>-2062790859602.2288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-2062790859602.2288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-8594961915.0092869</v>
      </c>
      <c r="L3815" s="444">
        <f t="shared" ca="1" si="172"/>
        <v>-2071385821517.238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-2071385821517.238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-8630774256.321825</v>
      </c>
      <c r="L3816" s="444">
        <f t="shared" ca="1" si="172"/>
        <v>-2080016595773.5598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-2080016595773.5598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-8666735815.7231655</v>
      </c>
      <c r="L3817" s="444">
        <f t="shared" ca="1" si="172"/>
        <v>-2088683331589.283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-2088683331589.283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-8702847214.9553452</v>
      </c>
      <c r="L3818" s="444">
        <f t="shared" ca="1" si="172"/>
        <v>-2097386178804.2383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-2097386178804.2383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-8739109078.3509941</v>
      </c>
      <c r="L3819" s="444">
        <f t="shared" ca="1" si="172"/>
        <v>-2106125287882.5894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-2106125287882.5894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-8775522032.8441219</v>
      </c>
      <c r="L3820" s="444">
        <f t="shared" ca="1" si="172"/>
        <v>-2114900809915.4336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-2114900809915.4336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-8812086707.9809723</v>
      </c>
      <c r="L3821" s="444">
        <f t="shared" ca="1" si="172"/>
        <v>-2123712896623.4146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-2123712896623.4146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-8848803735.9308929</v>
      </c>
      <c r="L3822" s="444">
        <f t="shared" ca="1" si="172"/>
        <v>-2132561700359.3455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-2132561700359.3455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-8885673751.4972725</v>
      </c>
      <c r="L3823" s="444">
        <f t="shared" ca="1" si="172"/>
        <v>-2141447374110.8428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-2141447374110.8428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-8922697392.1285114</v>
      </c>
      <c r="L3824" s="444">
        <f t="shared" ca="1" si="172"/>
        <v>-2150370071502.9712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-2150370071502.9712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-8959875297.9290466</v>
      </c>
      <c r="L3825" s="444">
        <f t="shared" ca="1" si="172"/>
        <v>-2159329946800.9001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-2159329946800.9001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-8997208111.6704159</v>
      </c>
      <c r="L3826" s="444">
        <f t="shared" ca="1" si="172"/>
        <v>-2168327154912.5706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-2168327154912.5706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-9034696478.8023777</v>
      </c>
      <c r="L3827" s="444">
        <f t="shared" ca="1" si="172"/>
        <v>-2177361851391.373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-2177361851391.373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-9072341047.4640541</v>
      </c>
      <c r="L3828" s="444">
        <f t="shared" ca="1" si="172"/>
        <v>-2186434192438.8372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-2186434192438.8372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-9110142468.4951553</v>
      </c>
      <c r="L3829" s="444">
        <f t="shared" ca="1" si="172"/>
        <v>-2195544334907.3323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-2195544334907.3323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-9148101395.4472179</v>
      </c>
      <c r="L3830" s="444">
        <f t="shared" ca="1" si="172"/>
        <v>-2204692436302.7793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-2204692436302.7793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-9186218484.5949135</v>
      </c>
      <c r="L3831" s="444">
        <f t="shared" ca="1" si="172"/>
        <v>-2213878654787.374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-2213878654787.374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-9224494394.9473915</v>
      </c>
      <c r="L3832" s="444">
        <f t="shared" ca="1" si="172"/>
        <v>-2223103149182.3213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-2223103149182.3213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-9262929788.2596722</v>
      </c>
      <c r="L3833" s="444">
        <f t="shared" ref="L3833:L4087" ca="1" si="177">I3833-J3833+K3833</f>
        <v>-2232366078970.5811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-2232366078970.5811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-9301525329.0440884</v>
      </c>
      <c r="L3834" s="444">
        <f t="shared" ca="1" si="177"/>
        <v>-2241667604299.625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-2241667604299.625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-9340281684.5817699</v>
      </c>
      <c r="L3835" s="444">
        <f t="shared" ca="1" si="177"/>
        <v>-2251007885984.2065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-2251007885984.2065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-9379199524.9341946</v>
      </c>
      <c r="L3836" s="444">
        <f t="shared" ca="1" si="177"/>
        <v>-2260387085509.1406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-2260387085509.1406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-9418279522.954752</v>
      </c>
      <c r="L3837" s="444">
        <f t="shared" ca="1" si="177"/>
        <v>-2269805365032.0952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-2269805365032.0952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-9457522354.300396</v>
      </c>
      <c r="L3838" s="444">
        <f t="shared" ca="1" si="177"/>
        <v>-2279262887386.3955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-2279262887386.3955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-9496928697.4433136</v>
      </c>
      <c r="L3839" s="444">
        <f t="shared" ca="1" si="177"/>
        <v>-2288759816083.8389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-2288759816083.8389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-9536499233.6826611</v>
      </c>
      <c r="L3840" s="444">
        <f t="shared" ca="1" si="177"/>
        <v>-2298296315317.5215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-2298296315317.5215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-9576234647.1563396</v>
      </c>
      <c r="L3841" s="444">
        <f t="shared" ca="1" si="177"/>
        <v>-2307872549964.6777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-2307872549964.6777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-9616135624.8528233</v>
      </c>
      <c r="L3842" s="444">
        <f t="shared" ca="1" si="177"/>
        <v>-2317488685589.5308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-2317488685589.5308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-9656202856.623045</v>
      </c>
      <c r="L3843" s="444">
        <f t="shared" ca="1" si="177"/>
        <v>-2327144888446.1538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-2327144888446.1538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-9696437035.1923065</v>
      </c>
      <c r="L3844" s="444">
        <f t="shared" ca="1" si="177"/>
        <v>-2336841325481.3462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-2336841325481.3462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-9736838856.1722755</v>
      </c>
      <c r="L3845" s="444">
        <f t="shared" ca="1" si="177"/>
        <v>-2346578164337.5186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-2346578164337.5186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-9777409018.0729942</v>
      </c>
      <c r="L3846" s="444">
        <f t="shared" ca="1" si="177"/>
        <v>-2356355573355.5913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-2356355573355.5913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-9818148222.3149643</v>
      </c>
      <c r="L3847" s="444">
        <f t="shared" ca="1" si="177"/>
        <v>-2366173721577.9063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-2366173721577.9063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-9859057173.2412758</v>
      </c>
      <c r="L3848" s="444">
        <f t="shared" ca="1" si="177"/>
        <v>-2376032778751.1475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-2376032778751.1475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-9900136578.1297817</v>
      </c>
      <c r="L3849" s="444">
        <f t="shared" ca="1" si="177"/>
        <v>-2385932915329.2773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-2385932915329.2773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-9941387147.2053223</v>
      </c>
      <c r="L3850" s="444">
        <f t="shared" ca="1" si="177"/>
        <v>-2395874302476.4824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-2395874302476.4824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-9982809593.65201</v>
      </c>
      <c r="L3851" s="444">
        <f t="shared" ca="1" si="177"/>
        <v>-2405857112070.1343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-2405857112070.1343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-10024404633.625559</v>
      </c>
      <c r="L3852" s="444">
        <f t="shared" ca="1" si="177"/>
        <v>-2415881516703.7598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-2415881516703.7598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-10066172986.265665</v>
      </c>
      <c r="L3853" s="444">
        <f t="shared" ca="1" si="177"/>
        <v>-2425947689690.0254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-2425947689690.0254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-10108115373.708439</v>
      </c>
      <c r="L3854" s="444">
        <f t="shared" ca="1" si="177"/>
        <v>-2436055805063.7339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-2436055805063.7339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-10150232521.09889</v>
      </c>
      <c r="L3855" s="444">
        <f t="shared" ca="1" si="177"/>
        <v>-2446206037584.833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-2446206037584.833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-10192525156.60347</v>
      </c>
      <c r="L3856" s="444">
        <f t="shared" ca="1" si="177"/>
        <v>-2456398562741.4365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-2456398562741.4365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-10234994011.422651</v>
      </c>
      <c r="L3857" s="444">
        <f t="shared" ca="1" si="177"/>
        <v>-2466633556752.8594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-2466633556752.8594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-10277639819.803581</v>
      </c>
      <c r="L3858" s="444">
        <f t="shared" ca="1" si="177"/>
        <v>-2476911196572.6631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-2476911196572.6631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-10320463319.052763</v>
      </c>
      <c r="L3859" s="444">
        <f t="shared" ca="1" si="177"/>
        <v>-2487231659891.7158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-2487231659891.7158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-10363465249.548817</v>
      </c>
      <c r="L3860" s="444">
        <f t="shared" ca="1" si="177"/>
        <v>-2497595125141.2646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-2497595125141.2646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-10406646354.75527</v>
      </c>
      <c r="L3861" s="444">
        <f t="shared" ca="1" si="177"/>
        <v>-2508001771496.02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-2508001771496.02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-10450007381.233418</v>
      </c>
      <c r="L3862" s="444">
        <f t="shared" ca="1" si="177"/>
        <v>-2518451778877.2534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-2518451778877.2534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-10493549078.655222</v>
      </c>
      <c r="L3863" s="444">
        <f t="shared" ca="1" si="177"/>
        <v>-2528945327955.9087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-2528945327955.9087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-10537272199.816286</v>
      </c>
      <c r="L3864" s="444">
        <f t="shared" ca="1" si="177"/>
        <v>-2539482600155.7251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-2539482600155.7251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-10581177500.648855</v>
      </c>
      <c r="L3865" s="444">
        <f t="shared" ca="1" si="177"/>
        <v>-2550063777656.374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-2550063777656.374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-10625265740.234892</v>
      </c>
      <c r="L3866" s="444">
        <f t="shared" ca="1" si="177"/>
        <v>-2560689043396.6089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-2560689043396.6089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-10669537680.819204</v>
      </c>
      <c r="L3867" s="444">
        <f t="shared" ca="1" si="177"/>
        <v>-2571358581077.4282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-2571358581077.4282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-10713994087.822617</v>
      </c>
      <c r="L3868" s="444">
        <f t="shared" ca="1" si="177"/>
        <v>-2582072575165.251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-2582072575165.251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-10758635729.855213</v>
      </c>
      <c r="L3869" s="444">
        <f t="shared" ca="1" si="177"/>
        <v>-2592831210895.106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-2592831210895.106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-10803463378.729609</v>
      </c>
      <c r="L3870" s="444">
        <f t="shared" ca="1" si="177"/>
        <v>-2603634674273.8354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-2603634674273.8354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-10848477809.474314</v>
      </c>
      <c r="L3871" s="444">
        <f t="shared" ca="1" si="177"/>
        <v>-2614483152083.3096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-2614483152083.3096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-10893679800.347122</v>
      </c>
      <c r="L3872" s="444">
        <f t="shared" ca="1" si="177"/>
        <v>-2625376831883.6567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-2625376831883.6567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-10939070132.84857</v>
      </c>
      <c r="L3873" s="444">
        <f t="shared" ca="1" si="177"/>
        <v>-2636315902016.5054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-2636315902016.5054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-10984649591.735439</v>
      </c>
      <c r="L3874" s="444">
        <f t="shared" ca="1" si="177"/>
        <v>-2647300551608.2407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-2647300551608.2407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-11030418965.034336</v>
      </c>
      <c r="L3875" s="444">
        <f t="shared" ca="1" si="177"/>
        <v>-2658330970573.2749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-2658330970573.2749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-11076379044.055311</v>
      </c>
      <c r="L3876" s="444">
        <f t="shared" ca="1" si="177"/>
        <v>-2669407349617.3301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-2669407349617.3301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-11122530623.405542</v>
      </c>
      <c r="L3877" s="444">
        <f t="shared" ca="1" si="177"/>
        <v>-2680529880240.7358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-2680529880240.7358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-11168874501.003065</v>
      </c>
      <c r="L3878" s="444">
        <f t="shared" ca="1" si="177"/>
        <v>-2691698754741.7388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-2691698754741.7388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-11215411478.090578</v>
      </c>
      <c r="L3879" s="444">
        <f t="shared" ca="1" si="177"/>
        <v>-2702914166219.8296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-2702914166219.8296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-11262142359.24929</v>
      </c>
      <c r="L3880" s="444">
        <f t="shared" ca="1" si="177"/>
        <v>-2714176308579.0791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-2714176308579.0791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-11309067952.41283</v>
      </c>
      <c r="L3881" s="444">
        <f t="shared" ca="1" si="177"/>
        <v>-2725485376531.4917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-2725485376531.4917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-11356189068.881216</v>
      </c>
      <c r="L3882" s="444">
        <f t="shared" ca="1" si="177"/>
        <v>-2736841565600.373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-2736841565600.373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-11403506523.334888</v>
      </c>
      <c r="L3883" s="444">
        <f t="shared" ca="1" si="177"/>
        <v>-2748245072123.708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-2748245072123.708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-11451021133.848783</v>
      </c>
      <c r="L3884" s="444">
        <f t="shared" ca="1" si="177"/>
        <v>-2759696093257.5566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-2759696093257.5566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-11498733721.906487</v>
      </c>
      <c r="L3885" s="444">
        <f t="shared" ca="1" si="177"/>
        <v>-2771194826979.4629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-2771194826979.4629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-11546645112.414429</v>
      </c>
      <c r="L3886" s="444">
        <f t="shared" ca="1" si="177"/>
        <v>-2782741472091.8774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-2782741472091.8774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-11594756133.716156</v>
      </c>
      <c r="L3887" s="444">
        <f t="shared" ca="1" si="177"/>
        <v>-2794336228225.5938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-2794336228225.5938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-11643067617.60664</v>
      </c>
      <c r="L3888" s="444">
        <f t="shared" ca="1" si="177"/>
        <v>-2805979295843.2002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-2805979295843.2002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-11691580399.346668</v>
      </c>
      <c r="L3889" s="444">
        <f t="shared" ca="1" si="177"/>
        <v>-2817670876242.5469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-2817670876242.5469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-11740295317.677279</v>
      </c>
      <c r="L3890" s="444">
        <f t="shared" ca="1" si="177"/>
        <v>-2829411171560.2241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-2829411171560.2241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-11789213214.834267</v>
      </c>
      <c r="L3891" s="444">
        <f t="shared" ca="1" si="177"/>
        <v>-2841200384775.0586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-2841200384775.0586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-11838334936.562744</v>
      </c>
      <c r="L3892" s="444">
        <f t="shared" ca="1" si="177"/>
        <v>-2853038719711.6211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-2853038719711.6211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-11887661332.131754</v>
      </c>
      <c r="L3893" s="444">
        <f t="shared" ca="1" si="177"/>
        <v>-2864926381043.7529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-2864926381043.7529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-11937193254.34897</v>
      </c>
      <c r="L3894" s="444">
        <f t="shared" ca="1" si="177"/>
        <v>-2876863574298.1021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-2876863574298.1021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-11986931559.575424</v>
      </c>
      <c r="L3895" s="444">
        <f t="shared" ca="1" si="177"/>
        <v>-2888850505857.6772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-2888850505857.6772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-12036877107.740322</v>
      </c>
      <c r="L3896" s="444">
        <f t="shared" ca="1" si="177"/>
        <v>-2900887382965.4175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-2900887382965.4175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-12087030762.355906</v>
      </c>
      <c r="L3897" s="444">
        <f t="shared" ca="1" si="177"/>
        <v>-2912974413727.7734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-2912974413727.7734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-12137393390.532389</v>
      </c>
      <c r="L3898" s="444">
        <f t="shared" ca="1" si="177"/>
        <v>-2925111807118.3057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-2925111807118.3057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-12187965862.992941</v>
      </c>
      <c r="L3899" s="444">
        <f t="shared" ca="1" si="177"/>
        <v>-2937299772981.2988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-2937299772981.2988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-12238749054.088745</v>
      </c>
      <c r="L3900" s="444">
        <f t="shared" ca="1" si="177"/>
        <v>-2949538522035.3877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-2949538522035.3877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-12289743841.814116</v>
      </c>
      <c r="L3901" s="444">
        <f t="shared" ca="1" si="177"/>
        <v>-2961828265877.2017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-2961828265877.2017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-12340951107.821674</v>
      </c>
      <c r="L3902" s="444">
        <f t="shared" ca="1" si="177"/>
        <v>-2974169216985.0234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-2974169216985.0234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-12392371737.437597</v>
      </c>
      <c r="L3903" s="444">
        <f t="shared" ca="1" si="177"/>
        <v>-2986561588722.4609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-2986561588722.4609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-12444006619.67692</v>
      </c>
      <c r="L3904" s="444">
        <f t="shared" ca="1" si="177"/>
        <v>-2999005595342.1377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-2999005595342.1377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-12495856647.258907</v>
      </c>
      <c r="L3905" s="444">
        <f t="shared" ca="1" si="177"/>
        <v>-3011501451989.3965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-3011501451989.3965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-12547922716.622486</v>
      </c>
      <c r="L3906" s="444">
        <f t="shared" ca="1" si="177"/>
        <v>-3024049374706.019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-3024049374706.019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-12600205727.941746</v>
      </c>
      <c r="L3907" s="444">
        <f t="shared" ca="1" si="177"/>
        <v>-3036649580433.9609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-3036649580433.9609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-12652706585.141504</v>
      </c>
      <c r="L3908" s="444">
        <f t="shared" ca="1" si="177"/>
        <v>-3049302287019.1025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-3049302287019.1025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-12705426195.912928</v>
      </c>
      <c r="L3909" s="444">
        <f t="shared" ca="1" si="177"/>
        <v>-3062007713215.0156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-3062007713215.0156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-12758365471.729231</v>
      </c>
      <c r="L3910" s="444">
        <f t="shared" ca="1" si="177"/>
        <v>-3074766078686.7446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-3074766078686.7446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-12811525327.861435</v>
      </c>
      <c r="L3911" s="444">
        <f t="shared" ca="1" si="177"/>
        <v>-3087577604014.606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-3087577604014.606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-12864906683.394192</v>
      </c>
      <c r="L3912" s="444">
        <f t="shared" ca="1" si="177"/>
        <v>-3100442510698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-3100442510698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-12918510461.241667</v>
      </c>
      <c r="L3913" s="444">
        <f t="shared" ca="1" si="177"/>
        <v>-3113361021159.2417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-3113361021159.2417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-12972337588.163507</v>
      </c>
      <c r="L3914" s="444">
        <f t="shared" ca="1" si="177"/>
        <v>-3126333358747.4053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-3126333358747.4053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-13026388994.780855</v>
      </c>
      <c r="L3915" s="444">
        <f t="shared" ca="1" si="177"/>
        <v>-3139359747742.186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-3139359747742.186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-13080665615.592442</v>
      </c>
      <c r="L3916" s="444">
        <f t="shared" ca="1" si="177"/>
        <v>-3152440413357.7783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-3152440413357.7783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-13135168388.990744</v>
      </c>
      <c r="L3917" s="444">
        <f t="shared" ca="1" si="177"/>
        <v>-3165575581746.769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-3165575581746.769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-13189898257.278204</v>
      </c>
      <c r="L3918" s="444">
        <f t="shared" ca="1" si="177"/>
        <v>-3178765480004.0474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-3178765480004.0474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-13244856166.683531</v>
      </c>
      <c r="L3919" s="444">
        <f t="shared" ca="1" si="177"/>
        <v>-3192010336170.731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-3192010336170.731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-13300043067.378046</v>
      </c>
      <c r="L3920" s="444">
        <f t="shared" ca="1" si="177"/>
        <v>-3205310379238.1089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-3205310379238.1089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-13355459913.492121</v>
      </c>
      <c r="L3921" s="444">
        <f t="shared" ca="1" si="177"/>
        <v>-3218665839151.6011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-3218665839151.6011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-13411107663.131672</v>
      </c>
      <c r="L3922" s="444">
        <f t="shared" ca="1" si="177"/>
        <v>-3232076946814.7329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-3232076946814.7329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-13466987278.39472</v>
      </c>
      <c r="L3923" s="444">
        <f t="shared" ca="1" si="177"/>
        <v>-3245543934093.1274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-3245543934093.1274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-13523099725.388031</v>
      </c>
      <c r="L3924" s="444">
        <f t="shared" ca="1" si="177"/>
        <v>-3259067033818.5156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-3259067033818.5156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-13579445974.243814</v>
      </c>
      <c r="L3925" s="444">
        <f t="shared" ca="1" si="177"/>
        <v>-3272646479792.7593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-3272646479792.7593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-13636026999.136497</v>
      </c>
      <c r="L3926" s="444">
        <f t="shared" ca="1" si="177"/>
        <v>-3286282506791.896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-3286282506791.896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-13692843778.299566</v>
      </c>
      <c r="L3927" s="444">
        <f t="shared" ca="1" si="177"/>
        <v>-3299975350570.1958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-3299975350570.1958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-13749897294.042482</v>
      </c>
      <c r="L3928" s="444">
        <f t="shared" ca="1" si="177"/>
        <v>-3313725247864.2383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-3313725247864.2383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-13807188532.76766</v>
      </c>
      <c r="L3929" s="444">
        <f t="shared" ca="1" si="177"/>
        <v>-3327532436397.0059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-3327532436397.0059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-13864718484.987524</v>
      </c>
      <c r="L3930" s="444">
        <f t="shared" ca="1" si="177"/>
        <v>-3341397154881.9932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-3341397154881.9932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-13922488145.341639</v>
      </c>
      <c r="L3931" s="444">
        <f t="shared" ca="1" si="177"/>
        <v>-3355319643027.335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-3355319643027.335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-13980498512.613895</v>
      </c>
      <c r="L3932" s="444">
        <f t="shared" ca="1" si="177"/>
        <v>-3369300141539.9487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-3369300141539.9487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-14038750589.749786</v>
      </c>
      <c r="L3933" s="444">
        <f t="shared" ca="1" si="177"/>
        <v>-3383338892129.6987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-3383338892129.6987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-14097245383.873745</v>
      </c>
      <c r="L3934" s="444">
        <f t="shared" ca="1" si="177"/>
        <v>-3397436137513.5723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-3397436137513.5723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-14155983906.306551</v>
      </c>
      <c r="L3935" s="444">
        <f t="shared" ca="1" si="177"/>
        <v>-3411592121419.8789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-3411592121419.8789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-14214967172.582829</v>
      </c>
      <c r="L3936" s="444">
        <f t="shared" ca="1" si="177"/>
        <v>-3425807088592.4619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-3425807088592.4619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-14274196202.468592</v>
      </c>
      <c r="L3937" s="444">
        <f t="shared" ca="1" si="177"/>
        <v>-3440081284794.9307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-3440081284794.9307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-14333672019.978878</v>
      </c>
      <c r="L3938" s="444">
        <f t="shared" ca="1" si="177"/>
        <v>-3454414956814.9097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-3454414956814.9097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-14393395653.395454</v>
      </c>
      <c r="L3939" s="444">
        <f t="shared" ca="1" si="177"/>
        <v>-3468808352468.3052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-3468808352468.3052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-14453368135.284605</v>
      </c>
      <c r="L3940" s="444">
        <f t="shared" ca="1" si="177"/>
        <v>-3483261720603.5898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-3483261720603.5898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-14513590502.514959</v>
      </c>
      <c r="L3941" s="444">
        <f t="shared" ca="1" si="177"/>
        <v>-3497775311106.105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-3497775311106.105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-14574063796.275436</v>
      </c>
      <c r="L3942" s="444">
        <f t="shared" ca="1" si="177"/>
        <v>-3512349374902.3804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-3512349374902.3804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-14634789062.093252</v>
      </c>
      <c r="L3943" s="444">
        <f t="shared" ca="1" si="177"/>
        <v>-3526984163964.4736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-3526984163964.4736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-14695767349.851973</v>
      </c>
      <c r="L3944" s="444">
        <f t="shared" ca="1" si="177"/>
        <v>-3541679931314.3257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-3541679931314.3257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-14756999713.80969</v>
      </c>
      <c r="L3945" s="444">
        <f t="shared" ca="1" si="177"/>
        <v>-3556436931028.1353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-3556436931028.1353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-14818487212.617231</v>
      </c>
      <c r="L3946" s="444">
        <f t="shared" ca="1" si="177"/>
        <v>-3571255418240.7524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-3571255418240.7524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-14880230909.336468</v>
      </c>
      <c r="L3947" s="444">
        <f t="shared" ca="1" si="177"/>
        <v>-3586135649150.0889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-3586135649150.0889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-14942231871.458704</v>
      </c>
      <c r="L3948" s="444">
        <f t="shared" ca="1" si="177"/>
        <v>-3601077881021.5474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-3601077881021.5474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-15004491170.923113</v>
      </c>
      <c r="L3949" s="444">
        <f t="shared" ca="1" si="177"/>
        <v>-3616082372192.4707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-3616082372192.4707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-15067009884.135294</v>
      </c>
      <c r="L3950" s="444">
        <f t="shared" ca="1" si="177"/>
        <v>-3631149382076.606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-3631149382076.606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-15129789091.985855</v>
      </c>
      <c r="L3951" s="444">
        <f t="shared" ca="1" si="177"/>
        <v>-3646279171168.5918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-3646279171168.5918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-15192829879.869133</v>
      </c>
      <c r="L3952" s="444">
        <f t="shared" ca="1" si="177"/>
        <v>-3661472001048.4609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-3661472001048.4609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-15256133337.70192</v>
      </c>
      <c r="L3953" s="444">
        <f t="shared" ca="1" si="177"/>
        <v>-3676728134386.1631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-3676728134386.1631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-15319700559.942348</v>
      </c>
      <c r="L3954" s="444">
        <f t="shared" ca="1" si="177"/>
        <v>-3692047834946.1055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-3692047834946.1055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-15383532645.608774</v>
      </c>
      <c r="L3955" s="444">
        <f t="shared" ca="1" si="177"/>
        <v>-3707431367591.7144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-3707431367591.7144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-15447630698.298809</v>
      </c>
      <c r="L3956" s="444">
        <f t="shared" ca="1" si="177"/>
        <v>-3722878998290.0132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-3722878998290.0132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-15511995826.208387</v>
      </c>
      <c r="L3957" s="444">
        <f t="shared" ca="1" si="177"/>
        <v>-3738390994116.2217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-3738390994116.2217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-15576629142.150923</v>
      </c>
      <c r="L3958" s="444">
        <f t="shared" ca="1" si="177"/>
        <v>-3753967623258.3726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-3753967623258.3726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-15641531763.576553</v>
      </c>
      <c r="L3959" s="444">
        <f t="shared" ca="1" si="177"/>
        <v>-3769609155021.9492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-3769609155021.9492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-15706704812.591455</v>
      </c>
      <c r="L3960" s="444">
        <f t="shared" ca="1" si="177"/>
        <v>-3785315859834.5405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-3785315859834.5405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-15772149415.977255</v>
      </c>
      <c r="L3961" s="444">
        <f t="shared" ca="1" si="177"/>
        <v>-3801088009250.5176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-3801088009250.5176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-15837866705.210489</v>
      </c>
      <c r="L3962" s="444">
        <f t="shared" ca="1" si="177"/>
        <v>-3816925875955.728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-3816925875955.728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-15903857816.482201</v>
      </c>
      <c r="L3963" s="444">
        <f t="shared" ca="1" si="177"/>
        <v>-3832829733772.2104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-3832829733772.2104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-15970123890.717543</v>
      </c>
      <c r="L3964" s="444">
        <f t="shared" ca="1" si="177"/>
        <v>-3848799857662.9282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-3848799857662.9282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-16036666073.595531</v>
      </c>
      <c r="L3965" s="444">
        <f t="shared" ca="1" si="177"/>
        <v>-3864836523736.5239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-3864836523736.5239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-16103485515.56885</v>
      </c>
      <c r="L3966" s="444">
        <f t="shared" ca="1" si="177"/>
        <v>-3880940009252.0928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-3880940009252.0928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-16170583371.88372</v>
      </c>
      <c r="L3967" s="444">
        <f t="shared" ca="1" si="177"/>
        <v>-3897110592623.9766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-3897110592623.9766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-16237960802.599901</v>
      </c>
      <c r="L3968" s="444">
        <f t="shared" ca="1" si="177"/>
        <v>-3913348553426.5767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-3913348553426.5767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-16305618972.610735</v>
      </c>
      <c r="L3969" s="444">
        <f t="shared" ca="1" si="177"/>
        <v>-3929654172399.1875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-3929654172399.1875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-16373559051.66328</v>
      </c>
      <c r="L3970" s="444">
        <f t="shared" ca="1" si="177"/>
        <v>-3946027731450.8506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-3946027731450.8506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-16441782214.378546</v>
      </c>
      <c r="L3971" s="444">
        <f t="shared" ca="1" si="177"/>
        <v>-3962469513665.229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-3962469513665.229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-16510289640.271788</v>
      </c>
      <c r="L3972" s="444">
        <f t="shared" ca="1" si="177"/>
        <v>-3978979803305.501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-3978979803305.501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-16579082513.772919</v>
      </c>
      <c r="L3973" s="444">
        <f t="shared" ca="1" si="177"/>
        <v>-3995558885819.2739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-3995558885819.2739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-16648162024.246973</v>
      </c>
      <c r="L3974" s="444">
        <f t="shared" ca="1" si="177"/>
        <v>-4012207047843.521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-4012207047843.521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-16717529366.014671</v>
      </c>
      <c r="L3975" s="444">
        <f t="shared" ca="1" si="177"/>
        <v>-4028924577209.5356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-4028924577209.5356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-16787185738.373068</v>
      </c>
      <c r="L3976" s="444">
        <f t="shared" ca="1" si="177"/>
        <v>-4045711762947.9087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-4045711762947.9087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-16857132345.616285</v>
      </c>
      <c r="L3977" s="444">
        <f t="shared" ca="1" si="177"/>
        <v>-4062568895293.5249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-4062568895293.5249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-16927370397.056353</v>
      </c>
      <c r="L3978" s="444">
        <f t="shared" ca="1" si="177"/>
        <v>-4079496265690.5811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-4079496265690.5811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-16997901107.04409</v>
      </c>
      <c r="L3979" s="444">
        <f t="shared" ca="1" si="177"/>
        <v>-4096494166797.625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-4096494166797.625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-17068725694.990105</v>
      </c>
      <c r="L3980" s="444">
        <f t="shared" ca="1" si="177"/>
        <v>-4113562892492.6152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-4113562892492.6152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-17139845385.385897</v>
      </c>
      <c r="L3981" s="444">
        <f t="shared" ca="1" si="177"/>
        <v>-4130702737878.001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-4130702737878.001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-17211261407.825005</v>
      </c>
      <c r="L3982" s="444">
        <f t="shared" ca="1" si="177"/>
        <v>-4147913999285.8262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-4147913999285.8262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-17282974997.024273</v>
      </c>
      <c r="L3983" s="444">
        <f t="shared" ca="1" si="177"/>
        <v>-4165196974282.8506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-4165196974282.8506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-17354987392.845211</v>
      </c>
      <c r="L3984" s="444">
        <f t="shared" ca="1" si="177"/>
        <v>-4182551961675.6958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-4182551961675.6958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-17427299840.315399</v>
      </c>
      <c r="L3985" s="444">
        <f t="shared" ca="1" si="177"/>
        <v>-4199979261516.0112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-4199979261516.0112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-17499913589.650047</v>
      </c>
      <c r="L3986" s="444">
        <f t="shared" ca="1" si="177"/>
        <v>-4217479175105.6611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-4217479175105.6611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-17572829896.273586</v>
      </c>
      <c r="L3987" s="444">
        <f t="shared" ca="1" si="177"/>
        <v>-4235052005001.9346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-4235052005001.9346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-17646050020.841393</v>
      </c>
      <c r="L3988" s="444">
        <f t="shared" ca="1" si="177"/>
        <v>-4252698055022.7759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-4252698055022.7759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-17719575229.261566</v>
      </c>
      <c r="L3989" s="444">
        <f t="shared" ca="1" si="177"/>
        <v>-4270417630252.0376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-4270417630252.0376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-17793406792.716824</v>
      </c>
      <c r="L3990" s="444">
        <f t="shared" ca="1" si="177"/>
        <v>-4288211037044.7544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-4288211037044.7544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-17867545987.686478</v>
      </c>
      <c r="L3991" s="444">
        <f t="shared" ca="1" si="177"/>
        <v>-4306078583032.4409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-4306078583032.4409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-17941994095.968502</v>
      </c>
      <c r="L3992" s="444">
        <f t="shared" ca="1" si="177"/>
        <v>-4324020577128.4092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-4324020577128.4092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-18016752404.701706</v>
      </c>
      <c r="L3993" s="444">
        <f t="shared" ca="1" si="177"/>
        <v>-4342037329533.1108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-4342037329533.1108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-18091822206.387962</v>
      </c>
      <c r="L3994" s="444">
        <f t="shared" ca="1" si="177"/>
        <v>-4360129151739.499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-4360129151739.499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-18167204798.914577</v>
      </c>
      <c r="L3995" s="444">
        <f t="shared" ca="1" si="177"/>
        <v>-4378296356538.4136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-4378296356538.4136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-18242901485.576721</v>
      </c>
      <c r="L3996" s="444">
        <f t="shared" ca="1" si="177"/>
        <v>-4396539258023.9902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-4396539258023.9902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-18318913575.09996</v>
      </c>
      <c r="L3997" s="444">
        <f t="shared" ca="1" si="177"/>
        <v>-4414858171599.0898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-4414858171599.0898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-18395242381.662872</v>
      </c>
      <c r="L3998" s="444">
        <f t="shared" ca="1" si="177"/>
        <v>-4433253413980.7529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-4433253413980.7529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-18471889224.919804</v>
      </c>
      <c r="L3999" s="444">
        <f t="shared" ca="1" si="177"/>
        <v>-4451725303205.6729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-4451725303205.6729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-18548855430.023636</v>
      </c>
      <c r="L4000" s="444">
        <f t="shared" ca="1" si="177"/>
        <v>-4470274158635.6963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-4470274158635.6963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-18626142327.648735</v>
      </c>
      <c r="L4001" s="444">
        <f t="shared" ca="1" si="177"/>
        <v>-4488900300963.3447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-4488900300963.3447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-18703751254.013935</v>
      </c>
      <c r="L4002" s="444">
        <f t="shared" ca="1" si="177"/>
        <v>-4507604052217.3584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-4507604052217.3584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-18781683550.905659</v>
      </c>
      <c r="L4003" s="444">
        <f t="shared" ca="1" si="177"/>
        <v>-4526385735768.2637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-4526385735768.2637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-18859940565.701099</v>
      </c>
      <c r="L4004" s="444">
        <f t="shared" ca="1" si="177"/>
        <v>-4545245676333.9648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-4545245676333.9648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-18938523651.391521</v>
      </c>
      <c r="L4005" s="444">
        <f t="shared" ca="1" si="177"/>
        <v>-4564184199985.3564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-4564184199985.3564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-19017434166.605652</v>
      </c>
      <c r="L4006" s="444">
        <f t="shared" ca="1" si="177"/>
        <v>-4583201634151.9619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-4583201634151.9619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-19096673475.633175</v>
      </c>
      <c r="L4007" s="444">
        <f t="shared" ca="1" si="177"/>
        <v>-4602298307627.5947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-4602298307627.5947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-19176242948.448311</v>
      </c>
      <c r="L4008" s="444">
        <f t="shared" ca="1" si="177"/>
        <v>-4621474550576.043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-4621474550576.043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-19256143960.733513</v>
      </c>
      <c r="L4009" s="444">
        <f t="shared" ca="1" si="177"/>
        <v>-4640730694536.7764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-4640730694536.7764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-19336377893.903236</v>
      </c>
      <c r="L4010" s="444">
        <f t="shared" ca="1" si="177"/>
        <v>-4660067072430.6797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-4660067072430.6797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-19416946135.127831</v>
      </c>
      <c r="L4011" s="444">
        <f t="shared" ca="1" si="177"/>
        <v>-4679484018565.8076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-4679484018565.8076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-19497850077.357533</v>
      </c>
      <c r="L4012" s="444">
        <f t="shared" ca="1" si="177"/>
        <v>-4698981868643.165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-4698981868643.165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-19579091119.346519</v>
      </c>
      <c r="L4013" s="444">
        <f t="shared" ca="1" si="177"/>
        <v>-4718560959762.5117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-4718560959762.5117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-19660670665.677132</v>
      </c>
      <c r="L4014" s="444">
        <f t="shared" ca="1" si="177"/>
        <v>-4738221630428.1885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-4738221630428.1885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-19742590126.784119</v>
      </c>
      <c r="L4015" s="444">
        <f t="shared" ca="1" si="177"/>
        <v>-4757964220554.9727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-4757964220554.9727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-19824850918.979053</v>
      </c>
      <c r="L4016" s="444">
        <f t="shared" ca="1" si="177"/>
        <v>-4777789071473.9521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-4777789071473.9521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-19907454464.4748</v>
      </c>
      <c r="L4017" s="444">
        <f t="shared" ca="1" si="177"/>
        <v>-4797696525938.4268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-4797696525938.4268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-19990402191.41011</v>
      </c>
      <c r="L4018" s="444">
        <f t="shared" ca="1" si="177"/>
        <v>-4817686928129.8369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-4817686928129.8369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-20073695533.874321</v>
      </c>
      <c r="L4019" s="444">
        <f t="shared" ca="1" si="177"/>
        <v>-4837760623663.7109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-4837760623663.7109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-20157335931.932129</v>
      </c>
      <c r="L4020" s="444">
        <f t="shared" ca="1" si="177"/>
        <v>-4857917959595.6426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-4857917959595.6426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-20241324831.64851</v>
      </c>
      <c r="L4021" s="444">
        <f t="shared" ca="1" si="177"/>
        <v>-4878159284427.291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-4878159284427.291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-20325663685.113712</v>
      </c>
      <c r="L4022" s="444">
        <f t="shared" ca="1" si="177"/>
        <v>-4898484948112.4043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-4898484948112.4043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-20410353950.468349</v>
      </c>
      <c r="L4023" s="444">
        <f t="shared" ca="1" si="177"/>
        <v>-4918895302062.873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-4918895302062.873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-20495397091.928638</v>
      </c>
      <c r="L4024" s="444">
        <f t="shared" ca="1" si="177"/>
        <v>-4939390699154.8018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-4939390699154.8018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-20580794579.811672</v>
      </c>
      <c r="L4025" s="444">
        <f t="shared" ca="1" si="177"/>
        <v>-4959971493734.6133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-4959971493734.6133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-20666547890.56089</v>
      </c>
      <c r="L4026" s="444">
        <f t="shared" ca="1" si="177"/>
        <v>-4980638041625.1738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-4980638041625.1738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-20752658506.771557</v>
      </c>
      <c r="L4027" s="444">
        <f t="shared" ca="1" si="177"/>
        <v>-5001390700131.9453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-5001390700131.9453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-20839127917.216438</v>
      </c>
      <c r="L4028" s="444">
        <f t="shared" ca="1" si="177"/>
        <v>-5022229828049.1621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-5022229828049.1621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-20925957616.87151</v>
      </c>
      <c r="L4029" s="444">
        <f t="shared" ca="1" si="177"/>
        <v>-5043155785666.0332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-5043155785666.0332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-21013149106.941803</v>
      </c>
      <c r="L4030" s="444">
        <f t="shared" ca="1" si="177"/>
        <v>-5064168934772.9746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-5064168934772.9746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-21100703894.887394</v>
      </c>
      <c r="L4031" s="444">
        <f t="shared" ca="1" si="177"/>
        <v>-5085269638667.8623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-5085269638667.8623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-21188623494.449425</v>
      </c>
      <c r="L4032" s="444">
        <f t="shared" ca="1" si="177"/>
        <v>-5106458262162.3115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-5106458262162.3115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-21276909425.676296</v>
      </c>
      <c r="L4033" s="444">
        <f t="shared" ca="1" si="177"/>
        <v>-5127735171587.9883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-5127735171587.9883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-21365563214.949951</v>
      </c>
      <c r="L4034" s="444">
        <f t="shared" ca="1" si="177"/>
        <v>-5149100734802.9385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-5149100734802.9385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-21454586395.012245</v>
      </c>
      <c r="L4035" s="444">
        <f t="shared" ca="1" si="177"/>
        <v>-5170555321197.9512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-5170555321197.9512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-21543980504.991463</v>
      </c>
      <c r="L4036" s="444">
        <f t="shared" ca="1" si="177"/>
        <v>-5192099301702.9424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-5192099301702.9424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-21633747090.428925</v>
      </c>
      <c r="L4037" s="444">
        <f t="shared" ca="1" si="177"/>
        <v>-5213733048793.3711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-5213733048793.3711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-21723887703.305714</v>
      </c>
      <c r="L4038" s="444">
        <f t="shared" ca="1" si="177"/>
        <v>-5235456936496.6768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-5235456936496.6768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-21814403902.069485</v>
      </c>
      <c r="L4039" s="444">
        <f t="shared" ca="1" si="177"/>
        <v>-5257271340398.7461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-5257271340398.7461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-21905297251.661442</v>
      </c>
      <c r="L4040" s="444">
        <f t="shared" ca="1" si="177"/>
        <v>-5279176637650.4072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-5279176637650.4072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-21996569323.543362</v>
      </c>
      <c r="L4041" s="444">
        <f t="shared" ca="1" si="177"/>
        <v>-5301173206973.9502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-5301173206973.9502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-22088221695.724792</v>
      </c>
      <c r="L4042" s="444">
        <f t="shared" ca="1" si="177"/>
        <v>-5323261428669.6748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-5323261428669.6748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-22180255952.79031</v>
      </c>
      <c r="L4043" s="444">
        <f t="shared" ca="1" si="177"/>
        <v>-5345441684622.4648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-5345441684622.4648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-22272673685.926937</v>
      </c>
      <c r="L4044" s="444">
        <f t="shared" ca="1" si="177"/>
        <v>-5367714358308.3916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-5367714358308.3916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-22365476492.95163</v>
      </c>
      <c r="L4045" s="444">
        <f t="shared" ca="1" si="177"/>
        <v>-5390079834801.3428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-5390079834801.3428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-22458665978.338928</v>
      </c>
      <c r="L4046" s="444">
        <f t="shared" ca="1" si="177"/>
        <v>-5412538500779.6816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-5412538500779.6816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-22552243753.248672</v>
      </c>
      <c r="L4047" s="444">
        <f t="shared" ca="1" si="177"/>
        <v>-5435090744532.9307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-5435090744532.9307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-22646211435.553879</v>
      </c>
      <c r="L4048" s="444">
        <f t="shared" ca="1" si="177"/>
        <v>-5457736955968.4844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-5457736955968.4844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-22740570649.868683</v>
      </c>
      <c r="L4049" s="444">
        <f t="shared" ca="1" si="177"/>
        <v>-5480477526618.3535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-5480477526618.3535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-22835323027.576473</v>
      </c>
      <c r="L4050" s="444">
        <f t="shared" ca="1" si="177"/>
        <v>-5503312849645.9297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-5503312849645.9297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-22930470206.85804</v>
      </c>
      <c r="L4051" s="444">
        <f t="shared" ca="1" si="177"/>
        <v>-5526243319852.7881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-5526243319852.7881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-23026013832.719952</v>
      </c>
      <c r="L4052" s="444">
        <f t="shared" ca="1" si="177"/>
        <v>-5549269333685.5078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-5549269333685.5078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-23121955557.022949</v>
      </c>
      <c r="L4053" s="444">
        <f t="shared" ca="1" si="177"/>
        <v>-5572391289242.5313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-5572391289242.5313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-23218297038.510548</v>
      </c>
      <c r="L4054" s="444">
        <f t="shared" ca="1" si="177"/>
        <v>-5595609586281.042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-5595609586281.042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-23315039942.837673</v>
      </c>
      <c r="L4055" s="444">
        <f t="shared" ca="1" si="177"/>
        <v>-5618924626223.8799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-5618924626223.8799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-23412185942.599499</v>
      </c>
      <c r="L4056" s="444">
        <f t="shared" ca="1" si="177"/>
        <v>-5642336812166.4795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-5642336812166.4795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-23509736717.360332</v>
      </c>
      <c r="L4057" s="444">
        <f t="shared" ca="1" si="177"/>
        <v>-5665846548883.8398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-5665846548883.8398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-23607693953.682667</v>
      </c>
      <c r="L4058" s="444">
        <f t="shared" ca="1" si="177"/>
        <v>-5689454242837.5225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-5689454242837.5225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-23706059345.156342</v>
      </c>
      <c r="L4059" s="444">
        <f t="shared" ca="1" si="177"/>
        <v>-5713160302182.6787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-5713160302182.6787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-23804834592.427826</v>
      </c>
      <c r="L4060" s="444">
        <f t="shared" ca="1" si="177"/>
        <v>-5736965136775.1064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-5736965136775.1064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-23904021403.22961</v>
      </c>
      <c r="L4061" s="444">
        <f t="shared" ca="1" si="177"/>
        <v>-5760869158178.3359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-5760869158178.3359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-24003621492.409733</v>
      </c>
      <c r="L4062" s="444">
        <f t="shared" ca="1" si="177"/>
        <v>-5784872779670.7461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-5784872779670.7461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-24103636581.961441</v>
      </c>
      <c r="L4063" s="444">
        <f t="shared" ca="1" si="177"/>
        <v>-5808976416252.708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-5808976416252.708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-24204068401.052948</v>
      </c>
      <c r="L4064" s="444">
        <f t="shared" ca="1" si="177"/>
        <v>-5833180484653.7607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-5833180484653.7607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-24304918686.057335</v>
      </c>
      <c r="L4065" s="444">
        <f t="shared" ca="1" si="177"/>
        <v>-5857485403339.8184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-5857485403339.8184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-24406189180.582577</v>
      </c>
      <c r="L4066" s="444">
        <f t="shared" ca="1" si="177"/>
        <v>-5881891592520.4014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-5881891592520.4014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-24507881635.501671</v>
      </c>
      <c r="L4067" s="444">
        <f t="shared" ca="1" si="177"/>
        <v>-5906399474155.9033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-5906399474155.9033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-24609997808.982929</v>
      </c>
      <c r="L4068" s="444">
        <f t="shared" ca="1" si="177"/>
        <v>-5931009471964.8867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-5931009471964.8867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-24712539466.520363</v>
      </c>
      <c r="L4069" s="444">
        <f t="shared" ca="1" si="177"/>
        <v>-5955722011431.4072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-5955722011431.4072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-24815508380.964195</v>
      </c>
      <c r="L4070" s="444">
        <f t="shared" ca="1" si="177"/>
        <v>-5980537519812.3711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-5980537519812.3711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-24918906332.551544</v>
      </c>
      <c r="L4071" s="444">
        <f t="shared" ca="1" si="177"/>
        <v>-6005456426144.9229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-6005456426144.9229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-25022735108.93718</v>
      </c>
      <c r="L4072" s="444">
        <f t="shared" ca="1" si="177"/>
        <v>-6030479161253.8604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-6030479161253.8604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-25126996505.224419</v>
      </c>
      <c r="L4073" s="444">
        <f t="shared" ca="1" si="177"/>
        <v>-6055606157759.085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-6055606157759.085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-25231692323.996185</v>
      </c>
      <c r="L4074" s="444">
        <f t="shared" ca="1" si="177"/>
        <v>-6080837850083.0811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-6080837850083.0811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-25336824375.346172</v>
      </c>
      <c r="L4075" s="444">
        <f t="shared" ca="1" si="177"/>
        <v>-6106174674458.4268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-6106174674458.4268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-25442394476.91011</v>
      </c>
      <c r="L4076" s="444">
        <f t="shared" ca="1" si="177"/>
        <v>-6131617068935.3369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-6131617068935.3369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-25548404453.897236</v>
      </c>
      <c r="L4077" s="444">
        <f t="shared" ca="1" si="177"/>
        <v>-6157165473389.2344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-6157165473389.2344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-25654856139.121811</v>
      </c>
      <c r="L4078" s="444">
        <f t="shared" ca="1" si="177"/>
        <v>-6182820329528.3564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-6182820329528.3564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-25761751373.034817</v>
      </c>
      <c r="L4079" s="444">
        <f t="shared" ca="1" si="177"/>
        <v>-6208582080901.3916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-6208582080901.3916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-25869092003.755798</v>
      </c>
      <c r="L4080" s="444">
        <f t="shared" ca="1" si="177"/>
        <v>-6234451172905.1475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-6234451172905.1475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-25976879887.104782</v>
      </c>
      <c r="L4081" s="444">
        <f t="shared" ca="1" si="177"/>
        <v>-6260428052792.252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-6260428052792.252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-26085116886.634384</v>
      </c>
      <c r="L4082" s="444">
        <f t="shared" ca="1" si="177"/>
        <v>-6286513169678.8867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-6286513169678.8867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-26193804873.662029</v>
      </c>
      <c r="L4083" s="444">
        <f t="shared" ca="1" si="177"/>
        <v>-6312706974552.5488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-6312706974552.5488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-26302945727.302288</v>
      </c>
      <c r="L4084" s="444">
        <f t="shared" ca="1" si="177"/>
        <v>-6339009920279.8516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-6339009920279.8516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-26412541334.499382</v>
      </c>
      <c r="L4085" s="444">
        <f t="shared" ca="1" si="177"/>
        <v>-6365422461614.3506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-6365422461614.3506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-26522593590.059795</v>
      </c>
      <c r="L4086" s="444">
        <f t="shared" ca="1" si="177"/>
        <v>-6391945055204.4102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-6391945055204.4102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-26633104396.685043</v>
      </c>
      <c r="L4087" s="444">
        <f t="shared" ca="1" si="177"/>
        <v>-6418578159601.0947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-6418578159601.0947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-26744075665.004562</v>
      </c>
      <c r="L4088" s="444">
        <f t="shared" ref="L4088:L4342" ca="1" si="182">I4088-J4088+K4088</f>
        <v>-6445322235266.0996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-6445322235266.0996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-26855509313.608749</v>
      </c>
      <c r="L4089" s="444">
        <f t="shared" ca="1" si="182"/>
        <v>-6472177744579.708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-6472177744579.708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-26967407269.082115</v>
      </c>
      <c r="L4090" s="444">
        <f t="shared" ca="1" si="182"/>
        <v>-6499145151848.79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-6499145151848.79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-27079771466.036625</v>
      </c>
      <c r="L4091" s="444">
        <f t="shared" ca="1" si="182"/>
        <v>-6526224923314.8271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-6526224923314.8271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-27192603847.145111</v>
      </c>
      <c r="L4092" s="444">
        <f t="shared" ca="1" si="182"/>
        <v>-6553417527161.9727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-6553417527161.9727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-27305906363.174885</v>
      </c>
      <c r="L4093" s="444">
        <f t="shared" ca="1" si="182"/>
        <v>-6580723433525.1475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-6580723433525.1475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-27419680973.021446</v>
      </c>
      <c r="L4094" s="444">
        <f t="shared" ca="1" si="182"/>
        <v>-6608143114498.1689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-6608143114498.1689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-27533929643.742371</v>
      </c>
      <c r="L4095" s="444">
        <f t="shared" ca="1" si="182"/>
        <v>-6635677044141.9111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-6635677044141.9111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-27648654350.591297</v>
      </c>
      <c r="L4096" s="444">
        <f t="shared" ca="1" si="182"/>
        <v>-6663325698492.502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-6663325698492.502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-27763857077.05209</v>
      </c>
      <c r="L4097" s="444">
        <f t="shared" ca="1" si="182"/>
        <v>-6691089555569.5537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-6691089555569.5537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-27879539814.873138</v>
      </c>
      <c r="L4098" s="444">
        <f t="shared" ca="1" si="182"/>
        <v>-6718969095384.4268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-6718969095384.4268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-27995704564.101776</v>
      </c>
      <c r="L4099" s="444">
        <f t="shared" ca="1" si="182"/>
        <v>-6746964799948.5283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-6746964799948.5283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-28112353333.118866</v>
      </c>
      <c r="L4100" s="444">
        <f t="shared" ca="1" si="182"/>
        <v>-6775077153281.6475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-6775077153281.6475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-28229488138.673531</v>
      </c>
      <c r="L4101" s="444">
        <f t="shared" ca="1" si="182"/>
        <v>-6803306641420.3213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-6803306641420.3213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-28347111005.918003</v>
      </c>
      <c r="L4102" s="444">
        <f t="shared" ca="1" si="182"/>
        <v>-6831653752426.2393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-6831653752426.2393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-28465223968.442661</v>
      </c>
      <c r="L4103" s="444">
        <f t="shared" ca="1" si="182"/>
        <v>-6860118976394.6816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-6860118976394.6816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-28583829068.311176</v>
      </c>
      <c r="L4104" s="444">
        <f t="shared" ca="1" si="182"/>
        <v>-6888702805462.9932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-6888702805462.9932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-28702928356.095798</v>
      </c>
      <c r="L4105" s="444">
        <f t="shared" ca="1" si="182"/>
        <v>-6917405733819.0889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-6917405733819.0889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-28822523890.912868</v>
      </c>
      <c r="L4106" s="444">
        <f t="shared" ca="1" si="182"/>
        <v>-6946228257710.002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-6946228257710.002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-28942617740.45834</v>
      </c>
      <c r="L4107" s="444">
        <f t="shared" ca="1" si="182"/>
        <v>-6975170875450.46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-6975170875450.46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-29063211981.043583</v>
      </c>
      <c r="L4108" s="444">
        <f t="shared" ca="1" si="182"/>
        <v>-7004234087431.5039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-7004234087431.5039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-29184308697.631268</v>
      </c>
      <c r="L4109" s="444">
        <f t="shared" ca="1" si="182"/>
        <v>-7033418396129.1348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-7033418396129.1348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-29305909983.871391</v>
      </c>
      <c r="L4110" s="444">
        <f t="shared" ca="1" si="182"/>
        <v>-7062724306113.0059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-7062724306113.0059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-29428017942.137524</v>
      </c>
      <c r="L4111" s="444">
        <f t="shared" ca="1" si="182"/>
        <v>-7092152324055.1436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-7092152324055.1436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-29550634683.563099</v>
      </c>
      <c r="L4112" s="444">
        <f t="shared" ca="1" si="182"/>
        <v>-7121702958738.707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-7121702958738.707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-29673762328.077946</v>
      </c>
      <c r="L4113" s="444">
        <f t="shared" ca="1" si="182"/>
        <v>-7151376721066.7852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-7151376721066.7852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-29797403004.444939</v>
      </c>
      <c r="L4114" s="444">
        <f t="shared" ca="1" si="182"/>
        <v>-7181174124071.2305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-7181174124071.2305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-29921558850.296787</v>
      </c>
      <c r="L4115" s="444">
        <f t="shared" ca="1" si="182"/>
        <v>-7211095682921.5273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-7211095682921.5273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-30046232012.173031</v>
      </c>
      <c r="L4116" s="444">
        <f t="shared" ca="1" si="182"/>
        <v>-7241141914933.7002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-7241141914933.7002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-30171424645.557083</v>
      </c>
      <c r="L4117" s="444">
        <f t="shared" ca="1" si="182"/>
        <v>-7271313339579.2568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-7271313339579.2568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-30297138914.913567</v>
      </c>
      <c r="L4118" s="444">
        <f t="shared" ca="1" si="182"/>
        <v>-7301610478494.1699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-7301610478494.1699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-30423376993.725708</v>
      </c>
      <c r="L4119" s="444">
        <f t="shared" ca="1" si="182"/>
        <v>-7332033855487.8955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-7332033855487.8955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-30550141064.532898</v>
      </c>
      <c r="L4120" s="444">
        <f t="shared" ca="1" si="182"/>
        <v>-7362583996552.4287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-7362583996552.4287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-30677433318.968452</v>
      </c>
      <c r="L4121" s="444">
        <f t="shared" ca="1" si="182"/>
        <v>-7393261429871.3975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-7393261429871.3975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-30805255957.797485</v>
      </c>
      <c r="L4122" s="444">
        <f t="shared" ca="1" si="182"/>
        <v>-7424066685829.1953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-7424066685829.1953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-30933611190.954983</v>
      </c>
      <c r="L4123" s="444">
        <f t="shared" ca="1" si="182"/>
        <v>-7455000297020.1504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-7455000297020.1504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-31062501237.583958</v>
      </c>
      <c r="L4124" s="444">
        <f t="shared" ca="1" si="182"/>
        <v>-7486062798257.7344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-7486062798257.7344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-31191928326.073895</v>
      </c>
      <c r="L4125" s="444">
        <f t="shared" ca="1" si="182"/>
        <v>-7517254726583.8086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-7517254726583.8086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-31321894694.099197</v>
      </c>
      <c r="L4126" s="444">
        <f t="shared" ca="1" si="182"/>
        <v>-7548576621277.9082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-7548576621277.9082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-31452402588.657951</v>
      </c>
      <c r="L4127" s="444">
        <f t="shared" ca="1" si="182"/>
        <v>-7580029023866.5664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-7580029023866.5664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-31583454266.110691</v>
      </c>
      <c r="L4128" s="444">
        <f t="shared" ca="1" si="182"/>
        <v>-7611612478132.6768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-7611612478132.6768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-31715051992.219482</v>
      </c>
      <c r="L4129" s="444">
        <f t="shared" ca="1" si="182"/>
        <v>-7643327530124.8965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-7643327530124.8965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-31847198042.187069</v>
      </c>
      <c r="L4130" s="444">
        <f t="shared" ca="1" si="182"/>
        <v>-7675174728167.084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-7675174728167.084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-31979894700.696182</v>
      </c>
      <c r="L4131" s="444">
        <f t="shared" ca="1" si="182"/>
        <v>-7707154622867.7803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-7707154622867.7803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-32113144261.949085</v>
      </c>
      <c r="L4132" s="444">
        <f t="shared" ca="1" si="182"/>
        <v>-7739267767129.7295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-7739267767129.7295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-32246949029.707211</v>
      </c>
      <c r="L4133" s="444">
        <f t="shared" ca="1" si="182"/>
        <v>-7771514716159.4365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-7771514716159.4365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-32381311317.33099</v>
      </c>
      <c r="L4134" s="444">
        <f t="shared" ca="1" si="182"/>
        <v>-7803896027476.7676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-7803896027476.7676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-32516233447.819866</v>
      </c>
      <c r="L4135" s="444">
        <f t="shared" ca="1" si="182"/>
        <v>-7836412260924.5879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-7836412260924.5879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-32651717753.852444</v>
      </c>
      <c r="L4136" s="444">
        <f t="shared" ca="1" si="182"/>
        <v>-7869063978678.4404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-7869063978678.4404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-32787766577.826836</v>
      </c>
      <c r="L4137" s="444">
        <f t="shared" ca="1" si="182"/>
        <v>-7901851745256.2676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-7901851745256.2676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-32924382271.901115</v>
      </c>
      <c r="L4138" s="444">
        <f t="shared" ca="1" si="182"/>
        <v>-7934776127528.1689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-7934776127528.1689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-33061567198.034042</v>
      </c>
      <c r="L4139" s="444">
        <f t="shared" ca="1" si="182"/>
        <v>-7967837694726.2031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-7967837694726.2031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-33199323728.025841</v>
      </c>
      <c r="L4140" s="444">
        <f t="shared" ca="1" si="182"/>
        <v>-8001037018454.2285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-8001037018454.2285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-33337654243.559284</v>
      </c>
      <c r="L4141" s="444">
        <f t="shared" ca="1" si="182"/>
        <v>-8034374672697.7881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-8034374672697.7881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-33476561136.24078</v>
      </c>
      <c r="L4142" s="444">
        <f t="shared" ca="1" si="182"/>
        <v>-8067851233834.0293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-8067851233834.0293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-33616046807.641788</v>
      </c>
      <c r="L4143" s="444">
        <f t="shared" ca="1" si="182"/>
        <v>-8101467280641.6709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-8101467280641.6709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-33756113669.340294</v>
      </c>
      <c r="L4144" s="444">
        <f t="shared" ca="1" si="182"/>
        <v>-8135223394311.0107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-8135223394311.0107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-33896764142.96254</v>
      </c>
      <c r="L4145" s="444">
        <f t="shared" ca="1" si="182"/>
        <v>-8169120158453.9736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-8169120158453.9736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-34038000660.224895</v>
      </c>
      <c r="L4146" s="444">
        <f t="shared" ca="1" si="182"/>
        <v>-8203158159114.1982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-8203158159114.1982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-34179825662.975826</v>
      </c>
      <c r="L4147" s="444">
        <f t="shared" ca="1" si="182"/>
        <v>-8237337984777.1738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-8237337984777.1738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-34322241603.238224</v>
      </c>
      <c r="L4148" s="444">
        <f t="shared" ca="1" si="182"/>
        <v>-8271660226380.4121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-8271660226380.4121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-34465250943.251709</v>
      </c>
      <c r="L4149" s="444">
        <f t="shared" ca="1" si="182"/>
        <v>-8306125477323.6641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-8306125477323.6641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-34608856155.515274</v>
      </c>
      <c r="L4150" s="444">
        <f t="shared" ca="1" si="182"/>
        <v>-8340734333479.1797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-8340734333479.1797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-34753059722.829918</v>
      </c>
      <c r="L4151" s="444">
        <f t="shared" ca="1" si="182"/>
        <v>-8375487393202.0098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-8375487393202.0098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-34897864138.341705</v>
      </c>
      <c r="L4152" s="444">
        <f t="shared" ca="1" si="182"/>
        <v>-8410385257340.3516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-8410385257340.3516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-35043271905.584801</v>
      </c>
      <c r="L4153" s="444">
        <f t="shared" ca="1" si="182"/>
        <v>-8445428529245.9365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-8445428529245.9365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-35189285538.524734</v>
      </c>
      <c r="L4154" s="444">
        <f t="shared" ca="1" si="182"/>
        <v>-8480617814784.4609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-8480617814784.4609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-35335907561.601921</v>
      </c>
      <c r="L4155" s="444">
        <f t="shared" ca="1" si="182"/>
        <v>-8515953722346.0625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-8515953722346.0625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-35483140509.775261</v>
      </c>
      <c r="L4156" s="444">
        <f t="shared" ca="1" si="182"/>
        <v>-8551436862855.8379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-8551436862855.8379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-35630986928.565994</v>
      </c>
      <c r="L4157" s="444">
        <f t="shared" ca="1" si="182"/>
        <v>-8587067849784.4043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-8587067849784.4043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-35779449374.101685</v>
      </c>
      <c r="L4158" s="444">
        <f t="shared" ca="1" si="182"/>
        <v>-8622847299158.5059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-8622847299158.5059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-35928530413.160439</v>
      </c>
      <c r="L4159" s="444">
        <f t="shared" ca="1" si="182"/>
        <v>-8658775829571.666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-8658775829571.666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-36078232623.215271</v>
      </c>
      <c r="L4160" s="444">
        <f t="shared" ca="1" si="182"/>
        <v>-8694854062194.8809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-8694854062194.8809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-36228558592.478668</v>
      </c>
      <c r="L4161" s="444">
        <f t="shared" ca="1" si="182"/>
        <v>-8731082620787.3594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-8731082620787.3594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-36379510919.947327</v>
      </c>
      <c r="L4162" s="444">
        <f t="shared" ca="1" si="182"/>
        <v>-8767462131707.3066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-8767462131707.3066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-36531092215.447113</v>
      </c>
      <c r="L4163" s="444">
        <f t="shared" ca="1" si="182"/>
        <v>-8803993223922.7539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-8803993223922.7539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-36683305099.678139</v>
      </c>
      <c r="L4164" s="444">
        <f t="shared" ca="1" si="182"/>
        <v>-8840676529022.4316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-8840676529022.4316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-36836152204.260132</v>
      </c>
      <c r="L4165" s="444">
        <f t="shared" ca="1" si="182"/>
        <v>-8877512681226.6914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-8877512681226.6914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-36989636171.777878</v>
      </c>
      <c r="L4166" s="444">
        <f t="shared" ca="1" si="182"/>
        <v>-8914502317398.4688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-8914502317398.4688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-37143759655.82695</v>
      </c>
      <c r="L4167" s="444">
        <f t="shared" ca="1" si="182"/>
        <v>-8951646077054.2949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-8951646077054.2949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-37298525321.059563</v>
      </c>
      <c r="L4168" s="444">
        <f t="shared" ca="1" si="182"/>
        <v>-8988944602375.3535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-8988944602375.3535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-37453935843.230637</v>
      </c>
      <c r="L4169" s="444">
        <f t="shared" ca="1" si="182"/>
        <v>-9026398538218.584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-9026398538218.584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-37609993909.244102</v>
      </c>
      <c r="L4170" s="444">
        <f t="shared" ca="1" si="182"/>
        <v>-9064008532127.8281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-9064008532127.8281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-37766702217.19928</v>
      </c>
      <c r="L4171" s="444">
        <f t="shared" ca="1" si="182"/>
        <v>-9101775234345.0273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-9101775234345.0273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-37924063476.437614</v>
      </c>
      <c r="L4172" s="444">
        <f t="shared" ca="1" si="182"/>
        <v>-9139699297821.4648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-9139699297821.4648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-38082080407.589439</v>
      </c>
      <c r="L4173" s="444">
        <f t="shared" ca="1" si="182"/>
        <v>-9177781378229.0547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-9177781378229.0547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-38240755742.621063</v>
      </c>
      <c r="L4174" s="444">
        <f t="shared" ca="1" si="182"/>
        <v>-9216022133971.6758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-9216022133971.6758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-38400092224.881981</v>
      </c>
      <c r="L4175" s="444">
        <f t="shared" ca="1" si="182"/>
        <v>-9254422226196.5586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-9254422226196.5586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-38560092609.152328</v>
      </c>
      <c r="L4176" s="444">
        <f t="shared" ca="1" si="182"/>
        <v>-9292982318805.7109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-9292982318805.7109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-38720759661.69046</v>
      </c>
      <c r="L4177" s="444">
        <f t="shared" ca="1" si="182"/>
        <v>-9331703078467.4023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-9331703078467.4023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-38882096160.280846</v>
      </c>
      <c r="L4178" s="444">
        <f t="shared" ca="1" si="182"/>
        <v>-9370585174627.6836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-9370585174627.6836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-39044104894.282013</v>
      </c>
      <c r="L4179" s="444">
        <f t="shared" ca="1" si="182"/>
        <v>-9409629279521.9648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-9409629279521.9648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-39206788664.67485</v>
      </c>
      <c r="L4180" s="444">
        <f t="shared" ca="1" si="182"/>
        <v>-9448836068186.6406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-9448836068186.6406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-39370150284.111</v>
      </c>
      <c r="L4181" s="444">
        <f t="shared" ca="1" si="182"/>
        <v>-9488206218470.752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-9488206218470.752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-39534192576.961464</v>
      </c>
      <c r="L4182" s="444">
        <f t="shared" ca="1" si="182"/>
        <v>-9527740411047.7129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-9527740411047.7129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-39698918379.365471</v>
      </c>
      <c r="L4183" s="444">
        <f t="shared" ca="1" si="182"/>
        <v>-9567439329427.0781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-9567439329427.0781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-39864330539.279495</v>
      </c>
      <c r="L4184" s="444">
        <f t="shared" ca="1" si="182"/>
        <v>-9607303659966.3574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-9607303659966.3574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-40030431916.526489</v>
      </c>
      <c r="L4185" s="444">
        <f t="shared" ca="1" si="182"/>
        <v>-9647334091882.8848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-9647334091882.8848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-40197225382.845352</v>
      </c>
      <c r="L4186" s="444">
        <f t="shared" ca="1" si="182"/>
        <v>-9687531317265.7305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-9687531317265.7305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-40364713821.940544</v>
      </c>
      <c r="L4187" s="444">
        <f t="shared" ca="1" si="182"/>
        <v>-9727896031087.6719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-9727896031087.6719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-40532900129.531967</v>
      </c>
      <c r="L4188" s="444">
        <f t="shared" ca="1" si="182"/>
        <v>-9768428931217.2031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-9768428931217.2031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-40701787213.405014</v>
      </c>
      <c r="L4189" s="444">
        <f t="shared" ca="1" si="182"/>
        <v>-9809130718430.6074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-9809130718430.6074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-40871377993.460861</v>
      </c>
      <c r="L4190" s="444">
        <f t="shared" ca="1" si="182"/>
        <v>-9850002096424.0684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-9850002096424.0684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-41041675401.766953</v>
      </c>
      <c r="L4191" s="444">
        <f t="shared" ca="1" si="182"/>
        <v>-9891043771825.8359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-9891043771825.8359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-41212682382.607651</v>
      </c>
      <c r="L4192" s="444">
        <f t="shared" ca="1" si="182"/>
        <v>-9932256454208.4434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-9932256454208.4434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-41384401892.535179</v>
      </c>
      <c r="L4193" s="444">
        <f t="shared" ca="1" si="182"/>
        <v>-9973640856100.9785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-9973640856100.9785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-41556836900.420746</v>
      </c>
      <c r="L4194" s="444">
        <f t="shared" ca="1" si="182"/>
        <v>-10015197693001.398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-10015197693001.398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-41729990387.505829</v>
      </c>
      <c r="L4195" s="444">
        <f t="shared" ca="1" si="182"/>
        <v>-10056927683388.904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-10056927683388.904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-41903865347.453766</v>
      </c>
      <c r="L4196" s="444">
        <f t="shared" ca="1" si="182"/>
        <v>-10098831548736.357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-10098831548736.357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-42078464786.401489</v>
      </c>
      <c r="L4197" s="444">
        <f t="shared" ca="1" si="182"/>
        <v>-10140910013522.76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-10140910013522.76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-42253791723.011497</v>
      </c>
      <c r="L4198" s="444">
        <f t="shared" ca="1" si="182"/>
        <v>-10183163805245.771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-10183163805245.771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-42429849188.524048</v>
      </c>
      <c r="L4199" s="444">
        <f t="shared" ca="1" si="182"/>
        <v>-10225593654434.295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-10225593654434.295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-42606640226.809563</v>
      </c>
      <c r="L4200" s="444">
        <f t="shared" ca="1" si="182"/>
        <v>-10268200294661.104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-10268200294661.104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-42784167894.421265</v>
      </c>
      <c r="L4201" s="444">
        <f t="shared" ca="1" si="182"/>
        <v>-10310984462555.525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-10310984462555.525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-42962435260.648026</v>
      </c>
      <c r="L4202" s="444">
        <f t="shared" ca="1" si="182"/>
        <v>-10353946897816.174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-10353946897816.174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-43141445407.56739</v>
      </c>
      <c r="L4203" s="444">
        <f t="shared" ca="1" si="182"/>
        <v>-10397088343223.742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-10397088343223.742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-43321201430.098923</v>
      </c>
      <c r="L4204" s="444">
        <f t="shared" ca="1" si="182"/>
        <v>-10440409544653.842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-10440409544653.842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-43501706436.057671</v>
      </c>
      <c r="L4205" s="444">
        <f t="shared" ca="1" si="182"/>
        <v>-10483911251089.9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-10483911251089.9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-43682963546.207916</v>
      </c>
      <c r="L4206" s="444">
        <f t="shared" ca="1" si="182"/>
        <v>-10527594214636.107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-10527594214636.107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-43864975894.317116</v>
      </c>
      <c r="L4207" s="444">
        <f t="shared" ca="1" si="182"/>
        <v>-10571459190530.424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-10571459190530.424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-44047746627.210098</v>
      </c>
      <c r="L4208" s="444">
        <f t="shared" ca="1" si="182"/>
        <v>-10615506937157.635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-10615506937157.635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-44231278904.823479</v>
      </c>
      <c r="L4209" s="444">
        <f t="shared" ca="1" si="182"/>
        <v>-10659738216062.459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-10659738216062.459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-44415575900.260246</v>
      </c>
      <c r="L4210" s="444">
        <f t="shared" ca="1" si="182"/>
        <v>-10704153791962.719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-10704153791962.719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-44600640799.844658</v>
      </c>
      <c r="L4211" s="444">
        <f t="shared" ca="1" si="182"/>
        <v>-10748754432762.563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-10748754432762.563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-44786476803.177345</v>
      </c>
      <c r="L4212" s="444">
        <f t="shared" ca="1" si="182"/>
        <v>-10793540909565.74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-10793540909565.74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-44973087123.190582</v>
      </c>
      <c r="L4213" s="444">
        <f t="shared" ca="1" si="182"/>
        <v>-10838513996688.932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-10838513996688.932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-45160474986.20388</v>
      </c>
      <c r="L4214" s="444">
        <f t="shared" ca="1" si="182"/>
        <v>-10883674471675.135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-10883674471675.135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-45348643631.979729</v>
      </c>
      <c r="L4215" s="444">
        <f t="shared" ca="1" si="182"/>
        <v>-10929023115307.115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-10929023115307.115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-45537596313.779648</v>
      </c>
      <c r="L4216" s="444">
        <f t="shared" ca="1" si="182"/>
        <v>-10974560711620.895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-10974560711620.895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-45727336298.420395</v>
      </c>
      <c r="L4217" s="444">
        <f t="shared" ca="1" si="182"/>
        <v>-11020288047919.314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-11020288047919.314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-45917866866.330475</v>
      </c>
      <c r="L4218" s="444">
        <f t="shared" ca="1" si="182"/>
        <v>-11066205914785.645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-11066205914785.645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-46109191311.60685</v>
      </c>
      <c r="L4219" s="444">
        <f t="shared" ca="1" si="182"/>
        <v>-11112315106097.252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-11112315106097.252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-46301312942.071884</v>
      </c>
      <c r="L4220" s="444">
        <f t="shared" ca="1" si="182"/>
        <v>-11158616419039.324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-11158616419039.324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-46494235079.330521</v>
      </c>
      <c r="L4221" s="444">
        <f t="shared" ca="1" si="182"/>
        <v>-11205110654118.654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-11205110654118.654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-46687961058.827728</v>
      </c>
      <c r="L4222" s="444">
        <f t="shared" ca="1" si="182"/>
        <v>-11251798615177.482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-11251798615177.482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-46882494229.906174</v>
      </c>
      <c r="L4223" s="444">
        <f t="shared" ca="1" si="182"/>
        <v>-11298681109407.389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-11298681109407.389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-47077837955.86412</v>
      </c>
      <c r="L4224" s="444">
        <f t="shared" ca="1" si="182"/>
        <v>-11345758947363.252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-11345758947363.252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-47273995614.01355</v>
      </c>
      <c r="L4225" s="444">
        <f t="shared" ca="1" si="182"/>
        <v>-11393032942977.266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-11393032942977.266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-47470970595.738609</v>
      </c>
      <c r="L4226" s="444">
        <f t="shared" ca="1" si="182"/>
        <v>-11440503913573.004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-11440503913573.004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-47668766306.554184</v>
      </c>
      <c r="L4227" s="444">
        <f t="shared" ca="1" si="182"/>
        <v>-11488172679879.559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-11488172679879.559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-47867386166.164825</v>
      </c>
      <c r="L4228" s="444">
        <f t="shared" ca="1" si="182"/>
        <v>-11536040066045.723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-11536040066045.723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-48066833608.523842</v>
      </c>
      <c r="L4229" s="444">
        <f t="shared" ca="1" si="182"/>
        <v>-11584106899654.246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-11584106899654.246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-48267112081.892693</v>
      </c>
      <c r="L4230" s="444">
        <f t="shared" ca="1" si="182"/>
        <v>-11632374011736.139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-11632374011736.139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-48468225048.900574</v>
      </c>
      <c r="L4231" s="444">
        <f t="shared" ca="1" si="182"/>
        <v>-11680842236785.039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-11680842236785.039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-48670175986.604332</v>
      </c>
      <c r="L4232" s="444">
        <f t="shared" ca="1" si="182"/>
        <v>-11729512412771.643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-11729512412771.643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-48872968386.548508</v>
      </c>
      <c r="L4233" s="444">
        <f t="shared" ca="1" si="182"/>
        <v>-11778385381158.191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-11778385381158.191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-49076605754.825798</v>
      </c>
      <c r="L4234" s="444">
        <f t="shared" ca="1" si="182"/>
        <v>-11827461986913.018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-11827461986913.018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-49281091612.137573</v>
      </c>
      <c r="L4235" s="444">
        <f t="shared" ca="1" si="182"/>
        <v>-11876743078525.154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-11876743078525.154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-49486429493.854813</v>
      </c>
      <c r="L4236" s="444">
        <f t="shared" ca="1" si="182"/>
        <v>-11926229508019.01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-11926229508019.01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-49692622950.079208</v>
      </c>
      <c r="L4237" s="444">
        <f t="shared" ca="1" si="182"/>
        <v>-11975922130969.09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-11975922130969.09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-49899675545.704544</v>
      </c>
      <c r="L4238" s="444">
        <f t="shared" ca="1" si="182"/>
        <v>-12025821806514.795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-12025821806514.795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-50107590860.47831</v>
      </c>
      <c r="L4239" s="444">
        <f t="shared" ca="1" si="182"/>
        <v>-12075929397375.273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-12075929397375.273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-50316372489.063637</v>
      </c>
      <c r="L4240" s="444">
        <f t="shared" ca="1" si="182"/>
        <v>-12126245769864.338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-12126245769864.338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-50526024041.10141</v>
      </c>
      <c r="L4241" s="444">
        <f t="shared" ca="1" si="182"/>
        <v>-12176771793905.439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-12176771793905.439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-50736549141.272667</v>
      </c>
      <c r="L4242" s="444">
        <f t="shared" ca="1" si="182"/>
        <v>-12227508343046.713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-12227508343046.713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-50947951429.361305</v>
      </c>
      <c r="L4243" s="444">
        <f t="shared" ca="1" si="182"/>
        <v>-12278456294476.074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-12278456294476.074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-51160234560.316978</v>
      </c>
      <c r="L4244" s="444">
        <f t="shared" ca="1" si="182"/>
        <v>-12329616529036.391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-12329616529036.391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-51373402204.318291</v>
      </c>
      <c r="L4245" s="444">
        <f t="shared" ca="1" si="182"/>
        <v>-12380989931240.709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-12380989931240.709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-51587458046.836288</v>
      </c>
      <c r="L4246" s="444">
        <f t="shared" ca="1" si="182"/>
        <v>-12432577389287.545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-12432577389287.545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-51802405788.698105</v>
      </c>
      <c r="L4247" s="444">
        <f t="shared" ca="1" si="182"/>
        <v>-12484379795076.242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-12484379795076.242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-52018249146.151009</v>
      </c>
      <c r="L4248" s="444">
        <f t="shared" ca="1" si="182"/>
        <v>-12536398044222.393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-12536398044222.393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-52234991850.926636</v>
      </c>
      <c r="L4249" s="444">
        <f t="shared" ca="1" si="182"/>
        <v>-12588633036073.318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-12588633036073.318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-52452637650.305496</v>
      </c>
      <c r="L4250" s="444">
        <f t="shared" ca="1" si="182"/>
        <v>-12641085673723.623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-12641085673723.623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-52671190307.181763</v>
      </c>
      <c r="L4251" s="444">
        <f t="shared" ca="1" si="182"/>
        <v>-12693756864030.805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-12693756864030.805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-52890653600.128349</v>
      </c>
      <c r="L4252" s="444">
        <f t="shared" ca="1" si="182"/>
        <v>-12746647517630.934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-12746647517630.934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-53111031323.462219</v>
      </c>
      <c r="L4253" s="444">
        <f t="shared" ca="1" si="182"/>
        <v>-12799758548954.396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-12799758548954.396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-53332327287.309982</v>
      </c>
      <c r="L4254" s="444">
        <f t="shared" ca="1" si="182"/>
        <v>-12853090876241.707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-12853090876241.707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-53554545317.673782</v>
      </c>
      <c r="L4255" s="444">
        <f t="shared" ca="1" si="182"/>
        <v>-12906645421559.381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-12906645421559.381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-53777689256.497421</v>
      </c>
      <c r="L4256" s="444">
        <f t="shared" ca="1" si="182"/>
        <v>-12960423110815.879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-12960423110815.879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-54001762961.732826</v>
      </c>
      <c r="L4257" s="444">
        <f t="shared" ca="1" si="182"/>
        <v>-13014424873777.611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-13014424873777.611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-54226770307.406715</v>
      </c>
      <c r="L4258" s="444">
        <f t="shared" ca="1" si="182"/>
        <v>-13068651644085.018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-13068651644085.018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-54452715183.687576</v>
      </c>
      <c r="L4259" s="444">
        <f t="shared" ca="1" si="182"/>
        <v>-13123104359268.705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-13123104359268.705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-54679601496.952934</v>
      </c>
      <c r="L4260" s="444">
        <f t="shared" ca="1" si="182"/>
        <v>-13177783960765.658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-13177783960765.658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-54907433169.856911</v>
      </c>
      <c r="L4261" s="444">
        <f t="shared" ca="1" si="182"/>
        <v>-13232691393935.516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-13232691393935.516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-55136214141.39798</v>
      </c>
      <c r="L4262" s="444">
        <f t="shared" ca="1" si="182"/>
        <v>-13287827608076.914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-13287827608076.914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-55365948366.987144</v>
      </c>
      <c r="L4263" s="444">
        <f t="shared" ca="1" si="182"/>
        <v>-13343193556443.9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-13343193556443.9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-55596639818.516251</v>
      </c>
      <c r="L4264" s="444">
        <f t="shared" ca="1" si="182"/>
        <v>-13398790196262.416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-13398790196262.416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-55828292484.426735</v>
      </c>
      <c r="L4265" s="444">
        <f t="shared" ca="1" si="182"/>
        <v>-13454618488746.842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-13454618488746.842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-56060910369.778503</v>
      </c>
      <c r="L4266" s="444">
        <f t="shared" ca="1" si="182"/>
        <v>-13510679399116.621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-13510679399116.621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-56294497496.319252</v>
      </c>
      <c r="L4267" s="444">
        <f t="shared" ca="1" si="182"/>
        <v>-13566973896612.939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-13566973896612.939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-56529057902.553917</v>
      </c>
      <c r="L4268" s="444">
        <f t="shared" ca="1" si="182"/>
        <v>-13623502954515.494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-13623502954515.494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-56764595643.81456</v>
      </c>
      <c r="L4269" s="444">
        <f t="shared" ca="1" si="182"/>
        <v>-13680267550159.309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-13680267550159.309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-57001114792.330452</v>
      </c>
      <c r="L4270" s="444">
        <f t="shared" ca="1" si="182"/>
        <v>-13737268664951.639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-13737268664951.639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-57238619437.298492</v>
      </c>
      <c r="L4271" s="444">
        <f t="shared" ca="1" si="182"/>
        <v>-13794507284388.938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-13794507284388.938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-57477113684.953903</v>
      </c>
      <c r="L4272" s="444">
        <f t="shared" ca="1" si="182"/>
        <v>-13851984398073.891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-13851984398073.891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-57716601658.641212</v>
      </c>
      <c r="L4273" s="444">
        <f t="shared" ca="1" si="182"/>
        <v>-13909700999732.531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-13909700999732.531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-57957087498.885551</v>
      </c>
      <c r="L4274" s="444">
        <f t="shared" ca="1" si="182"/>
        <v>-13967658087231.416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-13967658087231.416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-58198575363.464226</v>
      </c>
      <c r="L4275" s="444">
        <f t="shared" ca="1" si="182"/>
        <v>-14025856662594.881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-14025856662594.881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-58441069427.478668</v>
      </c>
      <c r="L4276" s="444">
        <f t="shared" ca="1" si="182"/>
        <v>-14084297732022.359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-14084297732022.359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-58684573883.426506</v>
      </c>
      <c r="L4277" s="444">
        <f t="shared" ca="1" si="182"/>
        <v>-14142982305905.785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-14142982305905.785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-58929092941.274109</v>
      </c>
      <c r="L4278" s="444">
        <f t="shared" ca="1" si="182"/>
        <v>-14201911398847.059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-14201911398847.059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-59174630828.529404</v>
      </c>
      <c r="L4279" s="444">
        <f t="shared" ca="1" si="182"/>
        <v>-14261086029675.588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-14261086029675.588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-59421191790.314949</v>
      </c>
      <c r="L4280" s="444">
        <f t="shared" ca="1" si="182"/>
        <v>-14320507221465.902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-14320507221465.902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-59668780089.441261</v>
      </c>
      <c r="L4281" s="444">
        <f t="shared" ca="1" si="182"/>
        <v>-14380176001555.344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-14380176001555.344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-59917400006.480591</v>
      </c>
      <c r="L4282" s="444">
        <f t="shared" ca="1" si="182"/>
        <v>-14440093401561.824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-14440093401561.824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-60167055839.840935</v>
      </c>
      <c r="L4283" s="444">
        <f t="shared" ca="1" si="182"/>
        <v>-14500260457401.666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-14500260457401.666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-60417751905.840271</v>
      </c>
      <c r="L4284" s="444">
        <f t="shared" ca="1" si="182"/>
        <v>-14560678209307.506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-14560678209307.506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-60669492538.781265</v>
      </c>
      <c r="L4285" s="444">
        <f t="shared" ca="1" si="182"/>
        <v>-14621347701846.287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-14621347701846.287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-60922282091.026192</v>
      </c>
      <c r="L4286" s="444">
        <f t="shared" ca="1" si="182"/>
        <v>-14682269983937.313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-14682269983937.313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-61176124933.072136</v>
      </c>
      <c r="L4287" s="444">
        <f t="shared" ca="1" si="182"/>
        <v>-14743446108870.385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-14743446108870.385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-61431025453.626602</v>
      </c>
      <c r="L4288" s="444">
        <f t="shared" ca="1" si="182"/>
        <v>-14804877134324.012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-14804877134324.012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-61686988059.68338</v>
      </c>
      <c r="L4289" s="444">
        <f t="shared" ca="1" si="182"/>
        <v>-14866564122383.695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-14866564122383.695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-61944017176.598724</v>
      </c>
      <c r="L4290" s="444">
        <f t="shared" ca="1" si="182"/>
        <v>-14928508139560.295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-14928508139560.295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-62202117248.167885</v>
      </c>
      <c r="L4291" s="444">
        <f t="shared" ca="1" si="182"/>
        <v>-14990710256808.463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-14990710256808.463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-62461292736.701927</v>
      </c>
      <c r="L4292" s="444">
        <f t="shared" ca="1" si="182"/>
        <v>-15053171549545.164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-15053171549545.164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-62721548123.104851</v>
      </c>
      <c r="L4293" s="444">
        <f t="shared" ca="1" si="182"/>
        <v>-15115893097668.27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-15115893097668.27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-62982887906.951118</v>
      </c>
      <c r="L4294" s="444">
        <f t="shared" ca="1" si="182"/>
        <v>-15178875985575.221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-15178875985575.221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-63245316606.563416</v>
      </c>
      <c r="L4295" s="444">
        <f t="shared" ca="1" si="182"/>
        <v>-15242121302181.783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-15242121302181.783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-63508838759.090759</v>
      </c>
      <c r="L4296" s="444">
        <f t="shared" ca="1" si="182"/>
        <v>-15305630140940.873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-15305630140940.873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-63773458920.586967</v>
      </c>
      <c r="L4297" s="444">
        <f t="shared" ca="1" si="182"/>
        <v>-15369403599861.461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-15369403599861.461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-64039181666.089417</v>
      </c>
      <c r="L4298" s="444">
        <f t="shared" ca="1" si="182"/>
        <v>-15433442781527.551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-15433442781527.551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-64306011589.698128</v>
      </c>
      <c r="L4299" s="444">
        <f t="shared" ca="1" si="182"/>
        <v>-15497748793117.248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-15497748793117.248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-64573953304.655197</v>
      </c>
      <c r="L4300" s="444">
        <f t="shared" ca="1" si="182"/>
        <v>-15562322746421.902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-15562322746421.902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-64843011443.424583</v>
      </c>
      <c r="L4301" s="444">
        <f t="shared" ca="1" si="182"/>
        <v>-15627165757865.326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-15627165757865.326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-65113190657.772194</v>
      </c>
      <c r="L4302" s="444">
        <f t="shared" ca="1" si="182"/>
        <v>-15692278948523.098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-15692278948523.098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-65384495618.846237</v>
      </c>
      <c r="L4303" s="444">
        <f t="shared" ca="1" si="182"/>
        <v>-15757663444141.943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-15757663444141.943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-65656931017.258087</v>
      </c>
      <c r="L4304" s="444">
        <f t="shared" ca="1" si="182"/>
        <v>-15823320375159.201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-15823320375159.201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-65930501563.163338</v>
      </c>
      <c r="L4305" s="444">
        <f t="shared" ca="1" si="182"/>
        <v>-15889250876722.365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-15889250876722.365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-66205211986.343185</v>
      </c>
      <c r="L4306" s="444">
        <f t="shared" ca="1" si="182"/>
        <v>-15955456088708.709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-15955456088708.709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-66481067036.286285</v>
      </c>
      <c r="L4307" s="444">
        <f t="shared" ca="1" si="182"/>
        <v>-16021937155744.996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-16021937155744.996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-66758071482.270821</v>
      </c>
      <c r="L4308" s="444">
        <f t="shared" ca="1" si="182"/>
        <v>-16088695227227.268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-16088695227227.268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-67036230113.446938</v>
      </c>
      <c r="L4309" s="444">
        <f t="shared" ca="1" si="182"/>
        <v>-16155731457340.715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-16155731457340.715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-67315547738.91964</v>
      </c>
      <c r="L4310" s="444">
        <f t="shared" ca="1" si="182"/>
        <v>-16223047005079.635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-16223047005079.635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-67596029187.83181</v>
      </c>
      <c r="L4311" s="444">
        <f t="shared" ca="1" si="182"/>
        <v>-16290643034267.467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-16290643034267.467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-67877679309.447777</v>
      </c>
      <c r="L4312" s="444">
        <f t="shared" ca="1" si="182"/>
        <v>-16358520713576.914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-16358520713576.914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-68160502973.237144</v>
      </c>
      <c r="L4313" s="444">
        <f t="shared" ca="1" si="182"/>
        <v>-16426681216550.15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-16426681216550.15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-68444505068.958961</v>
      </c>
      <c r="L4314" s="444">
        <f t="shared" ca="1" si="182"/>
        <v>-16495125721619.109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-16495125721619.109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-68729690506.746292</v>
      </c>
      <c r="L4315" s="444">
        <f t="shared" ca="1" si="182"/>
        <v>-16563855412125.855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-16563855412125.855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-69016064217.191071</v>
      </c>
      <c r="L4316" s="444">
        <f t="shared" ca="1" si="182"/>
        <v>-16632871476343.047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-16632871476343.047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-69303631151.429367</v>
      </c>
      <c r="L4317" s="444">
        <f t="shared" ca="1" si="182"/>
        <v>-16702175107494.477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-16702175107494.477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-69592396281.22699</v>
      </c>
      <c r="L4318" s="444">
        <f t="shared" ca="1" si="182"/>
        <v>-16771767503775.703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-16771767503775.703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-69882364599.06543</v>
      </c>
      <c r="L4319" s="444">
        <f t="shared" ca="1" si="182"/>
        <v>-16841649868374.77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-16841649868374.77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-70173541118.228195</v>
      </c>
      <c r="L4320" s="444">
        <f t="shared" ca="1" si="182"/>
        <v>-16911823409492.998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-16911823409492.998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-70465930872.887497</v>
      </c>
      <c r="L4321" s="444">
        <f t="shared" ca="1" si="182"/>
        <v>-16982289340365.885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-16982289340365.885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-70759538918.191177</v>
      </c>
      <c r="L4322" s="444">
        <f t="shared" ca="1" si="182"/>
        <v>-17053048879284.076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-17053048879284.076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-71054370330.350311</v>
      </c>
      <c r="L4323" s="444">
        <f t="shared" ca="1" si="182"/>
        <v>-17124103249614.426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-17124103249614.426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-71350430206.726761</v>
      </c>
      <c r="L4324" s="444">
        <f t="shared" ca="1" si="182"/>
        <v>-17195453679821.152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-17195453679821.152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-71647723665.921463</v>
      </c>
      <c r="L4325" s="444">
        <f t="shared" ca="1" si="182"/>
        <v>-17267101403487.074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-17267101403487.074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-71946255847.862808</v>
      </c>
      <c r="L4326" s="444">
        <f t="shared" ca="1" si="182"/>
        <v>-17339047659334.938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-17339047659334.938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-72246031913.895569</v>
      </c>
      <c r="L4327" s="444">
        <f t="shared" ca="1" si="182"/>
        <v>-17411293691248.834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-17411293691248.834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-72547057046.870148</v>
      </c>
      <c r="L4328" s="444">
        <f t="shared" ca="1" si="182"/>
        <v>-17483840748295.705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-17483840748295.705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-72849336451.232101</v>
      </c>
      <c r="L4329" s="444">
        <f t="shared" ca="1" si="182"/>
        <v>-17556690084746.938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-17556690084746.938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-73152875353.112244</v>
      </c>
      <c r="L4330" s="444">
        <f t="shared" ca="1" si="182"/>
        <v>-17629842960100.051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-17629842960100.051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-73457679000.41687</v>
      </c>
      <c r="L4331" s="444">
        <f t="shared" ca="1" si="182"/>
        <v>-17703300639100.469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-17703300639100.469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-73763752662.918625</v>
      </c>
      <c r="L4332" s="444">
        <f t="shared" ca="1" si="182"/>
        <v>-17777064391763.387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-17777064391763.387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-74071101632.347443</v>
      </c>
      <c r="L4333" s="444">
        <f t="shared" ca="1" si="182"/>
        <v>-17851135493395.734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-17851135493395.734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-74379731222.482224</v>
      </c>
      <c r="L4334" s="444">
        <f t="shared" ca="1" si="182"/>
        <v>-17925515224618.215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-17925515224618.215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-74689646769.242554</v>
      </c>
      <c r="L4335" s="444">
        <f t="shared" ca="1" si="182"/>
        <v>-18000204871387.457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-18000204871387.457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-75000853630.781067</v>
      </c>
      <c r="L4336" s="444">
        <f t="shared" ca="1" si="182"/>
        <v>-18075205725018.238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-18075205725018.238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-75313357187.575989</v>
      </c>
      <c r="L4337" s="444">
        <f t="shared" ca="1" si="182"/>
        <v>-18150519082205.813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-18150519082205.813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-75627162842.524216</v>
      </c>
      <c r="L4338" s="444">
        <f t="shared" ca="1" si="182"/>
        <v>-18226146245048.336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-18226146245048.336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-75942276021.034729</v>
      </c>
      <c r="L4339" s="444">
        <f t="shared" ca="1" si="182"/>
        <v>-18302088521069.371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-18302088521069.371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-76258702171.122375</v>
      </c>
      <c r="L4340" s="444">
        <f t="shared" ca="1" si="182"/>
        <v>-18378347223240.492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-18378347223240.492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-76576446763.502045</v>
      </c>
      <c r="L4341" s="444">
        <f t="shared" ca="1" si="182"/>
        <v>-18454923670003.996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-18454923670003.996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-76895515291.683319</v>
      </c>
      <c r="L4342" s="444">
        <f t="shared" ca="1" si="182"/>
        <v>-18531819185295.68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-18531819185295.68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-77215913272.065338</v>
      </c>
      <c r="L4343" s="444">
        <f t="shared" ref="L4343:L4597" ca="1" si="187">I4343-J4343+K4343</f>
        <v>-18609035098567.746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-18609035098567.746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-77537646244.032272</v>
      </c>
      <c r="L4344" s="444">
        <f t="shared" ca="1" si="187"/>
        <v>-18686572744811.777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-18686572744811.777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-77860719770.049072</v>
      </c>
      <c r="L4345" s="444">
        <f t="shared" ca="1" si="187"/>
        <v>-18764433464581.828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-18764433464581.828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-78185139435.757614</v>
      </c>
      <c r="L4346" s="444">
        <f t="shared" ca="1" si="187"/>
        <v>-18842618604017.586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-18842618604017.586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-78510910850.073273</v>
      </c>
      <c r="L4347" s="444">
        <f t="shared" ca="1" si="187"/>
        <v>-18921129514867.66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-18921129514867.66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-78838039645.281921</v>
      </c>
      <c r="L4348" s="444">
        <f t="shared" ca="1" si="187"/>
        <v>-18999967554512.941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-18999967554512.941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-79166531477.137253</v>
      </c>
      <c r="L4349" s="444">
        <f t="shared" ca="1" si="187"/>
        <v>-19079134085990.078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-19079134085990.078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-79496392024.958664</v>
      </c>
      <c r="L4350" s="444">
        <f t="shared" ca="1" si="187"/>
        <v>-19158630478015.035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-19158630478015.035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-79827626991.729309</v>
      </c>
      <c r="L4351" s="444">
        <f t="shared" ca="1" si="187"/>
        <v>-19238458105006.766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-19238458105006.766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-80160242104.194855</v>
      </c>
      <c r="L4352" s="444">
        <f t="shared" ca="1" si="187"/>
        <v>-19318618347110.961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-19318618347110.961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-80494243112.962341</v>
      </c>
      <c r="L4353" s="444">
        <f t="shared" ca="1" si="187"/>
        <v>-19399112590223.922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-19399112590223.922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-80829635792.59967</v>
      </c>
      <c r="L4354" s="444">
        <f t="shared" ca="1" si="187"/>
        <v>-19479942226016.523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-19479942226016.523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-81166425941.735519</v>
      </c>
      <c r="L4355" s="444">
        <f t="shared" ca="1" si="187"/>
        <v>-19561108651958.258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-19561108651958.258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-81504619383.159409</v>
      </c>
      <c r="L4356" s="444">
        <f t="shared" ca="1" si="187"/>
        <v>-19642613271341.418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-19642613271341.418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-81844221963.922577</v>
      </c>
      <c r="L4357" s="444">
        <f t="shared" ca="1" si="187"/>
        <v>-19724457493305.34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-19724457493305.34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-82185239555.438919</v>
      </c>
      <c r="L4358" s="444">
        <f t="shared" ca="1" si="187"/>
        <v>-19806642732860.777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-19806642732860.777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-82527678053.586578</v>
      </c>
      <c r="L4359" s="444">
        <f t="shared" ca="1" si="187"/>
        <v>-19889170410914.363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-19889170410914.363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-82871543378.809845</v>
      </c>
      <c r="L4360" s="444">
        <f t="shared" ca="1" si="187"/>
        <v>-19972041954293.172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-19972041954293.172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-83216841476.221542</v>
      </c>
      <c r="L4361" s="444">
        <f t="shared" ca="1" si="187"/>
        <v>-20055258795769.395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-20055258795769.395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-83563578315.705811</v>
      </c>
      <c r="L4362" s="444">
        <f t="shared" ca="1" si="187"/>
        <v>-20138822374085.102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-20138822374085.102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-83911759892.021255</v>
      </c>
      <c r="L4363" s="444">
        <f t="shared" ca="1" si="187"/>
        <v>-20222734133977.121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-20222734133977.121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-84261392224.904663</v>
      </c>
      <c r="L4364" s="444">
        <f t="shared" ca="1" si="187"/>
        <v>-20306995526202.027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-20306995526202.027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-84612481359.17511</v>
      </c>
      <c r="L4365" s="444">
        <f t="shared" ca="1" si="187"/>
        <v>-20391608007561.203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-20391608007561.203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-84965033364.838348</v>
      </c>
      <c r="L4366" s="444">
        <f t="shared" ca="1" si="187"/>
        <v>-20476573040926.043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-20476573040926.043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-85319054337.191849</v>
      </c>
      <c r="L4367" s="444">
        <f t="shared" ca="1" si="187"/>
        <v>-20561892095263.234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-20561892095263.234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-85674550396.930145</v>
      </c>
      <c r="L4368" s="444">
        <f t="shared" ca="1" si="187"/>
        <v>-20647566645660.164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-20647566645660.164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-86031527690.250687</v>
      </c>
      <c r="L4369" s="444">
        <f t="shared" ca="1" si="187"/>
        <v>-20733598173350.414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-20733598173350.414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-86389992388.960052</v>
      </c>
      <c r="L4370" s="444">
        <f t="shared" ca="1" si="187"/>
        <v>-20819988165739.375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-20819988165739.375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-86749950690.580734</v>
      </c>
      <c r="L4371" s="444">
        <f t="shared" ca="1" si="187"/>
        <v>-20906738116429.957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-20906738116429.957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-87111408818.45816</v>
      </c>
      <c r="L4372" s="444">
        <f t="shared" ca="1" si="187"/>
        <v>-20993849525248.414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-20993849525248.414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-87474373021.868393</v>
      </c>
      <c r="L4373" s="444">
        <f t="shared" ca="1" si="187"/>
        <v>-21081323898270.281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-21081323898270.281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-87838849576.126175</v>
      </c>
      <c r="L4374" s="444">
        <f t="shared" ca="1" si="187"/>
        <v>-21169162747846.406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-21169162747846.406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-88204844782.693359</v>
      </c>
      <c r="L4375" s="444">
        <f t="shared" ca="1" si="187"/>
        <v>-21257367592629.102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-21257367592629.102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-88572364969.287918</v>
      </c>
      <c r="L4376" s="444">
        <f t="shared" ca="1" si="187"/>
        <v>-21345939957598.391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-21345939957598.391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-88941416489.993286</v>
      </c>
      <c r="L4377" s="444">
        <f t="shared" ca="1" si="187"/>
        <v>-21434881374088.383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-21434881374088.383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-89312005725.368256</v>
      </c>
      <c r="L4378" s="444">
        <f t="shared" ca="1" si="187"/>
        <v>-21524193379813.75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-21524193379813.75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-89684139082.557297</v>
      </c>
      <c r="L4379" s="444">
        <f t="shared" ca="1" si="187"/>
        <v>-21613877518896.309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-21613877518896.309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-90057822995.401291</v>
      </c>
      <c r="L4380" s="444">
        <f t="shared" ca="1" si="187"/>
        <v>-21703935341891.711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-21703935341891.711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-90433063924.548798</v>
      </c>
      <c r="L4381" s="444">
        <f t="shared" ca="1" si="187"/>
        <v>-21794368405816.258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-21794368405816.258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-90809868357.567734</v>
      </c>
      <c r="L4382" s="444">
        <f t="shared" ca="1" si="187"/>
        <v>-21885178274173.824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-21885178274173.824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-91188242809.057602</v>
      </c>
      <c r="L4383" s="444">
        <f t="shared" ca="1" si="187"/>
        <v>-21976366516982.883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-21976366516982.883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-91568193820.762009</v>
      </c>
      <c r="L4384" s="444">
        <f t="shared" ca="1" si="187"/>
        <v>-22067934710803.645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-22067934710803.645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-91949727961.681854</v>
      </c>
      <c r="L4385" s="444">
        <f t="shared" ca="1" si="187"/>
        <v>-22159884438765.328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-22159884438765.328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-92332851828.188873</v>
      </c>
      <c r="L4386" s="444">
        <f t="shared" ca="1" si="187"/>
        <v>-22252217290593.516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-22252217290593.516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-92717572044.139648</v>
      </c>
      <c r="L4387" s="444">
        <f t="shared" ca="1" si="187"/>
        <v>-22344934862637.656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-22344934862637.656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-93103895260.990234</v>
      </c>
      <c r="L4388" s="444">
        <f t="shared" ca="1" si="187"/>
        <v>-22438038757898.648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-22438038757898.648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-93491828157.911041</v>
      </c>
      <c r="L4389" s="444">
        <f t="shared" ca="1" si="187"/>
        <v>-22531530586056.559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-22531530586056.559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-93881377441.902328</v>
      </c>
      <c r="L4390" s="444">
        <f t="shared" ca="1" si="187"/>
        <v>-22625411963498.461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-22625411963498.461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-94272549847.910248</v>
      </c>
      <c r="L4391" s="444">
        <f t="shared" ca="1" si="187"/>
        <v>-22719684513346.371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-22719684513346.371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-94665352138.943207</v>
      </c>
      <c r="L4392" s="444">
        <f t="shared" ca="1" si="187"/>
        <v>-22814349865485.313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-22814349865485.313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-95059791106.188797</v>
      </c>
      <c r="L4393" s="444">
        <f t="shared" ca="1" si="187"/>
        <v>-22909409656591.5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-22909409656591.5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-95455873569.131256</v>
      </c>
      <c r="L4394" s="444">
        <f t="shared" ca="1" si="187"/>
        <v>-23004865530160.633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-23004865530160.633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-95853606375.669296</v>
      </c>
      <c r="L4395" s="444">
        <f t="shared" ca="1" si="187"/>
        <v>-23100719136536.301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-23100719136536.301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-96252996402.234589</v>
      </c>
      <c r="L4396" s="444">
        <f t="shared" ca="1" si="187"/>
        <v>-23196972132938.535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-23196972132938.535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-96654050553.910568</v>
      </c>
      <c r="L4397" s="444">
        <f t="shared" ca="1" si="187"/>
        <v>-23293626183492.445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-23293626183492.445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-97056775764.551849</v>
      </c>
      <c r="L4398" s="444">
        <f t="shared" ca="1" si="187"/>
        <v>-23390682959256.996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-23390682959256.996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-97461178996.904144</v>
      </c>
      <c r="L4399" s="444">
        <f t="shared" ca="1" si="187"/>
        <v>-23488144138253.898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-23488144138253.898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-97867267242.724579</v>
      </c>
      <c r="L4400" s="444">
        <f t="shared" ca="1" si="187"/>
        <v>-23586011405496.621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-23586011405496.621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-98275047522.902588</v>
      </c>
      <c r="L4401" s="444">
        <f t="shared" ca="1" si="187"/>
        <v>-23684286453019.523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-23684286453019.523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-98684526887.581345</v>
      </c>
      <c r="L4402" s="444">
        <f t="shared" ca="1" si="187"/>
        <v>-23782970979907.105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-23782970979907.105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-99095712416.279602</v>
      </c>
      <c r="L4403" s="444">
        <f t="shared" ca="1" si="187"/>
        <v>-23882066692323.387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-23882066692323.387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-99508611218.014114</v>
      </c>
      <c r="L4404" s="444">
        <f t="shared" ca="1" si="187"/>
        <v>-23981575303541.402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-23981575303541.402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-99923230431.422516</v>
      </c>
      <c r="L4405" s="444">
        <f t="shared" ca="1" si="187"/>
        <v>-24081498533972.824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-24081498533972.824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-100339577224.88676</v>
      </c>
      <c r="L4406" s="444">
        <f t="shared" ca="1" si="187"/>
        <v>-24181838111197.711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-24181838111197.711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-100757658796.65714</v>
      </c>
      <c r="L4407" s="444">
        <f t="shared" ca="1" si="187"/>
        <v>-24282595769994.367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-24282595769994.367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-101177482374.97653</v>
      </c>
      <c r="L4408" s="444">
        <f t="shared" ca="1" si="187"/>
        <v>-24383773252369.344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-24383773252369.344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-101599055218.2056</v>
      </c>
      <c r="L4409" s="444">
        <f t="shared" ca="1" si="187"/>
        <v>-24485372307587.551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-24485372307587.551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-102022384614.94812</v>
      </c>
      <c r="L4410" s="444">
        <f t="shared" ca="1" si="187"/>
        <v>-24587394692202.5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-24587394692202.5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-102447477884.17708</v>
      </c>
      <c r="L4411" s="444">
        <f t="shared" ca="1" si="187"/>
        <v>-24689842170086.676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-24689842170086.676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-102874342375.36115</v>
      </c>
      <c r="L4412" s="444">
        <f t="shared" ca="1" si="187"/>
        <v>-24792716512462.035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-24792716512462.035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-103302985468.59181</v>
      </c>
      <c r="L4413" s="444">
        <f t="shared" ca="1" si="187"/>
        <v>-24896019497930.629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-24896019497930.629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-103733414574.71095</v>
      </c>
      <c r="L4414" s="444">
        <f t="shared" ca="1" si="187"/>
        <v>-24999752912505.34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-24999752912505.34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-104165637135.43892</v>
      </c>
      <c r="L4415" s="444">
        <f t="shared" ca="1" si="187"/>
        <v>-25103918549640.777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-25103918549640.777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-104599660623.50323</v>
      </c>
      <c r="L4416" s="444">
        <f t="shared" ca="1" si="187"/>
        <v>-25208518210264.281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-25208518210264.281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-105035492542.76784</v>
      </c>
      <c r="L4417" s="444">
        <f t="shared" ca="1" si="187"/>
        <v>-25313553702807.051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-25313553702807.051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-105473140428.36272</v>
      </c>
      <c r="L4418" s="444">
        <f t="shared" ca="1" si="187"/>
        <v>-25419026843235.414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-25419026843235.414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-105912611846.81422</v>
      </c>
      <c r="L4419" s="444">
        <f t="shared" ca="1" si="187"/>
        <v>-25524939455082.227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-25524939455082.227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-106353914396.17595</v>
      </c>
      <c r="L4420" s="444">
        <f t="shared" ca="1" si="187"/>
        <v>-25631293369478.402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-25631293369478.402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-106797055706.16</v>
      </c>
      <c r="L4421" s="444">
        <f t="shared" ca="1" si="187"/>
        <v>-25738090425184.563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-25738090425184.563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-107242043438.26901</v>
      </c>
      <c r="L4422" s="444">
        <f t="shared" ca="1" si="187"/>
        <v>-25845332468622.832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-25845332468622.832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-107688885285.92847</v>
      </c>
      <c r="L4423" s="444">
        <f t="shared" ca="1" si="187"/>
        <v>-25953021353908.762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-25953021353908.762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-108137588974.61984</v>
      </c>
      <c r="L4424" s="444">
        <f t="shared" ca="1" si="187"/>
        <v>-26061158942883.383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-26061158942883.383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-108588162262.0141</v>
      </c>
      <c r="L4425" s="444">
        <f t="shared" ca="1" si="187"/>
        <v>-26169747105145.398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-26169747105145.398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-109040612938.10582</v>
      </c>
      <c r="L4426" s="444">
        <f t="shared" ca="1" si="187"/>
        <v>-26278787718083.504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-26278787718083.504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-109494948825.34793</v>
      </c>
      <c r="L4427" s="444">
        <f t="shared" ca="1" si="187"/>
        <v>-26388282666908.852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-26388282666908.852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-109951177778.78688</v>
      </c>
      <c r="L4428" s="444">
        <f t="shared" ca="1" si="187"/>
        <v>-26498233844687.637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-26498233844687.637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-110409307686.19849</v>
      </c>
      <c r="L4429" s="444">
        <f t="shared" ca="1" si="187"/>
        <v>-26608643152373.836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-26608643152373.836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-110869346468.22432</v>
      </c>
      <c r="L4430" s="444">
        <f t="shared" ca="1" si="187"/>
        <v>-26719512498842.059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-26719512498842.059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-111331302078.50858</v>
      </c>
      <c r="L4431" s="444">
        <f t="shared" ca="1" si="187"/>
        <v>-26830843800920.566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-26830843800920.566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-111795182503.83569</v>
      </c>
      <c r="L4432" s="444">
        <f t="shared" ca="1" si="187"/>
        <v>-26942638983424.402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-26942638983424.402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-112260995764.26834</v>
      </c>
      <c r="L4433" s="444">
        <f t="shared" ca="1" si="187"/>
        <v>-27054899979188.672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-27054899979188.672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-112728749913.28613</v>
      </c>
      <c r="L4434" s="444">
        <f t="shared" ca="1" si="187"/>
        <v>-27167628729101.957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-27167628729101.957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-113198453037.92482</v>
      </c>
      <c r="L4435" s="444">
        <f t="shared" ca="1" si="187"/>
        <v>-27280827182139.883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-27280827182139.883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-113670113258.91618</v>
      </c>
      <c r="L4436" s="444">
        <f t="shared" ca="1" si="187"/>
        <v>-27394497295398.801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-27394497295398.801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-114143738730.82834</v>
      </c>
      <c r="L4437" s="444">
        <f t="shared" ca="1" si="187"/>
        <v>-27508641034129.629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-27508641034129.629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-114619337642.20679</v>
      </c>
      <c r="L4438" s="444">
        <f t="shared" ca="1" si="187"/>
        <v>-27623260371771.836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-27623260371771.836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-115096918215.71599</v>
      </c>
      <c r="L4439" s="444">
        <f t="shared" ca="1" si="187"/>
        <v>-27738357289987.551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-27738357289987.551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-115576488708.28146</v>
      </c>
      <c r="L4440" s="444">
        <f t="shared" ca="1" si="187"/>
        <v>-27853933778695.832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-27853933778695.832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-116058057411.23264</v>
      </c>
      <c r="L4441" s="444">
        <f t="shared" ca="1" si="187"/>
        <v>-27969991836107.066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-27969991836107.066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-116541632650.44611</v>
      </c>
      <c r="L4442" s="444">
        <f t="shared" ca="1" si="187"/>
        <v>-28086533468757.512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-28086533468757.512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-117027222786.48962</v>
      </c>
      <c r="L4443" s="444">
        <f t="shared" ca="1" si="187"/>
        <v>-28203560691544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-28203560691544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-117514836214.76665</v>
      </c>
      <c r="L4444" s="444">
        <f t="shared" ca="1" si="187"/>
        <v>-28321075527758.766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-28321075527758.766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-118004481365.6615</v>
      </c>
      <c r="L4445" s="444">
        <f t="shared" ca="1" si="187"/>
        <v>-28439080009124.426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-28439080009124.426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-118496166704.68509</v>
      </c>
      <c r="L4446" s="444">
        <f t="shared" ca="1" si="187"/>
        <v>-28557576175829.109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-28557576175829.109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-118989900732.62129</v>
      </c>
      <c r="L4447" s="444">
        <f t="shared" ca="1" si="187"/>
        <v>-28676566076561.73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-28676566076561.73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-119485691985.67389</v>
      </c>
      <c r="L4448" s="444">
        <f t="shared" ca="1" si="187"/>
        <v>-28796051768547.406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-28796051768547.406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-119983549035.6142</v>
      </c>
      <c r="L4449" s="444">
        <f t="shared" ca="1" si="187"/>
        <v>-28916035317583.02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-28916035317583.02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-120483480489.92923</v>
      </c>
      <c r="L4450" s="444">
        <f t="shared" ca="1" si="187"/>
        <v>-29036518798072.949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-29036518798072.949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-120985494991.97063</v>
      </c>
      <c r="L4451" s="444">
        <f t="shared" ca="1" si="187"/>
        <v>-29157504293064.918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-29157504293064.918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-121489601221.10384</v>
      </c>
      <c r="L4452" s="444">
        <f t="shared" ca="1" si="187"/>
        <v>-29278993894286.023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-29278993894286.023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-121995807892.85844</v>
      </c>
      <c r="L4453" s="444">
        <f t="shared" ca="1" si="187"/>
        <v>-29400989702178.883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-29400989702178.883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-122504123759.07869</v>
      </c>
      <c r="L4454" s="444">
        <f t="shared" ca="1" si="187"/>
        <v>-29523493825937.961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-29523493825937.961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-123014557608.07483</v>
      </c>
      <c r="L4455" s="444">
        <f t="shared" ca="1" si="187"/>
        <v>-29646508383546.035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-29646508383546.035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-123527118264.77515</v>
      </c>
      <c r="L4456" s="444">
        <f t="shared" ca="1" si="187"/>
        <v>-29770035501810.809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-29770035501810.809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-124041814590.87837</v>
      </c>
      <c r="L4457" s="444">
        <f t="shared" ca="1" si="187"/>
        <v>-29894077316401.688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-29894077316401.688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-124558655485.00703</v>
      </c>
      <c r="L4458" s="444">
        <f t="shared" ca="1" si="187"/>
        <v>-30018635971886.695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-30018635971886.695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-125077649882.86122</v>
      </c>
      <c r="L4459" s="444">
        <f t="shared" ca="1" si="187"/>
        <v>-30143713621769.555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-30143713621769.555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-125598806757.37314</v>
      </c>
      <c r="L4460" s="444">
        <f t="shared" ca="1" si="187"/>
        <v>-30269312428526.93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-30269312428526.93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-126122135118.86218</v>
      </c>
      <c r="L4461" s="444">
        <f t="shared" ca="1" si="187"/>
        <v>-30395434563645.793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-30395434563645.793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-126647644015.1908</v>
      </c>
      <c r="L4462" s="444">
        <f t="shared" ca="1" si="187"/>
        <v>-30522082207660.984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-30522082207660.984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-127175342531.92076</v>
      </c>
      <c r="L4463" s="444">
        <f t="shared" ca="1" si="187"/>
        <v>-30649257550192.906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-30649257550192.906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-127705239792.47046</v>
      </c>
      <c r="L4464" s="444">
        <f t="shared" ca="1" si="187"/>
        <v>-30776962789985.375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-30776962789985.375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-128237344958.2724</v>
      </c>
      <c r="L4465" s="444">
        <f t="shared" ca="1" si="187"/>
        <v>-30905200134943.648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-30905200134943.648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-128771667228.93187</v>
      </c>
      <c r="L4466" s="444">
        <f t="shared" ca="1" si="187"/>
        <v>-31033971802172.582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-31033971802172.582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-129308215842.38576</v>
      </c>
      <c r="L4467" s="444">
        <f t="shared" ca="1" si="187"/>
        <v>-31163280018014.969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-31163280018014.969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-129847000075.06238</v>
      </c>
      <c r="L4468" s="444">
        <f t="shared" ca="1" si="187"/>
        <v>-31293127018090.031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-31293127018090.031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-130388029242.04181</v>
      </c>
      <c r="L4469" s="444">
        <f t="shared" ca="1" si="187"/>
        <v>-31423515047332.074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-31423515047332.074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-130931312697.21696</v>
      </c>
      <c r="L4470" s="444">
        <f t="shared" ca="1" si="187"/>
        <v>-31554446360029.293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-31554446360029.293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-131476859833.4554</v>
      </c>
      <c r="L4471" s="444">
        <f t="shared" ca="1" si="187"/>
        <v>-31685923219862.75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-31685923219862.75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-132024680082.76146</v>
      </c>
      <c r="L4472" s="444">
        <f t="shared" ca="1" si="187"/>
        <v>-31817947899945.512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-31817947899945.512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-132574782916.43964</v>
      </c>
      <c r="L4473" s="444">
        <f t="shared" ca="1" si="187"/>
        <v>-31950522682861.953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-31950522682861.953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-133127177845.25813</v>
      </c>
      <c r="L4474" s="444">
        <f t="shared" ca="1" si="187"/>
        <v>-32083649860707.211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-32083649860707.211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-133681874419.61337</v>
      </c>
      <c r="L4475" s="444">
        <f t="shared" ca="1" si="187"/>
        <v>-32217331735126.824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-32217331735126.824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-134238882229.69511</v>
      </c>
      <c r="L4476" s="444">
        <f t="shared" ca="1" si="187"/>
        <v>-32351570617356.52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-32351570617356.52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-134798210905.65218</v>
      </c>
      <c r="L4477" s="444">
        <f t="shared" ca="1" si="187"/>
        <v>-32486368828262.172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-32486368828262.172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-135359870117.75905</v>
      </c>
      <c r="L4478" s="444">
        <f t="shared" ca="1" si="187"/>
        <v>-32621728698379.93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-32621728698379.93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-135923869576.58305</v>
      </c>
      <c r="L4479" s="444">
        <f t="shared" ca="1" si="187"/>
        <v>-32757652567956.512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-32757652567956.512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-136490219033.15215</v>
      </c>
      <c r="L4480" s="444">
        <f t="shared" ca="1" si="187"/>
        <v>-32894142786989.664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-32894142786989.664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-137058928279.1236</v>
      </c>
      <c r="L4481" s="444">
        <f t="shared" ca="1" si="187"/>
        <v>-33031201715268.789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-33031201715268.789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-137630007146.95331</v>
      </c>
      <c r="L4482" s="444">
        <f t="shared" ca="1" si="187"/>
        <v>-33168831722415.742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-33168831722415.742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-138203465510.06558</v>
      </c>
      <c r="L4483" s="444">
        <f t="shared" ca="1" si="187"/>
        <v>-33307035187925.809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-33307035187925.809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-138779313283.02423</v>
      </c>
      <c r="L4484" s="444">
        <f t="shared" ca="1" si="187"/>
        <v>-33445814501208.832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-33445814501208.832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-139357560421.70346</v>
      </c>
      <c r="L4485" s="444">
        <f t="shared" ca="1" si="187"/>
        <v>-33585172061630.535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-33585172061630.535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-139938216923.46054</v>
      </c>
      <c r="L4486" s="444">
        <f t="shared" ca="1" si="187"/>
        <v>-33725110278553.996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-33725110278553.996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-140521292827.30832</v>
      </c>
      <c r="L4487" s="444">
        <f t="shared" ca="1" si="187"/>
        <v>-33865631571381.305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-33865631571381.305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-141106798214.08878</v>
      </c>
      <c r="L4488" s="444">
        <f t="shared" ca="1" si="187"/>
        <v>-34006738369595.395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-34006738369595.395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-141694743206.64746</v>
      </c>
      <c r="L4489" s="444">
        <f t="shared" ca="1" si="187"/>
        <v>-34148433112802.043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-34148433112802.043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-142285137970.00848</v>
      </c>
      <c r="L4490" s="444">
        <f t="shared" ca="1" si="187"/>
        <v>-34290718250772.051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-34290718250772.051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-142877992711.5502</v>
      </c>
      <c r="L4491" s="444">
        <f t="shared" ca="1" si="187"/>
        <v>-34433596243483.602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-34433596243483.602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-143473317681.18167</v>
      </c>
      <c r="L4492" s="444">
        <f t="shared" ca="1" si="187"/>
        <v>-34577069561164.785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-34577069561164.785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-144071123171.51993</v>
      </c>
      <c r="L4493" s="444">
        <f t="shared" ca="1" si="187"/>
        <v>-34721140684336.305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-34721140684336.305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-144671419518.06796</v>
      </c>
      <c r="L4494" s="444">
        <f t="shared" ca="1" si="187"/>
        <v>-34865812103854.371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-34865812103854.371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-145274217099.39319</v>
      </c>
      <c r="L4495" s="444">
        <f t="shared" ca="1" si="187"/>
        <v>-35011086320953.766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-35011086320953.766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-145879526337.30734</v>
      </c>
      <c r="L4496" s="444">
        <f t="shared" ca="1" si="187"/>
        <v>-35156965847291.074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-35156965847291.074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-146487357697.04611</v>
      </c>
      <c r="L4497" s="444">
        <f t="shared" ca="1" si="187"/>
        <v>-35303453204988.117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-35303453204988.117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-147097721687.4505</v>
      </c>
      <c r="L4498" s="444">
        <f t="shared" ca="1" si="187"/>
        <v>-35450550926675.57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-35450550926675.57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-147710628861.14819</v>
      </c>
      <c r="L4499" s="444">
        <f t="shared" ca="1" si="187"/>
        <v>-35598261555536.719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-35598261555536.719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-148326089814.73633</v>
      </c>
      <c r="L4500" s="444">
        <f t="shared" ca="1" si="187"/>
        <v>-35746587645351.453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-35746587645351.453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-148944115188.96439</v>
      </c>
      <c r="L4501" s="444">
        <f t="shared" ca="1" si="187"/>
        <v>-35895531760540.414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-35895531760540.414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-149564715668.9184</v>
      </c>
      <c r="L4502" s="444">
        <f t="shared" ca="1" si="187"/>
        <v>-36045096476209.336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-36045096476209.336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-150187901984.20557</v>
      </c>
      <c r="L4503" s="444">
        <f t="shared" ca="1" si="187"/>
        <v>-36195284378193.539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-36195284378193.539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-150813684909.13974</v>
      </c>
      <c r="L4504" s="444">
        <f t="shared" ca="1" si="187"/>
        <v>-36346098063102.68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-36346098063102.68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-151442075262.92783</v>
      </c>
      <c r="L4505" s="444">
        <f t="shared" ca="1" si="187"/>
        <v>-36497540138365.609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-36497540138365.609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-152073083909.85669</v>
      </c>
      <c r="L4506" s="444">
        <f t="shared" ca="1" si="187"/>
        <v>-36649613222275.469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-36649613222275.469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-152706721759.48111</v>
      </c>
      <c r="L4507" s="444">
        <f t="shared" ca="1" si="187"/>
        <v>-36802319944034.953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-36802319944034.953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-153342999766.81232</v>
      </c>
      <c r="L4508" s="444">
        <f t="shared" ca="1" si="187"/>
        <v>-36955662943801.766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-36955662943801.766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-153981928932.50735</v>
      </c>
      <c r="L4509" s="444">
        <f t="shared" ca="1" si="187"/>
        <v>-37109644872734.273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-37109644872734.273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-154623520303.05948</v>
      </c>
      <c r="L4510" s="444">
        <f t="shared" ca="1" si="187"/>
        <v>-37264268393037.336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-37264268393037.336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-155267784970.98889</v>
      </c>
      <c r="L4511" s="444">
        <f t="shared" ca="1" si="187"/>
        <v>-37419536178008.328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-37419536178008.328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-155914734075.0347</v>
      </c>
      <c r="L4512" s="444">
        <f t="shared" ca="1" si="187"/>
        <v>-37575450912083.359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-37575450912083.359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-156564378800.34732</v>
      </c>
      <c r="L4513" s="444">
        <f t="shared" ca="1" si="187"/>
        <v>-37732015290883.703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-37732015290883.703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-157216730378.6821</v>
      </c>
      <c r="L4514" s="444">
        <f t="shared" ca="1" si="187"/>
        <v>-37889232021262.383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-37889232021262.383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-157871800088.59326</v>
      </c>
      <c r="L4515" s="444">
        <f t="shared" ca="1" si="187"/>
        <v>-38047103821350.977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-38047103821350.977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-158529599255.62906</v>
      </c>
      <c r="L4516" s="444">
        <f t="shared" ca="1" si="187"/>
        <v>-38205633420606.609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-38205633420606.609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-159190139252.52753</v>
      </c>
      <c r="L4517" s="444">
        <f t="shared" ca="1" si="187"/>
        <v>-38364823559859.141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-38364823559859.141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-159853431499.41309</v>
      </c>
      <c r="L4518" s="444">
        <f t="shared" ca="1" si="187"/>
        <v>-38524676991358.555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-38524676991358.555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-160519487463.99399</v>
      </c>
      <c r="L4519" s="444">
        <f t="shared" ca="1" si="187"/>
        <v>-38685196478822.547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-38685196478822.547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-161188318661.76062</v>
      </c>
      <c r="L4520" s="444">
        <f t="shared" ca="1" si="187"/>
        <v>-38846384797484.305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-38846384797484.305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-161859936656.1846</v>
      </c>
      <c r="L4521" s="444">
        <f t="shared" ca="1" si="187"/>
        <v>-39008244734140.492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-39008244734140.492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-162534353058.9187</v>
      </c>
      <c r="L4522" s="444">
        <f t="shared" ca="1" si="187"/>
        <v>-39170779087199.414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-39170779087199.414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-163211579529.99756</v>
      </c>
      <c r="L4523" s="444">
        <f t="shared" ca="1" si="187"/>
        <v>-39333990666729.414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-39333990666729.414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-163891627778.03922</v>
      </c>
      <c r="L4524" s="444">
        <f t="shared" ca="1" si="187"/>
        <v>-39497882294507.453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-39497882294507.453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-164574509560.44772</v>
      </c>
      <c r="L4525" s="444">
        <f t="shared" ca="1" si="187"/>
        <v>-39662456804067.898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-39662456804067.898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-165260236683.61624</v>
      </c>
      <c r="L4526" s="444">
        <f t="shared" ca="1" si="187"/>
        <v>-39827717040751.516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-39827717040751.516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-165948821003.13132</v>
      </c>
      <c r="L4527" s="444">
        <f t="shared" ca="1" si="187"/>
        <v>-39993665861754.648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-39993665861754.648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-166640274423.97769</v>
      </c>
      <c r="L4528" s="444">
        <f t="shared" ca="1" si="187"/>
        <v>-40160306136178.625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-40160306136178.625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-167334608900.74426</v>
      </c>
      <c r="L4529" s="444">
        <f t="shared" ca="1" si="187"/>
        <v>-40327640745079.367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-40327640745079.367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-168031836437.83069</v>
      </c>
      <c r="L4530" s="444">
        <f t="shared" ca="1" si="187"/>
        <v>-40495672581517.195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-40495672581517.195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-168731969089.65497</v>
      </c>
      <c r="L4531" s="444">
        <f t="shared" ca="1" si="187"/>
        <v>-40664404550606.852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-40664404550606.852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-169435018960.86188</v>
      </c>
      <c r="L4532" s="444">
        <f t="shared" ca="1" si="187"/>
        <v>-40833839569567.711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-40833839569567.711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-170140998206.53214</v>
      </c>
      <c r="L4533" s="444">
        <f t="shared" ca="1" si="187"/>
        <v>-41003980567774.242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-41003980567774.242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-170849919032.39267</v>
      </c>
      <c r="L4534" s="444">
        <f t="shared" ca="1" si="187"/>
        <v>-41174830486806.633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-41174830486806.633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-171561793695.02765</v>
      </c>
      <c r="L4535" s="444">
        <f t="shared" ca="1" si="187"/>
        <v>-41346392280501.664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-41346392280501.664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-172276634502.09027</v>
      </c>
      <c r="L4536" s="444">
        <f t="shared" ca="1" si="187"/>
        <v>-41518668915003.758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-41518668915003.758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-172994453812.51566</v>
      </c>
      <c r="L4537" s="444">
        <f t="shared" ca="1" si="187"/>
        <v>-41691663368816.273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-41691663368816.273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-173715264036.73447</v>
      </c>
      <c r="L4538" s="444">
        <f t="shared" ca="1" si="187"/>
        <v>-41865378632853.008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-41865378632853.008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-174439077636.88754</v>
      </c>
      <c r="L4539" s="444">
        <f t="shared" ca="1" si="187"/>
        <v>-42039817710489.898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-42039817710489.898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-175165907127.04123</v>
      </c>
      <c r="L4540" s="444">
        <f t="shared" ca="1" si="187"/>
        <v>-42214983617616.938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-42214983617616.938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-175895765073.4039</v>
      </c>
      <c r="L4541" s="444">
        <f t="shared" ca="1" si="187"/>
        <v>-42390879382690.344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-42390879382690.344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-176628664094.54309</v>
      </c>
      <c r="L4542" s="444">
        <f t="shared" ca="1" si="187"/>
        <v>-42567508046784.891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-42567508046784.891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-177364616861.6037</v>
      </c>
      <c r="L4543" s="444">
        <f t="shared" ca="1" si="187"/>
        <v>-42744872663646.492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-42744872663646.492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-178103636098.52704</v>
      </c>
      <c r="L4544" s="444">
        <f t="shared" ca="1" si="187"/>
        <v>-42922976299745.016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-42922976299745.016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-178845734582.2709</v>
      </c>
      <c r="L4545" s="444">
        <f t="shared" ca="1" si="187"/>
        <v>-43101822034327.289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-43101822034327.289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-179590925143.03036</v>
      </c>
      <c r="L4546" s="444">
        <f t="shared" ca="1" si="187"/>
        <v>-43281412959470.32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-43281412959470.32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-180339220664.45966</v>
      </c>
      <c r="L4547" s="444">
        <f t="shared" ca="1" si="187"/>
        <v>-43461752180134.781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-43461752180134.781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-181090634083.89493</v>
      </c>
      <c r="L4548" s="444">
        <f t="shared" ca="1" si="187"/>
        <v>-43642842814218.68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-43642842814218.68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-181845178392.57782</v>
      </c>
      <c r="L4549" s="444">
        <f t="shared" ca="1" si="187"/>
        <v>-43824687992611.258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-43824687992611.258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-182602866635.88025</v>
      </c>
      <c r="L4550" s="444">
        <f t="shared" ca="1" si="187"/>
        <v>-44007290859247.141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-44007290859247.141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-183363711913.52975</v>
      </c>
      <c r="L4551" s="444">
        <f t="shared" ca="1" si="187"/>
        <v>-44190654571160.672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-44190654571160.672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-184127727379.83612</v>
      </c>
      <c r="L4552" s="444">
        <f t="shared" ca="1" si="187"/>
        <v>-44374782298540.508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-44374782298540.508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-184894926243.91879</v>
      </c>
      <c r="L4553" s="444">
        <f t="shared" ca="1" si="187"/>
        <v>-44559677224784.43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-44559677224784.43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-185665321769.93512</v>
      </c>
      <c r="L4554" s="444">
        <f t="shared" ca="1" si="187"/>
        <v>-44745342546554.367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-44745342546554.367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-186438927277.30988</v>
      </c>
      <c r="L4555" s="444">
        <f t="shared" ca="1" si="187"/>
        <v>-44931781473831.68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-44931781473831.68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-187215756140.96533</v>
      </c>
      <c r="L4556" s="444">
        <f t="shared" ca="1" si="187"/>
        <v>-45118997229972.648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-45118997229972.648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-187995821791.5527</v>
      </c>
      <c r="L4557" s="444">
        <f t="shared" ca="1" si="187"/>
        <v>-45306993051764.203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-45306993051764.203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-188779137715.68417</v>
      </c>
      <c r="L4558" s="444">
        <f t="shared" ca="1" si="187"/>
        <v>-45495772189479.891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-45495772189479.891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-189565717456.1662</v>
      </c>
      <c r="L4559" s="444">
        <f t="shared" ca="1" si="187"/>
        <v>-45685337906936.055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-45685337906936.055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-190355574612.23355</v>
      </c>
      <c r="L4560" s="444">
        <f t="shared" ca="1" si="187"/>
        <v>-45875693481548.289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-45875693481548.289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-191148722839.78455</v>
      </c>
      <c r="L4561" s="444">
        <f t="shared" ca="1" si="187"/>
        <v>-46066842204388.07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-46066842204388.07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-191945175851.61694</v>
      </c>
      <c r="L4562" s="444">
        <f t="shared" ca="1" si="187"/>
        <v>-46258787380239.688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-46258787380239.688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-192744947417.66537</v>
      </c>
      <c r="L4563" s="444">
        <f t="shared" ca="1" si="187"/>
        <v>-46451532327657.352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-46451532327657.352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-193548051365.23895</v>
      </c>
      <c r="L4564" s="444">
        <f t="shared" ca="1" si="187"/>
        <v>-46645080379022.594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-46645080379022.594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-194354501579.2608</v>
      </c>
      <c r="L4565" s="444">
        <f t="shared" ca="1" si="187"/>
        <v>-46839434880601.852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-46839434880601.852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-195164312002.50772</v>
      </c>
      <c r="L4566" s="444">
        <f t="shared" ca="1" si="187"/>
        <v>-47034599192604.359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-47034599192604.359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-195977496635.8515</v>
      </c>
      <c r="L4567" s="444">
        <f t="shared" ca="1" si="187"/>
        <v>-47230576689240.211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-47230576689240.211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-196794069538.50089</v>
      </c>
      <c r="L4568" s="444">
        <f t="shared" ca="1" si="187"/>
        <v>-47427370758778.711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-47427370758778.711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-197614044828.24463</v>
      </c>
      <c r="L4569" s="444">
        <f t="shared" ca="1" si="187"/>
        <v>-47624984803606.953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-47624984803606.953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-198437436681.69565</v>
      </c>
      <c r="L4570" s="444">
        <f t="shared" ca="1" si="187"/>
        <v>-47823422240288.648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-47823422240288.648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-199264259334.53604</v>
      </c>
      <c r="L4571" s="444">
        <f t="shared" ca="1" si="187"/>
        <v>-48022686499623.188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-48022686499623.188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-200094527081.76328</v>
      </c>
      <c r="L4572" s="444">
        <f t="shared" ca="1" si="187"/>
        <v>-48222781026704.953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-48222781026704.953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-200928254277.93732</v>
      </c>
      <c r="L4573" s="444">
        <f t="shared" ca="1" si="187"/>
        <v>-48423709280982.891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-48423709280982.891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-201765455337.42871</v>
      </c>
      <c r="L4574" s="444">
        <f t="shared" ca="1" si="187"/>
        <v>-48625474736320.32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-48625474736320.32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-202606144734.668</v>
      </c>
      <c r="L4575" s="444">
        <f t="shared" ca="1" si="187"/>
        <v>-48828080881054.992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-48828080881054.992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-203450337004.39581</v>
      </c>
      <c r="L4576" s="444">
        <f t="shared" ca="1" si="187"/>
        <v>-49031531218059.391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-49031531218059.391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-204298046741.91412</v>
      </c>
      <c r="L4577" s="444">
        <f t="shared" ca="1" si="187"/>
        <v>-49235829264801.305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-49235829264801.305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-205149288603.33878</v>
      </c>
      <c r="L4578" s="444">
        <f t="shared" ca="1" si="187"/>
        <v>-49440978553404.641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-49440978553404.641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-206004077305.85266</v>
      </c>
      <c r="L4579" s="444">
        <f t="shared" ca="1" si="187"/>
        <v>-49646982630710.492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-49646982630710.492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-206862427627.96039</v>
      </c>
      <c r="L4580" s="444">
        <f t="shared" ca="1" si="187"/>
        <v>-49853845058338.453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-49853845058338.453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-207724354409.74356</v>
      </c>
      <c r="L4581" s="444">
        <f t="shared" ca="1" si="187"/>
        <v>-50061569412748.195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-50061569412748.195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-208589872553.11749</v>
      </c>
      <c r="L4582" s="444">
        <f t="shared" ca="1" si="187"/>
        <v>-50270159285301.313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-50270159285301.313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-209458997022.08881</v>
      </c>
      <c r="L4583" s="444">
        <f t="shared" ca="1" si="187"/>
        <v>-50479618282323.398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-50479618282323.398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-210331742843.01416</v>
      </c>
      <c r="L4584" s="444">
        <f t="shared" ca="1" si="187"/>
        <v>-50689950025166.414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-50689950025166.414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-211208125104.86005</v>
      </c>
      <c r="L4585" s="444">
        <f t="shared" ca="1" si="187"/>
        <v>-50901158150271.273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-50901158150271.273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-212088158959.46362</v>
      </c>
      <c r="L4586" s="444">
        <f t="shared" ca="1" si="187"/>
        <v>-51113246309230.734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-51113246309230.734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-212971859621.79474</v>
      </c>
      <c r="L4587" s="444">
        <f t="shared" ca="1" si="187"/>
        <v>-51326218168852.531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-51326218168852.531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-213859242370.21887</v>
      </c>
      <c r="L4588" s="444">
        <f t="shared" ca="1" si="187"/>
        <v>-51540077411222.75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-51540077411222.75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-214750322546.76144</v>
      </c>
      <c r="L4589" s="444">
        <f t="shared" ca="1" si="187"/>
        <v>-51754827733769.508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-51754827733769.508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-215645115557.37296</v>
      </c>
      <c r="L4590" s="444">
        <f t="shared" ca="1" si="187"/>
        <v>-51970472849326.883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-51970472849326.883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-216543636872.19534</v>
      </c>
      <c r="L4591" s="444">
        <f t="shared" ca="1" si="187"/>
        <v>-52187016486199.078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-52187016486199.078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-217445902025.8295</v>
      </c>
      <c r="L4592" s="444">
        <f t="shared" ca="1" si="187"/>
        <v>-52404462388224.906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-52404462388224.906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-218351926617.60376</v>
      </c>
      <c r="L4593" s="444">
        <f t="shared" ca="1" si="187"/>
        <v>-52622814314842.508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-52622814314842.508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-219261726311.84378</v>
      </c>
      <c r="L4594" s="444">
        <f t="shared" ca="1" si="187"/>
        <v>-52842076041154.352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-52842076041154.352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-220175316838.14313</v>
      </c>
      <c r="L4595" s="444">
        <f t="shared" ca="1" si="187"/>
        <v>-53062251357992.492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-53062251357992.492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-221092713991.63538</v>
      </c>
      <c r="L4596" s="444">
        <f t="shared" ca="1" si="187"/>
        <v>-53283344071984.125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-53283344071984.125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-222013933633.26718</v>
      </c>
      <c r="L4597" s="444">
        <f t="shared" ca="1" si="187"/>
        <v>-53505358005617.391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-53505358005617.391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-222938991690.07245</v>
      </c>
      <c r="L4598" s="444">
        <f t="shared" ref="L4598:L4852" ca="1" si="192">I4598-J4598+K4598</f>
        <v>-53728296997307.461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-53728296997307.461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-223867904155.44775</v>
      </c>
      <c r="L4599" s="444">
        <f t="shared" ca="1" si="192"/>
        <v>-53952164901462.906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-53952164901462.906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-224800687089.42877</v>
      </c>
      <c r="L4600" s="444">
        <f t="shared" ca="1" si="192"/>
        <v>-54176965588552.336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-54176965588552.336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-225737356618.96805</v>
      </c>
      <c r="L4601" s="444">
        <f t="shared" ca="1" si="192"/>
        <v>-54402702945171.305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-54402702945171.305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-226677928938.21378</v>
      </c>
      <c r="L4602" s="444">
        <f t="shared" ca="1" si="192"/>
        <v>-54629380874109.516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-54629380874109.516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-227622420308.78964</v>
      </c>
      <c r="L4603" s="444">
        <f t="shared" ca="1" si="192"/>
        <v>-54857003294418.305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-54857003294418.305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-228570847060.07623</v>
      </c>
      <c r="L4604" s="444">
        <f t="shared" ca="1" si="192"/>
        <v>-55085574141478.383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-55085574141478.383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-229523225589.49326</v>
      </c>
      <c r="L4605" s="444">
        <f t="shared" ca="1" si="192"/>
        <v>-55315097367067.875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-55315097367067.875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-230479572362.78281</v>
      </c>
      <c r="L4606" s="444">
        <f t="shared" ca="1" si="192"/>
        <v>-55545576939430.656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-55545576939430.656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-231439903914.2944</v>
      </c>
      <c r="L4607" s="444">
        <f t="shared" ca="1" si="192"/>
        <v>-55777016843344.953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-55777016843344.953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-232404236847.27063</v>
      </c>
      <c r="L4608" s="444">
        <f t="shared" ca="1" si="192"/>
        <v>-56009421080192.227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-56009421080192.227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-233372587834.13428</v>
      </c>
      <c r="L4609" s="444">
        <f t="shared" ca="1" si="192"/>
        <v>-56242793668026.359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-56242793668026.359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-234344973616.77649</v>
      </c>
      <c r="L4610" s="444">
        <f t="shared" ca="1" si="192"/>
        <v>-56477138641643.133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-56477138641643.133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-235321411006.84637</v>
      </c>
      <c r="L4611" s="444">
        <f t="shared" ca="1" si="192"/>
        <v>-56712460052649.977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-56712460052649.977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-236301916886.04153</v>
      </c>
      <c r="L4612" s="444">
        <f t="shared" ca="1" si="192"/>
        <v>-56948761969536.016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-56948761969536.016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-237286508206.40005</v>
      </c>
      <c r="L4613" s="444">
        <f t="shared" ca="1" si="192"/>
        <v>-57186048477742.414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-57186048477742.414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-238275201990.59338</v>
      </c>
      <c r="L4614" s="444">
        <f t="shared" ca="1" si="192"/>
        <v>-57424323679733.008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-57424323679733.008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-239268015332.22086</v>
      </c>
      <c r="L4615" s="444">
        <f t="shared" ca="1" si="192"/>
        <v>-57663591695065.227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-57663591695065.227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-240264965396.1051</v>
      </c>
      <c r="L4616" s="444">
        <f t="shared" ca="1" si="192"/>
        <v>-57903856660461.328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-57903856660461.328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-241266069418.58887</v>
      </c>
      <c r="L4617" s="444">
        <f t="shared" ca="1" si="192"/>
        <v>-58145122729879.914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-58145122729879.914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-242271344707.83301</v>
      </c>
      <c r="L4618" s="444">
        <f t="shared" ca="1" si="192"/>
        <v>-58387394074587.75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-58387394074587.75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-243280808644.1156</v>
      </c>
      <c r="L4619" s="444">
        <f t="shared" ca="1" si="192"/>
        <v>-58630674883231.867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-58630674883231.867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-244294478680.13278</v>
      </c>
      <c r="L4620" s="444">
        <f t="shared" ca="1" si="192"/>
        <v>-58874969361912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-58874969361912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-245312372341.29999</v>
      </c>
      <c r="L4621" s="444">
        <f t="shared" ca="1" si="192"/>
        <v>-59120281734253.297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-59120281734253.297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-246334507226.05542</v>
      </c>
      <c r="L4622" s="444">
        <f t="shared" ca="1" si="192"/>
        <v>-59366616241479.352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-59366616241479.352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-247360901006.16397</v>
      </c>
      <c r="L4623" s="444">
        <f t="shared" ca="1" si="192"/>
        <v>-59613977142485.516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-59613977142485.516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-248391571427.02301</v>
      </c>
      <c r="L4624" s="444">
        <f t="shared" ca="1" si="192"/>
        <v>-59862368713912.539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-59862368713912.539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-249426536307.9689</v>
      </c>
      <c r="L4625" s="444">
        <f t="shared" ca="1" si="192"/>
        <v>-60111795250220.508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-60111795250220.508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-250465813542.58542</v>
      </c>
      <c r="L4626" s="444">
        <f t="shared" ca="1" si="192"/>
        <v>-60362261063763.094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-60362261063763.094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-251509421099.01291</v>
      </c>
      <c r="L4627" s="444">
        <f t="shared" ca="1" si="192"/>
        <v>-60613770484862.109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-60613770484862.109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-252557377020.25879</v>
      </c>
      <c r="L4628" s="444">
        <f t="shared" ca="1" si="192"/>
        <v>-60866327861882.367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-60866327861882.367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-253609699424.50989</v>
      </c>
      <c r="L4629" s="444">
        <f t="shared" ca="1" si="192"/>
        <v>-61119937561306.875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-61119937561306.875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-254666406505.44531</v>
      </c>
      <c r="L4630" s="444">
        <f t="shared" ca="1" si="192"/>
        <v>-61374603967812.32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-61374603967812.32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-255727516532.55136</v>
      </c>
      <c r="L4631" s="444">
        <f t="shared" ca="1" si="192"/>
        <v>-61630331484344.875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-61630331484344.875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-256793047851.43695</v>
      </c>
      <c r="L4632" s="444">
        <f t="shared" ca="1" si="192"/>
        <v>-61887124532196.313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-61887124532196.313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-257863018884.15128</v>
      </c>
      <c r="L4633" s="444">
        <f t="shared" ca="1" si="192"/>
        <v>-62144987551080.461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-62144987551080.461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-258937448129.50195</v>
      </c>
      <c r="L4634" s="444">
        <f t="shared" ca="1" si="192"/>
        <v>-62403924999209.961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-62403924999209.961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-260016354163.37485</v>
      </c>
      <c r="L4635" s="444">
        <f t="shared" ca="1" si="192"/>
        <v>-62663941353373.336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-62663941353373.336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-261099755639.05557</v>
      </c>
      <c r="L4636" s="444">
        <f t="shared" ca="1" si="192"/>
        <v>-62925041109012.391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-62925041109012.391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-262187671287.55164</v>
      </c>
      <c r="L4637" s="444">
        <f t="shared" ca="1" si="192"/>
        <v>-63187228780299.945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-63187228780299.945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-263280119917.91644</v>
      </c>
      <c r="L4638" s="444">
        <f t="shared" ca="1" si="192"/>
        <v>-63450508900217.859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-63450508900217.859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-264377120417.5744</v>
      </c>
      <c r="L4639" s="444">
        <f t="shared" ca="1" si="192"/>
        <v>-63714886020635.438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-63714886020635.438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-265478691752.64764</v>
      </c>
      <c r="L4640" s="444">
        <f t="shared" ca="1" si="192"/>
        <v>-63980364712388.086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-63980364712388.086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-266584852968.28369</v>
      </c>
      <c r="L4641" s="444">
        <f t="shared" ca="1" si="192"/>
        <v>-64246949565356.367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-64246949565356.367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-267695623188.98486</v>
      </c>
      <c r="L4642" s="444">
        <f t="shared" ca="1" si="192"/>
        <v>-64514645188545.352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-64514645188545.352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-268811021618.93896</v>
      </c>
      <c r="L4643" s="444">
        <f t="shared" ca="1" si="192"/>
        <v>-64783456210164.289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-64783456210164.289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-269931067542.3512</v>
      </c>
      <c r="L4644" s="444">
        <f t="shared" ca="1" si="192"/>
        <v>-65053387277706.641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-65053387277706.641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-271055780323.77771</v>
      </c>
      <c r="L4645" s="444">
        <f t="shared" ca="1" si="192"/>
        <v>-65324443058030.422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-65324443058030.422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-272185179408.46005</v>
      </c>
      <c r="L4646" s="444">
        <f t="shared" ca="1" si="192"/>
        <v>-65596628237438.883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-65596628237438.883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-273319284322.66202</v>
      </c>
      <c r="L4647" s="444">
        <f t="shared" ca="1" si="192"/>
        <v>-65869947521761.547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-65869947521761.547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-274458114674.00647</v>
      </c>
      <c r="L4648" s="444">
        <f t="shared" ca="1" si="192"/>
        <v>-66144405636435.555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-66144405636435.555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-275601690151.81482</v>
      </c>
      <c r="L4649" s="444">
        <f t="shared" ca="1" si="192"/>
        <v>-66420007326587.367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-66420007326587.367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-276750030527.44739</v>
      </c>
      <c r="L4650" s="444">
        <f t="shared" ca="1" si="192"/>
        <v>-66696757357114.813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-66696757357114.813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-277903155654.64508</v>
      </c>
      <c r="L4651" s="444">
        <f t="shared" ca="1" si="192"/>
        <v>-66974660512769.461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-66974660512769.461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-279061085469.87274</v>
      </c>
      <c r="L4652" s="444">
        <f t="shared" ca="1" si="192"/>
        <v>-67253721598239.336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-67253721598239.336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-280223839992.66388</v>
      </c>
      <c r="L4653" s="444">
        <f t="shared" ca="1" si="192"/>
        <v>-67533945438232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-67533945438232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-281391439325.96667</v>
      </c>
      <c r="L4654" s="444">
        <f t="shared" ca="1" si="192"/>
        <v>-67815336877557.969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-67815336877557.969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-282563903656.49152</v>
      </c>
      <c r="L4655" s="444">
        <f t="shared" ca="1" si="192"/>
        <v>-68097900781214.461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-68097900781214.461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-283741253255.06024</v>
      </c>
      <c r="L4656" s="444">
        <f t="shared" ca="1" si="192"/>
        <v>-68381642034469.523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-68381642034469.523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-284923508476.95636</v>
      </c>
      <c r="L4657" s="444">
        <f t="shared" ca="1" si="192"/>
        <v>-68666565542946.477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-68666565542946.477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-286110689762.27698</v>
      </c>
      <c r="L4658" s="444">
        <f t="shared" ca="1" si="192"/>
        <v>-68952676232708.75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-68952676232708.75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-287302817636.28644</v>
      </c>
      <c r="L4659" s="444">
        <f t="shared" ca="1" si="192"/>
        <v>-69239979050345.039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-69239979050345.039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-288499912709.771</v>
      </c>
      <c r="L4660" s="444">
        <f t="shared" ca="1" si="192"/>
        <v>-69528478963054.813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-69528478963054.813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-289701995679.39502</v>
      </c>
      <c r="L4661" s="444">
        <f t="shared" ca="1" si="192"/>
        <v>-69818180958734.211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-69818180958734.211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-290909087328.0592</v>
      </c>
      <c r="L4662" s="444">
        <f t="shared" ca="1" si="192"/>
        <v>-70109090046062.273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-70109090046062.273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-292121208525.25946</v>
      </c>
      <c r="L4663" s="444">
        <f t="shared" ca="1" si="192"/>
        <v>-70401211254587.531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-70401211254587.531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-293338380227.44806</v>
      </c>
      <c r="L4664" s="444">
        <f t="shared" ca="1" si="192"/>
        <v>-70694549634814.984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-70694549634814.984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-294560623478.39575</v>
      </c>
      <c r="L4665" s="444">
        <f t="shared" ca="1" si="192"/>
        <v>-70989110258293.375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-70989110258293.375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-295787959409.55573</v>
      </c>
      <c r="L4666" s="444">
        <f t="shared" ca="1" si="192"/>
        <v>-71284898217702.938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-71284898217702.938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-297020409240.42889</v>
      </c>
      <c r="L4667" s="444">
        <f t="shared" ca="1" si="192"/>
        <v>-71581918626943.359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-71581918626943.359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-298257994278.93066</v>
      </c>
      <c r="L4668" s="444">
        <f t="shared" ca="1" si="192"/>
        <v>-71880176621222.297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-71880176621222.297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-299500735921.75958</v>
      </c>
      <c r="L4669" s="444">
        <f t="shared" ca="1" si="192"/>
        <v>-72179677357144.063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-72179677357144.063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-300748655654.76691</v>
      </c>
      <c r="L4670" s="444">
        <f t="shared" ca="1" si="192"/>
        <v>-72480426012798.828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-72480426012798.828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-302001775053.32843</v>
      </c>
      <c r="L4671" s="444">
        <f t="shared" ca="1" si="192"/>
        <v>-72782427787852.156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-72782427787852.156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-303260115782.71729</v>
      </c>
      <c r="L4672" s="444">
        <f t="shared" ca="1" si="192"/>
        <v>-73085687903634.875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-73085687903634.875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-304523699598.47864</v>
      </c>
      <c r="L4673" s="444">
        <f t="shared" ca="1" si="192"/>
        <v>-73390211603233.359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-73390211603233.359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-305792548346.80566</v>
      </c>
      <c r="L4674" s="444">
        <f t="shared" ca="1" si="192"/>
        <v>-73696004151580.172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-73696004151580.172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-307066683964.91736</v>
      </c>
      <c r="L4675" s="444">
        <f t="shared" ca="1" si="192"/>
        <v>-74003070835545.094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-74003070835545.094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-308346128481.43787</v>
      </c>
      <c r="L4676" s="444">
        <f t="shared" ca="1" si="192"/>
        <v>-74311416964026.531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-74311416964026.531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-309630904016.77722</v>
      </c>
      <c r="L4677" s="444">
        <f t="shared" ca="1" si="192"/>
        <v>-74621047868043.313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-74621047868043.313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-310921032783.51379</v>
      </c>
      <c r="L4678" s="444">
        <f t="shared" ca="1" si="192"/>
        <v>-74931968900826.828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-74931968900826.828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-312216537086.77844</v>
      </c>
      <c r="L4679" s="444">
        <f t="shared" ca="1" si="192"/>
        <v>-75244185437913.609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-75244185437913.609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-313517439324.64001</v>
      </c>
      <c r="L4680" s="444">
        <f t="shared" ca="1" si="192"/>
        <v>-75557702877238.25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-75557702877238.25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-314823761988.49268</v>
      </c>
      <c r="L4681" s="444">
        <f t="shared" ca="1" si="192"/>
        <v>-75872526639226.75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-75872526639226.75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-316135527663.44476</v>
      </c>
      <c r="L4682" s="444">
        <f t="shared" ca="1" si="192"/>
        <v>-76188662166890.188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-76188662166890.188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-317452759028.70911</v>
      </c>
      <c r="L4683" s="444">
        <f t="shared" ca="1" si="192"/>
        <v>-76506114925918.891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-76506114925918.891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-318775478857.99536</v>
      </c>
      <c r="L4684" s="444">
        <f t="shared" ca="1" si="192"/>
        <v>-76824890404776.891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-76824890404776.891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-320103710019.90369</v>
      </c>
      <c r="L4685" s="444">
        <f t="shared" ca="1" si="192"/>
        <v>-77144994114796.797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-77144994114796.797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-321437475478.32001</v>
      </c>
      <c r="L4686" s="444">
        <f t="shared" ca="1" si="192"/>
        <v>-77466431590275.109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-77466431590275.109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-322776798292.81293</v>
      </c>
      <c r="L4687" s="444">
        <f t="shared" ca="1" si="192"/>
        <v>-77789208388567.922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-77789208388567.922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-324121701619.03302</v>
      </c>
      <c r="L4688" s="444">
        <f t="shared" ca="1" si="192"/>
        <v>-78113330090186.953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-78113330090186.953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-325472208709.1123</v>
      </c>
      <c r="L4689" s="444">
        <f t="shared" ca="1" si="192"/>
        <v>-78438802298896.063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-78438802298896.063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-326828342912.06689</v>
      </c>
      <c r="L4690" s="444">
        <f t="shared" ca="1" si="192"/>
        <v>-78765630641808.125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-78765630641808.125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-328190127674.2005</v>
      </c>
      <c r="L4691" s="444">
        <f t="shared" ca="1" si="192"/>
        <v>-79093820769482.328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-79093820769482.328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-329557586539.5097</v>
      </c>
      <c r="L4692" s="444">
        <f t="shared" ca="1" si="192"/>
        <v>-79423378356021.844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-79423378356021.844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-330930743150.091</v>
      </c>
      <c r="L4693" s="444">
        <f t="shared" ca="1" si="192"/>
        <v>-79754309099171.938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-79754309099171.938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-332309621246.54974</v>
      </c>
      <c r="L4694" s="444">
        <f t="shared" ca="1" si="192"/>
        <v>-80086618720418.484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-80086618720418.484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-333694244668.41034</v>
      </c>
      <c r="L4695" s="444">
        <f t="shared" ca="1" si="192"/>
        <v>-80420312965086.891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-80420312965086.891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-335084637354.52869</v>
      </c>
      <c r="L4696" s="444">
        <f t="shared" ca="1" si="192"/>
        <v>-80755397602441.422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-80755397602441.422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-336480823343.50592</v>
      </c>
      <c r="L4697" s="444">
        <f t="shared" ca="1" si="192"/>
        <v>-81091878425784.922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-81091878425784.922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-337882826774.10382</v>
      </c>
      <c r="L4698" s="444">
        <f t="shared" ca="1" si="192"/>
        <v>-81429761252559.031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-81429761252559.031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-339290671885.6626</v>
      </c>
      <c r="L4699" s="444">
        <f t="shared" ca="1" si="192"/>
        <v>-81769051924444.688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-81769051924444.688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-340704383018.51953</v>
      </c>
      <c r="L4700" s="444">
        <f t="shared" ca="1" si="192"/>
        <v>-82109756307463.203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-82109756307463.203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-342123984614.42999</v>
      </c>
      <c r="L4701" s="444">
        <f t="shared" ca="1" si="192"/>
        <v>-82451880292077.641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-82451880292077.641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-343549501216.99017</v>
      </c>
      <c r="L4702" s="444">
        <f t="shared" ca="1" si="192"/>
        <v>-82795429793294.625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-82795429793294.625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-344980957472.06091</v>
      </c>
      <c r="L4703" s="444">
        <f t="shared" ca="1" si="192"/>
        <v>-83140410750766.688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-83140410750766.688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-346418378128.19452</v>
      </c>
      <c r="L4704" s="444">
        <f t="shared" ca="1" si="192"/>
        <v>-83486829128894.875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-83486829128894.875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-347861788037.06195</v>
      </c>
      <c r="L4705" s="444">
        <f t="shared" ca="1" si="192"/>
        <v>-83834690916931.938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-83834690916931.938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-349311212153.88306</v>
      </c>
      <c r="L4706" s="444">
        <f t="shared" ca="1" si="192"/>
        <v>-84184002129085.828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-84184002129085.828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-350766675537.8576</v>
      </c>
      <c r="L4707" s="444">
        <f t="shared" ca="1" si="192"/>
        <v>-84534768804623.688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-84534768804623.688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-352228203352.59869</v>
      </c>
      <c r="L4708" s="444">
        <f t="shared" ca="1" si="192"/>
        <v>-84886997007976.281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-84886997007976.281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-353695820866.56781</v>
      </c>
      <c r="L4709" s="444">
        <f t="shared" ca="1" si="192"/>
        <v>-85240692828842.844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-85240692828842.844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-355169553453.51184</v>
      </c>
      <c r="L4710" s="444">
        <f t="shared" ca="1" si="192"/>
        <v>-85595862382296.359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-85595862382296.359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-356649426592.90149</v>
      </c>
      <c r="L4711" s="444">
        <f t="shared" ca="1" si="192"/>
        <v>-85952511808889.266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-85952511808889.266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-358135465870.37195</v>
      </c>
      <c r="L4712" s="444">
        <f t="shared" ca="1" si="192"/>
        <v>-86310647274759.641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-86310647274759.641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-359627696978.16516</v>
      </c>
      <c r="L4713" s="444">
        <f t="shared" ca="1" si="192"/>
        <v>-86670274971737.813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-86670274971737.813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-361126145715.57422</v>
      </c>
      <c r="L4714" s="444">
        <f t="shared" ca="1" si="192"/>
        <v>-87031401117453.391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-87031401117453.391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-362630837989.3891</v>
      </c>
      <c r="L4715" s="444">
        <f t="shared" ca="1" si="192"/>
        <v>-87394031955442.781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-87394031955442.781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-364141799814.34491</v>
      </c>
      <c r="L4716" s="444">
        <f t="shared" ca="1" si="192"/>
        <v>-87758173755257.125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-87758173755257.125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-365659057313.57135</v>
      </c>
      <c r="L4717" s="444">
        <f t="shared" ca="1" si="192"/>
        <v>-88123832812570.703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-88123832812570.703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-367182636719.04462</v>
      </c>
      <c r="L4718" s="444">
        <f t="shared" ca="1" si="192"/>
        <v>-88491015449289.75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-88491015449289.75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-368712564372.04065</v>
      </c>
      <c r="L4719" s="444">
        <f t="shared" ca="1" si="192"/>
        <v>-88859728013661.797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-88859728013661.797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-370248866723.59082</v>
      </c>
      <c r="L4720" s="444">
        <f t="shared" ca="1" si="192"/>
        <v>-89229976880385.391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-89229976880385.391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-371791570334.93915</v>
      </c>
      <c r="L4721" s="444">
        <f t="shared" ca="1" si="192"/>
        <v>-89601768450720.328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-89601768450720.328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-373340701878.00134</v>
      </c>
      <c r="L4722" s="444">
        <f t="shared" ca="1" si="192"/>
        <v>-89975109152598.328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-89975109152598.328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-374896288135.82635</v>
      </c>
      <c r="L4723" s="444">
        <f t="shared" ca="1" si="192"/>
        <v>-90350005440734.156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-90350005440734.156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-376458356003.05896</v>
      </c>
      <c r="L4724" s="444">
        <f t="shared" ca="1" si="192"/>
        <v>-90726463796737.219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-90726463796737.219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-378026932486.40509</v>
      </c>
      <c r="L4725" s="444">
        <f t="shared" ca="1" si="192"/>
        <v>-91104490729223.625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-91104490729223.625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-379602044705.09845</v>
      </c>
      <c r="L4726" s="444">
        <f t="shared" ca="1" si="192"/>
        <v>-91484092773928.719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-91484092773928.719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-381183719891.36963</v>
      </c>
      <c r="L4727" s="444">
        <f t="shared" ca="1" si="192"/>
        <v>-91865276493820.094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-91865276493820.094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-382771985390.91705</v>
      </c>
      <c r="L4728" s="444">
        <f t="shared" ca="1" si="192"/>
        <v>-92248048479211.016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-92248048479211.016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-384366868663.37921</v>
      </c>
      <c r="L4729" s="444">
        <f t="shared" ca="1" si="192"/>
        <v>-92632415347874.391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-92632415347874.391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-385968397282.80994</v>
      </c>
      <c r="L4730" s="444">
        <f t="shared" ca="1" si="192"/>
        <v>-93018383745157.203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-93018383745157.203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-387576598938.15503</v>
      </c>
      <c r="L4731" s="444">
        <f t="shared" ca="1" si="192"/>
        <v>-93405960344095.359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-93405960344095.359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-389191501433.73065</v>
      </c>
      <c r="L4732" s="444">
        <f t="shared" ca="1" si="192"/>
        <v>-93795151845529.094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-93795151845529.094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-390813132689.70453</v>
      </c>
      <c r="L4733" s="444">
        <f t="shared" ca="1" si="192"/>
        <v>-94185964978218.797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-94185964978218.797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-392441520742.57831</v>
      </c>
      <c r="L4734" s="444">
        <f t="shared" ca="1" si="192"/>
        <v>-94578406498961.375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-94578406498961.375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-394076693745.67236</v>
      </c>
      <c r="L4735" s="444">
        <f t="shared" ca="1" si="192"/>
        <v>-94972483192707.047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-94972483192707.047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-395718679969.61267</v>
      </c>
      <c r="L4736" s="444">
        <f t="shared" ca="1" si="192"/>
        <v>-95368201872676.656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-95368201872676.656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-397367507802.8194</v>
      </c>
      <c r="L4737" s="444">
        <f t="shared" ca="1" si="192"/>
        <v>-95765569380479.469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-95765569380479.469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-399023205751.9978</v>
      </c>
      <c r="L4738" s="444">
        <f t="shared" ca="1" si="192"/>
        <v>-96164592586231.469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-96164592586231.469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-400685802442.6311</v>
      </c>
      <c r="L4739" s="444">
        <f t="shared" ca="1" si="192"/>
        <v>-96565278388674.094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-96565278388674.094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-402355326619.4754</v>
      </c>
      <c r="L4740" s="444">
        <f t="shared" ca="1" si="192"/>
        <v>-96967633715293.563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-96967633715293.563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-404031807147.05652</v>
      </c>
      <c r="L4741" s="444">
        <f t="shared" ca="1" si="192"/>
        <v>-97371665522440.625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-97371665522440.625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-405715273010.16925</v>
      </c>
      <c r="L4742" s="444">
        <f t="shared" ca="1" si="192"/>
        <v>-97777380795450.797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-97777380795450.797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-407405753314.3783</v>
      </c>
      <c r="L4743" s="444">
        <f t="shared" ca="1" si="192"/>
        <v>-98184786548765.172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-98184786548765.172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-409103277286.52155</v>
      </c>
      <c r="L4744" s="444">
        <f t="shared" ca="1" si="192"/>
        <v>-98593889826051.688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-98593889826051.688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-410807874275.21533</v>
      </c>
      <c r="L4745" s="444">
        <f t="shared" ca="1" si="192"/>
        <v>-99004697700326.906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-99004697700326.906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-412519573751.36212</v>
      </c>
      <c r="L4746" s="444">
        <f t="shared" ca="1" si="192"/>
        <v>-99417217274078.266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-99417217274078.266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-414238405308.65942</v>
      </c>
      <c r="L4747" s="444">
        <f t="shared" ca="1" si="192"/>
        <v>-99831455679386.922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-99831455679386.922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-415964398664.11218</v>
      </c>
      <c r="L4748" s="444">
        <f t="shared" ca="1" si="192"/>
        <v>-100247420078051.03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-100247420078051.03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-417697583658.54596</v>
      </c>
      <c r="L4749" s="444">
        <f t="shared" ca="1" si="192"/>
        <v>-100665117661709.58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-100665117661709.58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-419437990257.12323</v>
      </c>
      <c r="L4750" s="444">
        <f t="shared" ca="1" si="192"/>
        <v>-101084555651966.7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-101084555651966.7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-421185648549.86127</v>
      </c>
      <c r="L4751" s="444">
        <f t="shared" ca="1" si="192"/>
        <v>-101505741300516.56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-101505741300516.56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-422940588752.15234</v>
      </c>
      <c r="L4752" s="444">
        <f t="shared" ca="1" si="192"/>
        <v>-101928681889268.72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-101928681889268.72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-424702841205.28632</v>
      </c>
      <c r="L4753" s="444">
        <f t="shared" ca="1" si="192"/>
        <v>-102353384730474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-102353384730474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-426472436376.97498</v>
      </c>
      <c r="L4754" s="444">
        <f t="shared" ca="1" si="192"/>
        <v>-102779857166850.97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-102779857166850.97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-428249404861.87903</v>
      </c>
      <c r="L4755" s="444">
        <f t="shared" ca="1" si="192"/>
        <v>-103208106571712.84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-103208106571712.84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-430033777382.13684</v>
      </c>
      <c r="L4756" s="444">
        <f t="shared" ca="1" si="192"/>
        <v>-103638140349094.98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-103638140349094.98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-431825584787.89575</v>
      </c>
      <c r="L4757" s="444">
        <f t="shared" ca="1" si="192"/>
        <v>-104069965933882.88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-104069965933882.88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-433624858057.84534</v>
      </c>
      <c r="L4758" s="444">
        <f t="shared" ca="1" si="192"/>
        <v>-104503590791940.72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-104503590791940.72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-435431628299.75299</v>
      </c>
      <c r="L4759" s="444">
        <f t="shared" ca="1" si="192"/>
        <v>-104939022420240.47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-104939022420240.47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-437245926751.00195</v>
      </c>
      <c r="L4760" s="444">
        <f t="shared" ca="1" si="192"/>
        <v>-105376268346991.47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-105376268346991.47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-439067784779.1311</v>
      </c>
      <c r="L4761" s="444">
        <f t="shared" ca="1" si="192"/>
        <v>-105815336131770.59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-105815336131770.59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-440897233882.37744</v>
      </c>
      <c r="L4762" s="444">
        <f t="shared" ca="1" si="192"/>
        <v>-106256233365652.97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-106256233365652.97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-442734305690.2207</v>
      </c>
      <c r="L4763" s="444">
        <f t="shared" ca="1" si="192"/>
        <v>-106698967671343.19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-106698967671343.19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-444579031963.92993</v>
      </c>
      <c r="L4764" s="444">
        <f t="shared" ca="1" si="192"/>
        <v>-107143546703307.13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-107143546703307.13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-446431444597.11304</v>
      </c>
      <c r="L4765" s="444">
        <f t="shared" ca="1" si="192"/>
        <v>-107589978147904.23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-107589978147904.23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-448291575616.26764</v>
      </c>
      <c r="L4766" s="444">
        <f t="shared" ca="1" si="192"/>
        <v>-108038269723520.5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-108038269723520.5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-450159457181.33539</v>
      </c>
      <c r="L4767" s="444">
        <f t="shared" ca="1" si="192"/>
        <v>-108488429180701.83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-108488429180701.83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-452035121586.25763</v>
      </c>
      <c r="L4768" s="444">
        <f t="shared" ca="1" si="192"/>
        <v>-108940464302288.08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-108940464302288.08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-453918601259.53363</v>
      </c>
      <c r="L4769" s="444">
        <f t="shared" ca="1" si="192"/>
        <v>-109394382903547.61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-109394382903547.61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-455809928764.78168</v>
      </c>
      <c r="L4770" s="444">
        <f t="shared" ca="1" si="192"/>
        <v>-109850192832312.39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-109850192832312.39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-457709136801.30164</v>
      </c>
      <c r="L4771" s="444">
        <f t="shared" ca="1" si="192"/>
        <v>-110307901969113.69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-110307901969113.69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-459616258204.64032</v>
      </c>
      <c r="L4772" s="444">
        <f t="shared" ca="1" si="192"/>
        <v>-110767518227318.33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-110767518227318.33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-461531325947.15967</v>
      </c>
      <c r="L4773" s="444">
        <f t="shared" ca="1" si="192"/>
        <v>-111229049553265.48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-111229049553265.48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-463454373138.6062</v>
      </c>
      <c r="L4774" s="444">
        <f t="shared" ca="1" si="192"/>
        <v>-111692503926404.09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-111692503926404.09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-465385433026.68372</v>
      </c>
      <c r="L4775" s="444">
        <f t="shared" ca="1" si="192"/>
        <v>-112157889359430.78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-112157889359430.78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-467324538997.62823</v>
      </c>
      <c r="L4776" s="444">
        <f t="shared" ca="1" si="192"/>
        <v>-112625213898428.41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-112625213898428.41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-469271724576.78503</v>
      </c>
      <c r="L4777" s="444">
        <f t="shared" ca="1" si="192"/>
        <v>-113094485623005.19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-113094485623005.19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-471227023429.18835</v>
      </c>
      <c r="L4778" s="444">
        <f t="shared" ca="1" si="192"/>
        <v>-113565712646434.38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-113565712646434.38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-473190469360.14331</v>
      </c>
      <c r="L4779" s="444">
        <f t="shared" ca="1" si="192"/>
        <v>-114038903115794.52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-114038903115794.52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-475162096315.81049</v>
      </c>
      <c r="L4780" s="444">
        <f t="shared" ca="1" si="192"/>
        <v>-114514065212110.33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-114514065212110.33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-477141938383.79309</v>
      </c>
      <c r="L4781" s="444">
        <f t="shared" ca="1" si="192"/>
        <v>-114991207150494.13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-114991207150494.13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-479130029793.72552</v>
      </c>
      <c r="L4782" s="444">
        <f t="shared" ca="1" si="192"/>
        <v>-115470337180287.84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-115470337180287.84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-481126404917.86603</v>
      </c>
      <c r="L4783" s="444">
        <f t="shared" ca="1" si="192"/>
        <v>-115951463585205.7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-115951463585205.7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-483131098271.69043</v>
      </c>
      <c r="L4784" s="444">
        <f t="shared" ca="1" si="192"/>
        <v>-116434594683477.39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-116434594683477.39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-485144144514.48907</v>
      </c>
      <c r="L4785" s="444">
        <f t="shared" ca="1" si="192"/>
        <v>-116919738827991.88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-116919738827991.88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-487165578449.96613</v>
      </c>
      <c r="L4786" s="444">
        <f t="shared" ca="1" si="192"/>
        <v>-117406904406441.84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-117406904406441.84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-489195435026.841</v>
      </c>
      <c r="L4787" s="444">
        <f t="shared" ca="1" si="192"/>
        <v>-117896099841468.69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-117896099841468.69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-491233749339.45288</v>
      </c>
      <c r="L4788" s="444">
        <f t="shared" ca="1" si="192"/>
        <v>-118387333590808.14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-118387333590808.14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-493280556628.36731</v>
      </c>
      <c r="L4789" s="444">
        <f t="shared" ca="1" si="192"/>
        <v>-118880614147436.52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-118880614147436.52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-495335892280.98541</v>
      </c>
      <c r="L4790" s="444">
        <f t="shared" ca="1" si="192"/>
        <v>-119375950039717.5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-119375950039717.5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-497399791832.15619</v>
      </c>
      <c r="L4791" s="444">
        <f t="shared" ca="1" si="192"/>
        <v>-119873349831549.66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-119873349831549.66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-499472290964.79016</v>
      </c>
      <c r="L4792" s="444">
        <f t="shared" ca="1" si="192"/>
        <v>-120372822122514.45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-120372822122514.45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-501553425510.47693</v>
      </c>
      <c r="L4793" s="444">
        <f t="shared" ca="1" si="192"/>
        <v>-120874375548024.94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-120874375548024.94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-503643231450.10388</v>
      </c>
      <c r="L4794" s="444">
        <f t="shared" ca="1" si="192"/>
        <v>-121378018779475.05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-121378018779475.05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-505741744914.47937</v>
      </c>
      <c r="L4795" s="444">
        <f t="shared" ca="1" si="192"/>
        <v>-121883760524389.53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-121883760524389.53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-507849002184.9563</v>
      </c>
      <c r="L4796" s="444">
        <f t="shared" ca="1" si="192"/>
        <v>-122391609526574.48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-122391609526574.48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-509965039694.0603</v>
      </c>
      <c r="L4797" s="444">
        <f t="shared" ca="1" si="192"/>
        <v>-122901574566268.55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-122901574566268.55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-512089894026.1189</v>
      </c>
      <c r="L4798" s="444">
        <f t="shared" ca="1" si="192"/>
        <v>-123413664460294.67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-123413664460294.67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-514223601917.89447</v>
      </c>
      <c r="L4799" s="444">
        <f t="shared" ca="1" si="192"/>
        <v>-123927888062212.56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-123927888062212.56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-516366200259.21893</v>
      </c>
      <c r="L4800" s="444">
        <f t="shared" ca="1" si="192"/>
        <v>-124444254262471.78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-124444254262471.78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-518517726093.63232</v>
      </c>
      <c r="L4801" s="444">
        <f t="shared" ca="1" si="192"/>
        <v>-124962771988565.41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-124962771988565.41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-520678216619.02252</v>
      </c>
      <c r="L4802" s="444">
        <f t="shared" ca="1" si="192"/>
        <v>-125483450205184.42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-125483450205184.42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-522847709188.26843</v>
      </c>
      <c r="L4803" s="444">
        <f t="shared" ca="1" si="192"/>
        <v>-126006297914372.69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-126006297914372.69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-525026241309.88617</v>
      </c>
      <c r="L4804" s="444">
        <f t="shared" ca="1" si="192"/>
        <v>-126531324155682.58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-126531324155682.58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-527213850648.67743</v>
      </c>
      <c r="L4805" s="444">
        <f t="shared" ca="1" si="192"/>
        <v>-127058538006331.25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-127058538006331.25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-529410575026.38013</v>
      </c>
      <c r="L4806" s="444">
        <f t="shared" ca="1" si="192"/>
        <v>-127587948581357.63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-127587948581357.63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-531616452422.32349</v>
      </c>
      <c r="L4807" s="444">
        <f t="shared" ca="1" si="192"/>
        <v>-128119565033779.95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-128119565033779.95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-533831520974.08313</v>
      </c>
      <c r="L4808" s="444">
        <f t="shared" ca="1" si="192"/>
        <v>-128653396554754.03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-128653396554754.03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-536055818978.14178</v>
      </c>
      <c r="L4809" s="444">
        <f t="shared" ca="1" si="192"/>
        <v>-129189452373732.17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-129189452373732.17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-538289384890.55072</v>
      </c>
      <c r="L4810" s="444">
        <f t="shared" ca="1" si="192"/>
        <v>-129727741758622.72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-129727741758622.72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-540532257327.5946</v>
      </c>
      <c r="L4811" s="444">
        <f t="shared" ca="1" si="192"/>
        <v>-130268274015950.31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-130268274015950.31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-542784475066.45966</v>
      </c>
      <c r="L4812" s="444">
        <f t="shared" ca="1" si="192"/>
        <v>-130811058491016.77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-130811058491016.77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-545046077045.90326</v>
      </c>
      <c r="L4813" s="444">
        <f t="shared" ca="1" si="192"/>
        <v>-131356104568062.67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-131356104568062.67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-547317102366.92773</v>
      </c>
      <c r="L4814" s="444">
        <f t="shared" ca="1" si="192"/>
        <v>-131903421670429.59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-131903421670429.59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-549597590293.4566</v>
      </c>
      <c r="L4815" s="444">
        <f t="shared" ca="1" si="192"/>
        <v>-132453019260723.05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-132453019260723.05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-551887580253.01257</v>
      </c>
      <c r="L4816" s="444">
        <f t="shared" ca="1" si="192"/>
        <v>-133004906840976.06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-133004906840976.06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-554187111837.40027</v>
      </c>
      <c r="L4817" s="444">
        <f t="shared" ca="1" si="192"/>
        <v>-133559093952813.47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-133559093952813.47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-556496224803.3894</v>
      </c>
      <c r="L4818" s="444">
        <f t="shared" ca="1" si="192"/>
        <v>-134115590177616.86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-134115590177616.86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-558814959073.40356</v>
      </c>
      <c r="L4819" s="444">
        <f t="shared" ca="1" si="192"/>
        <v>-134674405136690.27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-134674405136690.27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-561143354736.20947</v>
      </c>
      <c r="L4820" s="444">
        <f t="shared" ca="1" si="192"/>
        <v>-135235548491426.47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-135235548491426.47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-563481452047.61023</v>
      </c>
      <c r="L4821" s="444">
        <f t="shared" ca="1" si="192"/>
        <v>-135799029943474.08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-135799029943474.08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-565829291431.14209</v>
      </c>
      <c r="L4822" s="444">
        <f t="shared" ca="1" si="192"/>
        <v>-136364859234905.22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-136364859234905.22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-568186913478.77173</v>
      </c>
      <c r="L4823" s="444">
        <f t="shared" ca="1" si="192"/>
        <v>-136933046148383.98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-136933046148383.98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-570554358951.59998</v>
      </c>
      <c r="L4824" s="444">
        <f t="shared" ca="1" si="192"/>
        <v>-137503600507335.58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-137503600507335.58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-572931668780.56494</v>
      </c>
      <c r="L4825" s="444">
        <f t="shared" ca="1" si="192"/>
        <v>-138076532176116.14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-138076532176116.14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-575318884067.15063</v>
      </c>
      <c r="L4826" s="444">
        <f t="shared" ca="1" si="192"/>
        <v>-138651851060183.3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-138651851060183.3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-577716046084.09705</v>
      </c>
      <c r="L4827" s="444">
        <f t="shared" ca="1" si="192"/>
        <v>-139229567106267.39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-139229567106267.39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-580123196276.11414</v>
      </c>
      <c r="L4828" s="444">
        <f t="shared" ca="1" si="192"/>
        <v>-139809690302543.5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-139809690302543.5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-582540376260.59802</v>
      </c>
      <c r="L4829" s="444">
        <f t="shared" ca="1" si="192"/>
        <v>-140392230678804.09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-140392230678804.09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-584967627828.35034</v>
      </c>
      <c r="L4830" s="444">
        <f t="shared" ca="1" si="192"/>
        <v>-140977198306632.44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-140977198306632.44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-587404992944.30176</v>
      </c>
      <c r="L4831" s="444">
        <f t="shared" ca="1" si="192"/>
        <v>-141564603299576.75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-141564603299576.75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-589852513748.23645</v>
      </c>
      <c r="L4832" s="444">
        <f t="shared" ca="1" si="192"/>
        <v>-142154455813325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-142154455813325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-592310232555.52087</v>
      </c>
      <c r="L4833" s="444">
        <f t="shared" ca="1" si="192"/>
        <v>-142746766045880.53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-142746766045880.53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-594778191857.83557</v>
      </c>
      <c r="L4834" s="444">
        <f t="shared" ca="1" si="192"/>
        <v>-143341544237738.38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-143341544237738.38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-597256434323.90991</v>
      </c>
      <c r="L4835" s="444">
        <f t="shared" ca="1" si="192"/>
        <v>-143938800672062.28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-143938800672062.28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-599745002800.25952</v>
      </c>
      <c r="L4836" s="444">
        <f t="shared" ca="1" si="192"/>
        <v>-144538545674862.53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-144538545674862.53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-602243940311.92725</v>
      </c>
      <c r="L4837" s="444">
        <f t="shared" ca="1" si="192"/>
        <v>-145140789615174.47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-145140789615174.47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-604753290063.22693</v>
      </c>
      <c r="L4838" s="444">
        <f t="shared" ca="1" si="192"/>
        <v>-145745542905237.69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-145745542905237.69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-607273095438.49036</v>
      </c>
      <c r="L4839" s="444">
        <f t="shared" ca="1" si="192"/>
        <v>-146352816000676.19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-146352816000676.19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-609803400002.81738</v>
      </c>
      <c r="L4840" s="444">
        <f t="shared" ca="1" si="192"/>
        <v>-146962619400679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-146962619400679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-612344247502.8291</v>
      </c>
      <c r="L4841" s="444">
        <f t="shared" ca="1" si="192"/>
        <v>-147574963648181.84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-147574963648181.84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-614895681867.42432</v>
      </c>
      <c r="L4842" s="444">
        <f t="shared" ca="1" si="192"/>
        <v>-148189859330049.28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-148189859330049.28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-617457747208.5387</v>
      </c>
      <c r="L4843" s="444">
        <f t="shared" ca="1" si="192"/>
        <v>-148807317077257.81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-148807317077257.81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-620030487821.90759</v>
      </c>
      <c r="L4844" s="444">
        <f t="shared" ca="1" si="192"/>
        <v>-149427347565079.72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-149427347565079.72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-622613948187.83215</v>
      </c>
      <c r="L4845" s="444">
        <f t="shared" ca="1" si="192"/>
        <v>-150049961513267.56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-150049961513267.56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-625208172971.94812</v>
      </c>
      <c r="L4846" s="444">
        <f t="shared" ca="1" si="192"/>
        <v>-150675169686239.5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-150675169686239.5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-627813207025.99792</v>
      </c>
      <c r="L4847" s="444">
        <f t="shared" ca="1" si="192"/>
        <v>-151302982893265.5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-151302982893265.5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-630429095388.6062</v>
      </c>
      <c r="L4848" s="444">
        <f t="shared" ca="1" si="192"/>
        <v>-151933411988654.09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-151933411988654.09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-633055883286.05872</v>
      </c>
      <c r="L4849" s="444">
        <f t="shared" ca="1" si="192"/>
        <v>-152566467871940.16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-152566467871940.16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-635693616133.08398</v>
      </c>
      <c r="L4850" s="444">
        <f t="shared" ca="1" si="192"/>
        <v>-153202161488073.25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-153202161488073.25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-638342339533.63855</v>
      </c>
      <c r="L4851" s="444">
        <f t="shared" ca="1" si="192"/>
        <v>-153840503827606.88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-153840503827606.88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-641002099281.69531</v>
      </c>
      <c r="L4852" s="444">
        <f t="shared" ca="1" si="192"/>
        <v>-154481505926888.56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-154481505926888.56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-643672941362.03564</v>
      </c>
      <c r="L4853" s="444">
        <f t="shared" ref="L4853:L5107" ca="1" si="197">I4853-J4853+K4853</f>
        <v>-155125178868250.59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-155125178868250.59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-646354911951.04419</v>
      </c>
      <c r="L4854" s="444">
        <f t="shared" ca="1" si="197"/>
        <v>-155771533780201.63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-155771533780201.63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-649048057417.50671</v>
      </c>
      <c r="L4855" s="444">
        <f t="shared" ca="1" si="197"/>
        <v>-156420581837619.13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-156420581837619.13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-651752424323.41296</v>
      </c>
      <c r="L4856" s="444">
        <f t="shared" ca="1" si="197"/>
        <v>-157072334261942.53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-157072334261942.53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-654468059424.7605</v>
      </c>
      <c r="L4857" s="444">
        <f t="shared" ca="1" si="197"/>
        <v>-157726802321367.28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-157726802321367.28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-657195009672.36365</v>
      </c>
      <c r="L4858" s="444">
        <f t="shared" ca="1" si="197"/>
        <v>-158383997331039.66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-158383997331039.66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-659933322212.66528</v>
      </c>
      <c r="L4859" s="444">
        <f t="shared" ca="1" si="197"/>
        <v>-159043930653252.31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-159043930653252.31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-662683044388.55127</v>
      </c>
      <c r="L4860" s="444">
        <f t="shared" ca="1" si="197"/>
        <v>-159706613697640.88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-159706613697640.88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-665444223740.17029</v>
      </c>
      <c r="L4861" s="444">
        <f t="shared" ca="1" si="197"/>
        <v>-160372057921381.03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-160372057921381.03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-668216908005.75427</v>
      </c>
      <c r="L4862" s="444">
        <f t="shared" ca="1" si="197"/>
        <v>-161040274829386.78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-161040274829386.78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-671001145122.44495</v>
      </c>
      <c r="L4863" s="444">
        <f t="shared" ca="1" si="197"/>
        <v>-161711275974509.22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-161711275974509.22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-673796983227.1217</v>
      </c>
      <c r="L4864" s="444">
        <f t="shared" ca="1" si="197"/>
        <v>-162385072957736.34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-162385072957736.34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-676604470657.23474</v>
      </c>
      <c r="L4865" s="444">
        <f t="shared" ca="1" si="197"/>
        <v>-163061677428393.59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-163061677428393.59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-679423655951.64001</v>
      </c>
      <c r="L4866" s="444">
        <f t="shared" ca="1" si="197"/>
        <v>-163741101084345.22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-163741101084345.22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-682254587851.43835</v>
      </c>
      <c r="L4867" s="444">
        <f t="shared" ca="1" si="197"/>
        <v>-164423355672196.66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-164423355672196.66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-685097315300.81934</v>
      </c>
      <c r="L4868" s="444">
        <f t="shared" ca="1" si="197"/>
        <v>-165108452987497.47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-165108452987497.47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-687951887447.90613</v>
      </c>
      <c r="L4869" s="444">
        <f t="shared" ca="1" si="197"/>
        <v>-165796404874945.38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-165796404874945.38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-690818353645.60571</v>
      </c>
      <c r="L4870" s="444">
        <f t="shared" ca="1" si="197"/>
        <v>-166487223228590.97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-166487223228590.97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-693696763452.4624</v>
      </c>
      <c r="L4871" s="444">
        <f t="shared" ca="1" si="197"/>
        <v>-167180919992043.44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-167180919992043.44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-696587166633.51428</v>
      </c>
      <c r="L4872" s="444">
        <f t="shared" ca="1" si="197"/>
        <v>-167877507158676.94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-167877507158676.94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-699489613161.15393</v>
      </c>
      <c r="L4873" s="444">
        <f t="shared" ca="1" si="197"/>
        <v>-168576996771838.09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-168576996771838.09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-702404153215.99207</v>
      </c>
      <c r="L4874" s="444">
        <f t="shared" ca="1" si="197"/>
        <v>-169279400925054.09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-169279400925054.09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-705330837187.72534</v>
      </c>
      <c r="L4875" s="444">
        <f t="shared" ca="1" si="197"/>
        <v>-169984731762241.81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-169984731762241.81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-708269715676.00757</v>
      </c>
      <c r="L4876" s="444">
        <f t="shared" ca="1" si="197"/>
        <v>-170693001477917.81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-170693001477917.81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-711220839491.32422</v>
      </c>
      <c r="L4877" s="444">
        <f t="shared" ca="1" si="197"/>
        <v>-171404222317409.13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-171404222317409.13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-714184259655.87134</v>
      </c>
      <c r="L4878" s="444">
        <f t="shared" ca="1" si="197"/>
        <v>-172118406577065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-172118406577065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-717160027404.4375</v>
      </c>
      <c r="L4879" s="444">
        <f t="shared" ca="1" si="197"/>
        <v>-172835566604469.44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-172835566604469.44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-720148194185.28931</v>
      </c>
      <c r="L4880" s="444">
        <f t="shared" ca="1" si="197"/>
        <v>-173555714798654.72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-173555714798654.72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-723148811661.06128</v>
      </c>
      <c r="L4881" s="444">
        <f t="shared" ca="1" si="197"/>
        <v>-174278863610315.78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-174278863610315.78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-726161931709.64905</v>
      </c>
      <c r="L4882" s="444">
        <f t="shared" ca="1" si="197"/>
        <v>-175005025542025.44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-175005025542025.44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-729187606425.10596</v>
      </c>
      <c r="L4883" s="444">
        <f t="shared" ca="1" si="197"/>
        <v>-175734213148450.53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-175734213148450.53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-732225888118.54382</v>
      </c>
      <c r="L4884" s="444">
        <f t="shared" ca="1" si="197"/>
        <v>-176466439036569.06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-176466439036569.06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-735276829319.03772</v>
      </c>
      <c r="L4885" s="444">
        <f t="shared" ca="1" si="197"/>
        <v>-177201715865888.09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-177201715865888.09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-738340482774.53369</v>
      </c>
      <c r="L4886" s="444">
        <f t="shared" ca="1" si="197"/>
        <v>-177940056348662.63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-177940056348662.63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-741416901452.76099</v>
      </c>
      <c r="L4887" s="444">
        <f t="shared" ca="1" si="197"/>
        <v>-178681473250115.38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-178681473250115.38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-744506138542.14734</v>
      </c>
      <c r="L4888" s="444">
        <f t="shared" ca="1" si="197"/>
        <v>-179425979388657.53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-179425979388657.53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-747608247452.73975</v>
      </c>
      <c r="L4889" s="444">
        <f t="shared" ca="1" si="197"/>
        <v>-180173587636110.28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-180173587636110.28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-750723281817.12622</v>
      </c>
      <c r="L4890" s="444">
        <f t="shared" ca="1" si="197"/>
        <v>-180924310917927.41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-180924310917927.41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-753851295491.36414</v>
      </c>
      <c r="L4891" s="444">
        <f t="shared" ca="1" si="197"/>
        <v>-181678162213418.78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-181678162213418.78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-756992342555.91162</v>
      </c>
      <c r="L4892" s="444">
        <f t="shared" ca="1" si="197"/>
        <v>-182435154555974.69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-182435154555974.69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-760146477316.56116</v>
      </c>
      <c r="L4893" s="444">
        <f t="shared" ca="1" si="197"/>
        <v>-183195301033291.25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-183195301033291.25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-763313754305.38025</v>
      </c>
      <c r="L4894" s="444">
        <f t="shared" ca="1" si="197"/>
        <v>-183958614787596.63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-183958614787596.63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-766494228281.65259</v>
      </c>
      <c r="L4895" s="444">
        <f t="shared" ca="1" si="197"/>
        <v>-184725109015878.28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-184725109015878.28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-769687954232.82617</v>
      </c>
      <c r="L4896" s="444">
        <f t="shared" ca="1" si="197"/>
        <v>-185494796970111.09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-185494796970111.09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-772894987375.46289</v>
      </c>
      <c r="L4897" s="444">
        <f t="shared" ca="1" si="197"/>
        <v>-186267691957486.56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-186267691957486.56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-776115383156.19397</v>
      </c>
      <c r="L4898" s="444">
        <f t="shared" ca="1" si="197"/>
        <v>-187043807340642.75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-187043807340642.75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-779349197252.6781</v>
      </c>
      <c r="L4899" s="444">
        <f t="shared" ca="1" si="197"/>
        <v>-187823156537895.44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-187823156537895.44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-782596485574.56433</v>
      </c>
      <c r="L4900" s="444">
        <f t="shared" ca="1" si="197"/>
        <v>-188605753023470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-188605753023470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-785857304264.45837</v>
      </c>
      <c r="L4901" s="444">
        <f t="shared" ca="1" si="197"/>
        <v>-189391610327734.47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-189391610327734.47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-789131709698.89355</v>
      </c>
      <c r="L4902" s="444">
        <f t="shared" ca="1" si="197"/>
        <v>-190180742037433.38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-190180742037433.38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-792419758489.30566</v>
      </c>
      <c r="L4903" s="444">
        <f t="shared" ca="1" si="197"/>
        <v>-190973161795922.69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-190973161795922.69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-795721507483.01123</v>
      </c>
      <c r="L4904" s="444">
        <f t="shared" ca="1" si="197"/>
        <v>-191768883303405.69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-191768883303405.69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-799037013764.19031</v>
      </c>
      <c r="L4905" s="444">
        <f t="shared" ca="1" si="197"/>
        <v>-192567920317169.88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-192567920317169.88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-802366334654.87451</v>
      </c>
      <c r="L4906" s="444">
        <f t="shared" ca="1" si="197"/>
        <v>-193370286651824.75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-193370286651824.75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-805709527715.9364</v>
      </c>
      <c r="L4907" s="444">
        <f t="shared" ca="1" si="197"/>
        <v>-194175996179540.69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-194175996179540.69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-809066650748.08618</v>
      </c>
      <c r="L4908" s="444">
        <f t="shared" ca="1" si="197"/>
        <v>-194985062830288.78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-194985062830288.78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-812437761792.86987</v>
      </c>
      <c r="L4909" s="444">
        <f t="shared" ca="1" si="197"/>
        <v>-195797500592081.66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-195797500592081.66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-815822919133.67358</v>
      </c>
      <c r="L4910" s="444">
        <f t="shared" ca="1" si="197"/>
        <v>-196613323511215.34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-196613323511215.34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-819222181296.73059</v>
      </c>
      <c r="L4911" s="444">
        <f t="shared" ca="1" si="197"/>
        <v>-197432545692512.06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-197432545692512.06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-822635607052.13354</v>
      </c>
      <c r="L4912" s="444">
        <f t="shared" ca="1" si="197"/>
        <v>-198255181299564.19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-198255181299564.19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-826063255414.85083</v>
      </c>
      <c r="L4913" s="444">
        <f t="shared" ca="1" si="197"/>
        <v>-199081244554979.03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-199081244554979.03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-829505185645.74597</v>
      </c>
      <c r="L4914" s="444">
        <f t="shared" ca="1" si="197"/>
        <v>-199910749740624.78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-199910749740624.78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-832961457252.60327</v>
      </c>
      <c r="L4915" s="444">
        <f t="shared" ca="1" si="197"/>
        <v>-200743711197877.38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-200743711197877.38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-836432129991.15576</v>
      </c>
      <c r="L4916" s="444">
        <f t="shared" ca="1" si="197"/>
        <v>-201580143327868.53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-201580143327868.53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-839917263866.1189</v>
      </c>
      <c r="L4917" s="444">
        <f t="shared" ca="1" si="197"/>
        <v>-202420060591734.66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-202420060591734.66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-843416919132.22778</v>
      </c>
      <c r="L4918" s="444">
        <f t="shared" ca="1" si="197"/>
        <v>-203263477510866.88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-203263477510866.88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-846931156295.27869</v>
      </c>
      <c r="L4919" s="444">
        <f t="shared" ca="1" si="197"/>
        <v>-204110408667162.16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-204110408667162.16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-850460036113.17566</v>
      </c>
      <c r="L4920" s="444">
        <f t="shared" ca="1" si="197"/>
        <v>-204960868703275.34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-204960868703275.34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-854003619596.98059</v>
      </c>
      <c r="L4921" s="444">
        <f t="shared" ca="1" si="197"/>
        <v>-205814872322872.31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-205814872322872.31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-857561968011.96802</v>
      </c>
      <c r="L4922" s="444">
        <f t="shared" ca="1" si="197"/>
        <v>-206672434290884.28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-206672434290884.28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-861135142878.68445</v>
      </c>
      <c r="L4923" s="444">
        <f t="shared" ca="1" si="197"/>
        <v>-207533569433762.97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-207533569433762.97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-864723205974.01233</v>
      </c>
      <c r="L4924" s="444">
        <f t="shared" ca="1" si="197"/>
        <v>-208398292639736.97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-208398292639736.97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-868326219332.2373</v>
      </c>
      <c r="L4925" s="444">
        <f t="shared" ca="1" si="197"/>
        <v>-209266618859069.22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-209266618859069.22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-871944245246.1217</v>
      </c>
      <c r="L4926" s="444">
        <f t="shared" ca="1" si="197"/>
        <v>-210138563104315.34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-210138563104315.34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-875577346267.98059</v>
      </c>
      <c r="L4927" s="444">
        <f t="shared" ca="1" si="197"/>
        <v>-211014140450583.31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-211014140450583.31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-879225585210.76379</v>
      </c>
      <c r="L4928" s="444">
        <f t="shared" ca="1" si="197"/>
        <v>-211893366035794.06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-211893366035794.06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-882889025149.14197</v>
      </c>
      <c r="L4929" s="444">
        <f t="shared" ca="1" si="197"/>
        <v>-212776255060943.22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-212776255060943.22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-886567729420.59668</v>
      </c>
      <c r="L4930" s="444">
        <f t="shared" ca="1" si="197"/>
        <v>-213662822790363.81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-213662822790363.81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-890261761626.51587</v>
      </c>
      <c r="L4931" s="444">
        <f t="shared" ca="1" si="197"/>
        <v>-214553084551990.34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-214553084551990.34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-893971185633.29309</v>
      </c>
      <c r="L4932" s="444">
        <f t="shared" ca="1" si="197"/>
        <v>-215447055737623.63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-215447055737623.63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-897696065573.43176</v>
      </c>
      <c r="L4933" s="444">
        <f t="shared" ca="1" si="197"/>
        <v>-216344751803197.06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-216344751803197.06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-901436465846.65442</v>
      </c>
      <c r="L4934" s="444">
        <f t="shared" ca="1" si="197"/>
        <v>-217246188269043.72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-217246188269043.72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-905192451121.0155</v>
      </c>
      <c r="L4935" s="444">
        <f t="shared" ca="1" si="197"/>
        <v>-218151380720164.72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-218151380720164.72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-908964086334.01965</v>
      </c>
      <c r="L4936" s="444">
        <f t="shared" ca="1" si="197"/>
        <v>-219060344806498.75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-219060344806498.75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-912751436693.74475</v>
      </c>
      <c r="L4937" s="444">
        <f t="shared" ca="1" si="197"/>
        <v>-219973096243192.5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-219973096243192.5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-916554567679.96875</v>
      </c>
      <c r="L4938" s="444">
        <f t="shared" ca="1" si="197"/>
        <v>-220889650810872.47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-220889650810872.47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-920373545045.30188</v>
      </c>
      <c r="L4939" s="444">
        <f t="shared" ca="1" si="197"/>
        <v>-221810024355917.78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-221810024355917.78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-924208434816.32422</v>
      </c>
      <c r="L4940" s="444">
        <f t="shared" ca="1" si="197"/>
        <v>-222734232790734.09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-222734232790734.09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-928059303294.72534</v>
      </c>
      <c r="L4941" s="444">
        <f t="shared" ca="1" si="197"/>
        <v>-223662292094028.81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-223662292094028.81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-931926217058.45337</v>
      </c>
      <c r="L4942" s="444">
        <f t="shared" ca="1" si="197"/>
        <v>-224594218311087.28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-224594218311087.28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-935809242962.86377</v>
      </c>
      <c r="L4943" s="444">
        <f t="shared" ca="1" si="197"/>
        <v>-225530027554050.16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-225530027554050.16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-939708448141.87561</v>
      </c>
      <c r="L4944" s="444">
        <f t="shared" ca="1" si="197"/>
        <v>-226469736002192.03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-226469736002192.03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-943623900009.13342</v>
      </c>
      <c r="L4945" s="444">
        <f t="shared" ca="1" si="197"/>
        <v>-227413359902201.16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-227413359902201.16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-947555666259.17163</v>
      </c>
      <c r="L4946" s="444">
        <f t="shared" ca="1" si="197"/>
        <v>-228360915568460.31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-228360915568460.31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-951503814868.58459</v>
      </c>
      <c r="L4947" s="444">
        <f t="shared" ca="1" si="197"/>
        <v>-229312419383328.91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-229312419383328.91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-955468414097.20374</v>
      </c>
      <c r="L4948" s="444">
        <f t="shared" ca="1" si="197"/>
        <v>-230267887797426.13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-230267887797426.13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-959449532489.27551</v>
      </c>
      <c r="L4949" s="444">
        <f t="shared" ca="1" si="197"/>
        <v>-231227337329915.41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-231227337329915.41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-963447238874.64746</v>
      </c>
      <c r="L4950" s="444">
        <f t="shared" ca="1" si="197"/>
        <v>-232190784568790.06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-232190784568790.06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-967461602369.95874</v>
      </c>
      <c r="L4951" s="444">
        <f t="shared" ca="1" si="197"/>
        <v>-233158246171160.03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-233158246171160.03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-971492692379.83337</v>
      </c>
      <c r="L4952" s="444">
        <f t="shared" ca="1" si="197"/>
        <v>-234129738863539.88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-234129738863539.88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-975540578598.08276</v>
      </c>
      <c r="L4953" s="444">
        <f t="shared" ca="1" si="197"/>
        <v>-235105279442137.97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-235105279442137.97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-979605331008.90808</v>
      </c>
      <c r="L4954" s="444">
        <f t="shared" ca="1" si="197"/>
        <v>-236084884773146.88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-236084884773146.88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-983687019888.11206</v>
      </c>
      <c r="L4955" s="444">
        <f t="shared" ca="1" si="197"/>
        <v>-237068571793035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-237068571793035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-987785715804.31238</v>
      </c>
      <c r="L4956" s="444">
        <f t="shared" ca="1" si="197"/>
        <v>-238056357508839.31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-238056357508839.31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-991901489620.16394</v>
      </c>
      <c r="L4957" s="444">
        <f t="shared" ca="1" si="197"/>
        <v>-239048258998459.47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-239048258998459.47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-996034412493.58105</v>
      </c>
      <c r="L4958" s="444">
        <f t="shared" ca="1" si="197"/>
        <v>-240044293410953.06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-240044293410953.06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-1000184555878.9711</v>
      </c>
      <c r="L4959" s="444">
        <f t="shared" ca="1" si="197"/>
        <v>-241044477966832.03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-241044477966832.03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-1004351991528.4667</v>
      </c>
      <c r="L4960" s="444">
        <f t="shared" ca="1" si="197"/>
        <v>-242048829958360.5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-242048829958360.5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-1008536791493.1688</v>
      </c>
      <c r="L4961" s="444">
        <f t="shared" ca="1" si="197"/>
        <v>-243057366749853.66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-243057366749853.66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-1012739028124.3901</v>
      </c>
      <c r="L4962" s="444">
        <f t="shared" ca="1" si="197"/>
        <v>-244070105777978.03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-244070105777978.03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-1016958774074.9084</v>
      </c>
      <c r="L4963" s="444">
        <f t="shared" ca="1" si="197"/>
        <v>-245087064552052.94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-245087064552052.94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-1021196102300.2207</v>
      </c>
      <c r="L4964" s="444">
        <f t="shared" ca="1" si="197"/>
        <v>-246108260654353.16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-246108260654353.16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-1025451086059.8048</v>
      </c>
      <c r="L4965" s="444">
        <f t="shared" ca="1" si="197"/>
        <v>-247133711740412.97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-247133711740412.97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-1029723798918.3873</v>
      </c>
      <c r="L4966" s="444">
        <f t="shared" ca="1" si="197"/>
        <v>-248163435539331.34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-248163435539331.34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-1034014314747.214</v>
      </c>
      <c r="L4967" s="444">
        <f t="shared" ca="1" si="197"/>
        <v>-249197449854078.56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-249197449854078.56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-1038322707725.3275</v>
      </c>
      <c r="L4968" s="444">
        <f t="shared" ca="1" si="197"/>
        <v>-250235772561803.88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-250235772561803.88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-1042649052340.8496</v>
      </c>
      <c r="L4969" s="444">
        <f t="shared" ca="1" si="197"/>
        <v>-251278421614144.72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-251278421614144.72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-1046993423392.2697</v>
      </c>
      <c r="L4970" s="444">
        <f t="shared" ca="1" si="197"/>
        <v>-252325415037537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-252325415037537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-1051355895989.7374</v>
      </c>
      <c r="L4971" s="444">
        <f t="shared" ca="1" si="197"/>
        <v>-253376770933526.75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-253376770933526.75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-1055736545556.3615</v>
      </c>
      <c r="L4972" s="444">
        <f t="shared" ca="1" si="197"/>
        <v>-254432507479083.13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-254432507479083.13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-1060135447829.5128</v>
      </c>
      <c r="L4973" s="444">
        <f t="shared" ca="1" si="197"/>
        <v>-255492642926912.63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-255492642926912.63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-1064552678862.1359</v>
      </c>
      <c r="L4974" s="444">
        <f t="shared" ca="1" si="197"/>
        <v>-256557195605774.75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-256557195605774.75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-1068988315024.0615</v>
      </c>
      <c r="L4975" s="444">
        <f t="shared" ca="1" si="197"/>
        <v>-257626183920798.81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-257626183920798.81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-1073442433003.3284</v>
      </c>
      <c r="L4976" s="444">
        <f t="shared" ca="1" si="197"/>
        <v>-258699626353802.16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-258699626353802.16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-1077915109807.5092</v>
      </c>
      <c r="L4977" s="444">
        <f t="shared" ca="1" si="197"/>
        <v>-259777541463609.66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-259777541463609.66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-1082406422765.0402</v>
      </c>
      <c r="L4978" s="444">
        <f t="shared" ca="1" si="197"/>
        <v>-260859947886374.69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-260859947886374.69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-1086916449526.561</v>
      </c>
      <c r="L4979" s="444">
        <f t="shared" ca="1" si="197"/>
        <v>-261946864335901.25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-261946864335901.25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-1091445268066.2554</v>
      </c>
      <c r="L4980" s="444">
        <f t="shared" ca="1" si="197"/>
        <v>-263038309603967.5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-263038309603967.5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-1095992956683.1979</v>
      </c>
      <c r="L4981" s="444">
        <f t="shared" ca="1" si="197"/>
        <v>-264134302560650.69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-264134302560650.69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-1100559594002.7112</v>
      </c>
      <c r="L4982" s="444">
        <f t="shared" ca="1" si="197"/>
        <v>-265234862154653.41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-265234862154653.41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-1105145258977.7224</v>
      </c>
      <c r="L4983" s="444">
        <f t="shared" ca="1" si="197"/>
        <v>-266340007413631.13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-266340007413631.13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-1109750030890.1296</v>
      </c>
      <c r="L4984" s="444">
        <f t="shared" ca="1" si="197"/>
        <v>-267449757444521.25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-267449757444521.25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-1114373989352.1719</v>
      </c>
      <c r="L4985" s="444">
        <f t="shared" ca="1" si="197"/>
        <v>-268564131433873.44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-268564131433873.44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-1119017214307.8059</v>
      </c>
      <c r="L4986" s="444">
        <f t="shared" ca="1" si="197"/>
        <v>-269683148648181.25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-269683148648181.25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-1123679786034.0886</v>
      </c>
      <c r="L4987" s="444">
        <f t="shared" ca="1" si="197"/>
        <v>-270806828434215.34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-270806828434215.34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-1128361785142.564</v>
      </c>
      <c r="L4988" s="444">
        <f t="shared" ca="1" si="197"/>
        <v>-271935190219357.91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-271935190219357.91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-1133063292580.6577</v>
      </c>
      <c r="L4989" s="444">
        <f t="shared" ca="1" si="197"/>
        <v>-273068253511938.56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-273068253511938.56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-1137784389633.0771</v>
      </c>
      <c r="L4990" s="444">
        <f t="shared" ca="1" si="197"/>
        <v>-274206037901571.63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-274206037901571.63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-1142525157923.2151</v>
      </c>
      <c r="L4991" s="444">
        <f t="shared" ca="1" si="197"/>
        <v>-275348563059494.84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-275348563059494.84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-1147285679414.5618</v>
      </c>
      <c r="L4992" s="444">
        <f t="shared" ca="1" si="197"/>
        <v>-276495848738909.41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-276495848738909.41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-1152066036412.1226</v>
      </c>
      <c r="L4993" s="444">
        <f t="shared" ca="1" si="197"/>
        <v>-277647914775321.53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-277647914775321.53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-1156866311563.8396</v>
      </c>
      <c r="L4994" s="444">
        <f t="shared" ca="1" si="197"/>
        <v>-278804781086885.38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-278804781086885.38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-1161686587862.0225</v>
      </c>
      <c r="L4995" s="444">
        <f t="shared" ca="1" si="197"/>
        <v>-279966467674747.41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-279966467674747.41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-1166526948644.7808</v>
      </c>
      <c r="L4996" s="444">
        <f t="shared" ca="1" si="197"/>
        <v>-281132994623392.19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-281132994623392.19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-1171387477597.4675</v>
      </c>
      <c r="L4997" s="444">
        <f t="shared" ca="1" si="197"/>
        <v>-282304382100989.63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-282304382100989.63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-1176268258754.1235</v>
      </c>
      <c r="L4998" s="444">
        <f t="shared" ca="1" si="197"/>
        <v>-283480650359743.75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-283480650359743.75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-1181169376498.9324</v>
      </c>
      <c r="L4999" s="444">
        <f t="shared" ca="1" si="197"/>
        <v>-284661819736242.69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-284661819736242.69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-1186090915567.6777</v>
      </c>
      <c r="L5000" s="444">
        <f t="shared" ca="1" si="197"/>
        <v>-285847910651810.38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-285847910651810.38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-1191032961049.21</v>
      </c>
      <c r="L5001" s="444">
        <f t="shared" ca="1" si="197"/>
        <v>-287038943612859.56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-287038943612859.56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-1195995598386.9148</v>
      </c>
      <c r="L5002" s="444">
        <f t="shared" ca="1" si="197"/>
        <v>-288234939211246.5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-288234939211246.5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-1200978913380.1938</v>
      </c>
      <c r="L5003" s="444">
        <f t="shared" ca="1" si="197"/>
        <v>-289435918124626.69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-289435918124626.69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-1205982992185.9446</v>
      </c>
      <c r="L5004" s="444">
        <f t="shared" ca="1" si="197"/>
        <v>-290641901116812.63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-290641901116812.63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-1211007921320.0525</v>
      </c>
      <c r="L5005" s="444">
        <f t="shared" ca="1" si="197"/>
        <v>-291852909038132.69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-291852909038132.69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-1216053787658.8862</v>
      </c>
      <c r="L5006" s="444">
        <f t="shared" ca="1" si="197"/>
        <v>-293068962825791.56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-293068962825791.56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-1221120678440.7981</v>
      </c>
      <c r="L5007" s="444">
        <f t="shared" ca="1" si="197"/>
        <v>-294290083504232.38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-294290083504232.38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-1226208681267.6348</v>
      </c>
      <c r="L5008" s="444">
        <f t="shared" ca="1" si="197"/>
        <v>-295516292185500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-295516292185500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-1231317884106.25</v>
      </c>
      <c r="L5009" s="444">
        <f t="shared" ca="1" si="197"/>
        <v>-296747610069606.25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-296747610069606.25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-1236448375290.0261</v>
      </c>
      <c r="L5010" s="444">
        <f t="shared" ca="1" si="197"/>
        <v>-297984058444896.25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-297984058444896.25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-1241600243520.4011</v>
      </c>
      <c r="L5011" s="444">
        <f t="shared" ca="1" si="197"/>
        <v>-299225658688416.63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-299225658688416.63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-1246773577868.4026</v>
      </c>
      <c r="L5012" s="444">
        <f t="shared" ca="1" si="197"/>
        <v>-300472432266285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-300472432266285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-1251968467776.1875</v>
      </c>
      <c r="L5013" s="444">
        <f t="shared" ca="1" si="197"/>
        <v>-301724400734061.19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-301724400734061.19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-1257185003058.5884</v>
      </c>
      <c r="L5014" s="444">
        <f t="shared" ca="1" si="197"/>
        <v>-302981585737119.75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-302981585737119.75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-1262423273904.6655</v>
      </c>
      <c r="L5015" s="444">
        <f t="shared" ca="1" si="197"/>
        <v>-304244009011024.44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-304244009011024.44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-1267683370879.2686</v>
      </c>
      <c r="L5016" s="444">
        <f t="shared" ca="1" si="197"/>
        <v>-305511692381903.69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-305511692381903.69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-1272965384924.5986</v>
      </c>
      <c r="L5017" s="444">
        <f t="shared" ca="1" si="197"/>
        <v>-306784657766828.31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-306784657766828.31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-1278269407361.7847</v>
      </c>
      <c r="L5018" s="444">
        <f t="shared" ca="1" si="197"/>
        <v>-308062927174190.13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-308062927174190.13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-1283595529892.4587</v>
      </c>
      <c r="L5019" s="444">
        <f t="shared" ca="1" si="197"/>
        <v>-309346522704082.56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-309346522704082.56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-1288943844600.344</v>
      </c>
      <c r="L5020" s="444">
        <f t="shared" ca="1" si="197"/>
        <v>-310635466548682.94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-310635466548682.94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-1294314443952.8455</v>
      </c>
      <c r="L5021" s="444">
        <f t="shared" ca="1" si="197"/>
        <v>-311929780992635.81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-311929780992635.81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-1299707420802.6492</v>
      </c>
      <c r="L5022" s="444">
        <f t="shared" ca="1" si="197"/>
        <v>-313229488413438.44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-313229488413438.44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-1305122868389.3269</v>
      </c>
      <c r="L5023" s="444">
        <f t="shared" ca="1" si="197"/>
        <v>-314534611281827.75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-314534611281827.75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-1310560880340.949</v>
      </c>
      <c r="L5024" s="444">
        <f t="shared" ca="1" si="197"/>
        <v>-315845172162168.69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-315845172162168.69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-1316021550675.7029</v>
      </c>
      <c r="L5025" s="444">
        <f t="shared" ca="1" si="197"/>
        <v>-317161193712844.38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-317161193712844.38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-1321504973803.5183</v>
      </c>
      <c r="L5026" s="444">
        <f t="shared" ca="1" si="197"/>
        <v>-318482698686647.88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-318482698686647.88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-1327011244527.6995</v>
      </c>
      <c r="L5027" s="444">
        <f t="shared" ca="1" si="197"/>
        <v>-319809709931175.56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-319809709931175.56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-1332540458046.5649</v>
      </c>
      <c r="L5028" s="444">
        <f t="shared" ca="1" si="197"/>
        <v>-321142250389222.13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-321142250389222.13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-1338092709955.0923</v>
      </c>
      <c r="L5029" s="444">
        <f t="shared" ca="1" si="197"/>
        <v>-322480343099177.19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-322480343099177.19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-1343668096246.5715</v>
      </c>
      <c r="L5030" s="444">
        <f t="shared" ca="1" si="197"/>
        <v>-323824011195423.75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-323824011195423.75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-1349266713314.2656</v>
      </c>
      <c r="L5031" s="444">
        <f t="shared" ca="1" si="197"/>
        <v>-325173277908738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-325173277908738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-1354888657953.075</v>
      </c>
      <c r="L5032" s="444">
        <f t="shared" ca="1" si="197"/>
        <v>-326528166566691.06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-326528166566691.06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-1360534027361.2126</v>
      </c>
      <c r="L5033" s="444">
        <f t="shared" ca="1" si="197"/>
        <v>-327888700594052.25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-327888700594052.25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-1366202919141.8843</v>
      </c>
      <c r="L5034" s="444">
        <f t="shared" ca="1" si="197"/>
        <v>-329254903513194.13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-329254903513194.13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-1371895431304.9756</v>
      </c>
      <c r="L5035" s="444">
        <f t="shared" ca="1" si="197"/>
        <v>-330626798944499.13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-330626798944499.13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-1377611662268.7463</v>
      </c>
      <c r="L5036" s="444">
        <f t="shared" ca="1" si="197"/>
        <v>-332004410606767.88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-332004410606767.88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-1383351710861.5327</v>
      </c>
      <c r="L5037" s="444">
        <f t="shared" ca="1" si="197"/>
        <v>-333387762317629.44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-333387762317629.44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-1389115676323.4561</v>
      </c>
      <c r="L5038" s="444">
        <f t="shared" ca="1" si="197"/>
        <v>-334776877993952.88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-334776877993952.88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-1394903658308.137</v>
      </c>
      <c r="L5039" s="444">
        <f t="shared" ca="1" si="197"/>
        <v>-336171781652261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-336171781652261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-1400715756884.4209</v>
      </c>
      <c r="L5040" s="444">
        <f t="shared" ca="1" si="197"/>
        <v>-337572497409145.44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-337572497409145.44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-1406552072538.106</v>
      </c>
      <c r="L5041" s="444">
        <f t="shared" ca="1" si="197"/>
        <v>-338979049481683.56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-338979049481683.56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-1412412706173.6814</v>
      </c>
      <c r="L5042" s="444">
        <f t="shared" ca="1" si="197"/>
        <v>-340391462187857.25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-340391462187857.25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-1418297759116.0718</v>
      </c>
      <c r="L5043" s="444">
        <f t="shared" ca="1" si="197"/>
        <v>-341809759946973.31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-341809759946973.31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-1424207333112.3887</v>
      </c>
      <c r="L5044" s="444">
        <f t="shared" ca="1" si="197"/>
        <v>-343233967280085.69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-343233967280085.69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-1430141530333.6904</v>
      </c>
      <c r="L5045" s="444">
        <f t="shared" ca="1" si="197"/>
        <v>-344664108810419.38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-344664108810419.38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-1436100453376.7473</v>
      </c>
      <c r="L5046" s="444">
        <f t="shared" ca="1" si="197"/>
        <v>-346100209263796.13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-346100209263796.13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-1442084205265.8171</v>
      </c>
      <c r="L5047" s="444">
        <f t="shared" ca="1" si="197"/>
        <v>-347542293469061.94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-347542293469061.94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-1448092889454.4248</v>
      </c>
      <c r="L5048" s="444">
        <f t="shared" ca="1" si="197"/>
        <v>-348990386358516.38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-348990386358516.38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-1454126609827.1516</v>
      </c>
      <c r="L5049" s="444">
        <f t="shared" ca="1" si="197"/>
        <v>-350444512968343.5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-350444512968343.5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-1460185470701.4312</v>
      </c>
      <c r="L5050" s="444">
        <f t="shared" ca="1" si="197"/>
        <v>-351904698439044.94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-351904698439044.94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-1466269576829.354</v>
      </c>
      <c r="L5051" s="444">
        <f t="shared" ca="1" si="197"/>
        <v>-353370968015874.31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-353370968015874.31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-1472379033399.4763</v>
      </c>
      <c r="L5052" s="444">
        <f t="shared" ca="1" si="197"/>
        <v>-354843347049273.81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-354843347049273.81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-1478513946038.6409</v>
      </c>
      <c r="L5053" s="444">
        <f t="shared" ca="1" si="197"/>
        <v>-356321860995312.44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-356321860995312.44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-1484674420813.8018</v>
      </c>
      <c r="L5054" s="444">
        <f t="shared" ca="1" si="197"/>
        <v>-357806535416126.25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-357806535416126.25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-1490860564233.8594</v>
      </c>
      <c r="L5055" s="444">
        <f t="shared" ca="1" si="197"/>
        <v>-359297395980360.13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-359297395980360.13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-1497072483251.5005</v>
      </c>
      <c r="L5056" s="444">
        <f t="shared" ca="1" si="197"/>
        <v>-360794468463611.63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-360794468463611.63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-1503310285265.0483</v>
      </c>
      <c r="L5057" s="444">
        <f t="shared" ca="1" si="197"/>
        <v>-362297778748876.69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-362297778748876.69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-1509574078120.3196</v>
      </c>
      <c r="L5058" s="444">
        <f t="shared" ca="1" si="197"/>
        <v>-363807352826997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-363807352826997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-1515863970112.4875</v>
      </c>
      <c r="L5059" s="444">
        <f t="shared" ca="1" si="197"/>
        <v>-365323216797109.5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-365323216797109.5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-1522180069987.9563</v>
      </c>
      <c r="L5060" s="444">
        <f t="shared" ca="1" si="197"/>
        <v>-366845396867097.44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-366845396867097.44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-1528522486946.2393</v>
      </c>
      <c r="L5061" s="444">
        <f t="shared" ca="1" si="197"/>
        <v>-368373919354043.69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-368373919354043.69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-1534891330641.8486</v>
      </c>
      <c r="L5062" s="444">
        <f t="shared" ca="1" si="197"/>
        <v>-369908810684685.56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-369908810684685.56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-1541286711186.1899</v>
      </c>
      <c r="L5063" s="444">
        <f t="shared" ca="1" si="197"/>
        <v>-371450097395871.75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-371450097395871.75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-1547708739149.4656</v>
      </c>
      <c r="L5064" s="444">
        <f t="shared" ca="1" si="197"/>
        <v>-372997806135021.19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-372997806135021.19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-1554157525562.5884</v>
      </c>
      <c r="L5065" s="444">
        <f t="shared" ca="1" si="197"/>
        <v>-374551963660583.75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-374551963660583.75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-1560633181919.0989</v>
      </c>
      <c r="L5066" s="444">
        <f t="shared" ca="1" si="197"/>
        <v>-376112596842502.88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-376112596842502.88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-1567135820177.0952</v>
      </c>
      <c r="L5067" s="444">
        <f t="shared" ca="1" si="197"/>
        <v>-377679732662680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-377679732662680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-1573665552761.1667</v>
      </c>
      <c r="L5068" s="444">
        <f t="shared" ca="1" si="197"/>
        <v>-379253398215441.19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-379253398215441.19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-1580222492564.3384</v>
      </c>
      <c r="L5069" s="444">
        <f t="shared" ca="1" si="197"/>
        <v>-380833620708005.5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-380833620708005.5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-1586806752950.0229</v>
      </c>
      <c r="L5070" s="444">
        <f t="shared" ca="1" si="197"/>
        <v>-382420427460955.5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-382420427460955.5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-1593418447753.9812</v>
      </c>
      <c r="L5071" s="444">
        <f t="shared" ca="1" si="197"/>
        <v>-384013845908709.5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-384013845908709.5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-1600057691286.2896</v>
      </c>
      <c r="L5072" s="444">
        <f t="shared" ca="1" si="197"/>
        <v>-385613903599995.81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-385613903599995.81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-1606724598333.3159</v>
      </c>
      <c r="L5073" s="444">
        <f t="shared" ca="1" si="197"/>
        <v>-387220628198329.13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-387220628198329.13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-1613419284159.7046</v>
      </c>
      <c r="L5074" s="444">
        <f t="shared" ca="1" si="197"/>
        <v>-388834047482488.81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-388834047482488.81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-1620141864510.3701</v>
      </c>
      <c r="L5075" s="444">
        <f t="shared" ca="1" si="197"/>
        <v>-390454189346999.19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-390454189346999.19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-1626892455612.4966</v>
      </c>
      <c r="L5076" s="444">
        <f t="shared" ca="1" si="197"/>
        <v>-392081081802611.69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-392081081802611.69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-1633671174177.5486</v>
      </c>
      <c r="L5077" s="444">
        <f t="shared" ca="1" si="197"/>
        <v>-393714752976789.25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-393714752976789.25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-1640478137403.2886</v>
      </c>
      <c r="L5078" s="444">
        <f t="shared" ca="1" si="197"/>
        <v>-395355231114192.56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-395355231114192.56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-1647313462975.8022</v>
      </c>
      <c r="L5079" s="444">
        <f t="shared" ca="1" si="197"/>
        <v>-397002544577168.38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-397002544577168.38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-1654177269071.5349</v>
      </c>
      <c r="L5080" s="444">
        <f t="shared" ca="1" si="197"/>
        <v>-398656721846239.94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-398656721846239.94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-1661069674359.333</v>
      </c>
      <c r="L5081" s="444">
        <f t="shared" ca="1" si="197"/>
        <v>-400317791520599.25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-400317791520599.25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-1667990798002.4968</v>
      </c>
      <c r="L5082" s="444">
        <f t="shared" ca="1" si="197"/>
        <v>-401985782318601.75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-401985782318601.75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-1674940759660.8406</v>
      </c>
      <c r="L5083" s="444">
        <f t="shared" ca="1" si="197"/>
        <v>-403660723078262.56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-403660723078262.56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-1681919679492.7607</v>
      </c>
      <c r="L5084" s="444">
        <f t="shared" ca="1" si="197"/>
        <v>-405342642757755.31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-405342642757755.31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-1688927678157.3137</v>
      </c>
      <c r="L5085" s="444">
        <f t="shared" ca="1" si="197"/>
        <v>-407031570435912.63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-407031570435912.63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-1695964876816.3025</v>
      </c>
      <c r="L5086" s="444">
        <f t="shared" ca="1" si="197"/>
        <v>-408727535312728.94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-408727535312728.94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-1703031397136.3706</v>
      </c>
      <c r="L5087" s="444">
        <f t="shared" ca="1" si="197"/>
        <v>-410430566709865.31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-410430566709865.31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-1710127361291.1055</v>
      </c>
      <c r="L5088" s="444">
        <f t="shared" ca="1" si="197"/>
        <v>-412140694071156.44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-412140694071156.44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-1717252891963.1519</v>
      </c>
      <c r="L5089" s="444">
        <f t="shared" ca="1" si="197"/>
        <v>-413857946963119.56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-413857946963119.56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-1724408112346.3315</v>
      </c>
      <c r="L5090" s="444">
        <f t="shared" ca="1" si="197"/>
        <v>-415582355075465.88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-415582355075465.88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-1731593146147.7744</v>
      </c>
      <c r="L5091" s="444">
        <f t="shared" ca="1" si="197"/>
        <v>-417313948221613.63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-417313948221613.63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-1738808117590.0566</v>
      </c>
      <c r="L5092" s="444">
        <f t="shared" ca="1" si="197"/>
        <v>-419052756339203.69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-419052756339203.69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-1746053151413.3486</v>
      </c>
      <c r="L5093" s="444">
        <f t="shared" ca="1" si="197"/>
        <v>-420798809490617.06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-420798809490617.06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-1753328372877.571</v>
      </c>
      <c r="L5094" s="444">
        <f t="shared" ca="1" si="197"/>
        <v>-422552137863494.63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-422552137863494.63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-1760633907764.561</v>
      </c>
      <c r="L5095" s="444">
        <f t="shared" ca="1" si="197"/>
        <v>-424312771771259.19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-424312771771259.19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-1767969882380.2466</v>
      </c>
      <c r="L5096" s="444">
        <f t="shared" ca="1" si="197"/>
        <v>-426080741653639.44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-426080741653639.44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-1775336423556.8311</v>
      </c>
      <c r="L5097" s="444">
        <f t="shared" ca="1" si="197"/>
        <v>-427856078077196.25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-427856078077196.25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-1782733658654.9844</v>
      </c>
      <c r="L5098" s="444">
        <f t="shared" ca="1" si="197"/>
        <v>-429638811735851.25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-429638811735851.25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-1790161715566.0469</v>
      </c>
      <c r="L5099" s="444">
        <f t="shared" ca="1" si="197"/>
        <v>-431428973451417.31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-431428973451417.31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-1797620722714.2388</v>
      </c>
      <c r="L5100" s="444">
        <f t="shared" ca="1" si="197"/>
        <v>-433226594174131.56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-433226594174131.56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-1805110809058.8816</v>
      </c>
      <c r="L5101" s="444">
        <f t="shared" ca="1" si="197"/>
        <v>-435031704983190.44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-435031704983190.44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-1812632104096.6267</v>
      </c>
      <c r="L5102" s="444">
        <f t="shared" ca="1" si="197"/>
        <v>-436844337087287.06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-436844337087287.06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-1820184737863.696</v>
      </c>
      <c r="L5103" s="444">
        <f t="shared" ca="1" si="197"/>
        <v>-438664521825150.75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-438664521825150.75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-1827768840938.1282</v>
      </c>
      <c r="L5104" s="444">
        <f t="shared" ca="1" si="197"/>
        <v>-440492290666088.88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-440492290666088.88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-1835384544442.0369</v>
      </c>
      <c r="L5105" s="444">
        <f t="shared" ca="1" si="197"/>
        <v>-442327675210530.94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-442327675210530.94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-1843031980043.8792</v>
      </c>
      <c r="L5106" s="444">
        <f t="shared" ca="1" si="197"/>
        <v>-444170707190574.81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-444170707190574.81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-1850711279960.7283</v>
      </c>
      <c r="L5107" s="444">
        <f t="shared" ca="1" si="197"/>
        <v>-446021418470535.56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-446021418470535.56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-1858422576960.5647</v>
      </c>
      <c r="L5108" s="444">
        <f t="shared" ref="L5108:L5362" ca="1" si="202">I5108-J5108+K5108</f>
        <v>-447879841047496.13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-447879841047496.13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-1866166004364.5671</v>
      </c>
      <c r="L5109" s="444">
        <f t="shared" ca="1" si="202"/>
        <v>-449746007051860.69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-449746007051860.69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-1873941696049.4194</v>
      </c>
      <c r="L5110" s="444">
        <f t="shared" ca="1" si="202"/>
        <v>-451619948747910.13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-451619948747910.13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-1881749786449.6255</v>
      </c>
      <c r="L5111" s="444">
        <f t="shared" ca="1" si="202"/>
        <v>-453501698534359.75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-453501698534359.75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-1889590410559.8325</v>
      </c>
      <c r="L5112" s="444">
        <f t="shared" ca="1" si="202"/>
        <v>-455391288944919.56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-455391288944919.56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-1897463703937.1648</v>
      </c>
      <c r="L5113" s="444">
        <f t="shared" ca="1" si="202"/>
        <v>-457288752648856.75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-457288752648856.75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-1905369802703.5696</v>
      </c>
      <c r="L5114" s="444">
        <f t="shared" ca="1" si="202"/>
        <v>-459194122451560.31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-459194122451560.31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-1913308843548.1677</v>
      </c>
      <c r="L5115" s="444">
        <f t="shared" ca="1" si="202"/>
        <v>-461107431295108.5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-461107431295108.5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-1921280963729.6187</v>
      </c>
      <c r="L5116" s="444">
        <f t="shared" ca="1" si="202"/>
        <v>-463028712258838.13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-463028712258838.13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-1929286301078.4924</v>
      </c>
      <c r="L5117" s="444">
        <f t="shared" ca="1" si="202"/>
        <v>-464957998559916.63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-464957998559916.63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-1937324993999.6528</v>
      </c>
      <c r="L5118" s="444">
        <f t="shared" ca="1" si="202"/>
        <v>-466895323553916.25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-466895323553916.25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-1945397181474.6506</v>
      </c>
      <c r="L5119" s="444">
        <f t="shared" ca="1" si="202"/>
        <v>-468840720735390.88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-468840720735390.88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-1953503003064.1287</v>
      </c>
      <c r="L5120" s="444">
        <f t="shared" ca="1" si="202"/>
        <v>-470794223738455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-470794223738455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-1961642598910.2295</v>
      </c>
      <c r="L5121" s="444">
        <f t="shared" ca="1" si="202"/>
        <v>-472755866337365.25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-472755866337365.25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-1969816109739.0222</v>
      </c>
      <c r="L5122" s="444">
        <f t="shared" ca="1" si="202"/>
        <v>-474725682447104.25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-474725682447104.25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-1978023676862.9343</v>
      </c>
      <c r="L5123" s="444">
        <f t="shared" ca="1" si="202"/>
        <v>-476703706123967.19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-476703706123967.19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-1986265442183.1965</v>
      </c>
      <c r="L5124" s="444">
        <f t="shared" ca="1" si="202"/>
        <v>-478689971566150.38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-478689971566150.38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-1994541548192.2932</v>
      </c>
      <c r="L5125" s="444">
        <f t="shared" ca="1" si="202"/>
        <v>-480684513114342.69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-480684513114342.69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-2002852137976.4277</v>
      </c>
      <c r="L5126" s="444">
        <f t="shared" ca="1" si="202"/>
        <v>-482687365252319.13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-482687365252319.13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-2011197355217.9963</v>
      </c>
      <c r="L5127" s="444">
        <f t="shared" ca="1" si="202"/>
        <v>-484698562607537.13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-484698562607537.13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-2019577344198.0715</v>
      </c>
      <c r="L5128" s="444">
        <f t="shared" ca="1" si="202"/>
        <v>-486718139951735.19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-486718139951735.19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-2027992249798.8965</v>
      </c>
      <c r="L5129" s="444">
        <f t="shared" ca="1" si="202"/>
        <v>-488746132201534.06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-488746132201534.06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-2036442217506.3918</v>
      </c>
      <c r="L5130" s="444">
        <f t="shared" ca="1" si="202"/>
        <v>-490782574419040.44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-490782574419040.44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-2044927393412.6685</v>
      </c>
      <c r="L5131" s="444">
        <f t="shared" ca="1" si="202"/>
        <v>-492827501812453.13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-492827501812453.13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-2053447924218.5547</v>
      </c>
      <c r="L5132" s="444">
        <f t="shared" ca="1" si="202"/>
        <v>-494880949736671.69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-494880949736671.69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-2062003957236.1323</v>
      </c>
      <c r="L5133" s="444">
        <f t="shared" ca="1" si="202"/>
        <v>-496942953693907.81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-496942953693907.81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-2070595640391.2825</v>
      </c>
      <c r="L5134" s="444">
        <f t="shared" ca="1" si="202"/>
        <v>-499013549334299.13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-499013549334299.13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-2079223122226.2463</v>
      </c>
      <c r="L5135" s="444">
        <f t="shared" ca="1" si="202"/>
        <v>-501092772456525.38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-501092772456525.38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-2087886551902.189</v>
      </c>
      <c r="L5136" s="444">
        <f t="shared" ca="1" si="202"/>
        <v>-503180659008427.56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-503180659008427.56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-2096586079201.7815</v>
      </c>
      <c r="L5137" s="444">
        <f t="shared" ca="1" si="202"/>
        <v>-505277245087629.38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-505277245087629.38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-2105321854531.7891</v>
      </c>
      <c r="L5138" s="444">
        <f t="shared" ca="1" si="202"/>
        <v>-507382566942161.19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-507382566942161.19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-2114094028925.6716</v>
      </c>
      <c r="L5139" s="444">
        <f t="shared" ca="1" si="202"/>
        <v>-509496660971086.88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-509496660971086.88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-2122902754046.1953</v>
      </c>
      <c r="L5140" s="444">
        <f t="shared" ca="1" si="202"/>
        <v>-511619563725133.06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-511619563725133.06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-2131748182188.0544</v>
      </c>
      <c r="L5141" s="444">
        <f t="shared" ca="1" si="202"/>
        <v>-513751311907321.13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-513751311907321.13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-2140630466280.5046</v>
      </c>
      <c r="L5142" s="444">
        <f t="shared" ca="1" si="202"/>
        <v>-515891942373601.63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-515891942373601.63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-2149549759890.0068</v>
      </c>
      <c r="L5143" s="444">
        <f t="shared" ca="1" si="202"/>
        <v>-518041492133491.63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-518041492133491.63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-2158506217222.8821</v>
      </c>
      <c r="L5144" s="444">
        <f t="shared" ca="1" si="202"/>
        <v>-520199998350714.5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-520199998350714.5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-2167499993127.9771</v>
      </c>
      <c r="L5145" s="444">
        <f t="shared" ca="1" si="202"/>
        <v>-522367498343842.5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-522367498343842.5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-2176531243099.344</v>
      </c>
      <c r="L5146" s="444">
        <f t="shared" ca="1" si="202"/>
        <v>-524544029586941.88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-524544029586941.88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-2185600123278.9246</v>
      </c>
      <c r="L5147" s="444">
        <f t="shared" ca="1" si="202"/>
        <v>-526729629710220.81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-526729629710220.81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-2194706790459.2537</v>
      </c>
      <c r="L5148" s="444">
        <f t="shared" ca="1" si="202"/>
        <v>-528924336500680.06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-528924336500680.06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-2203851402086.1665</v>
      </c>
      <c r="L5149" s="444">
        <f t="shared" ca="1" si="202"/>
        <v>-531128187902766.25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-531128187902766.25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-2213034116261.5259</v>
      </c>
      <c r="L5150" s="444">
        <f t="shared" ca="1" si="202"/>
        <v>-533341222019027.75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-533341222019027.75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-2222255091745.9492</v>
      </c>
      <c r="L5151" s="444">
        <f t="shared" ca="1" si="202"/>
        <v>-535563477110773.69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-535563477110773.69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-2231514487961.5571</v>
      </c>
      <c r="L5152" s="444">
        <f t="shared" ca="1" si="202"/>
        <v>-537794991598735.25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-537794991598735.25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-2240812464994.73</v>
      </c>
      <c r="L5153" s="444">
        <f t="shared" ca="1" si="202"/>
        <v>-540035804063730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-540035804063730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-2250149183598.875</v>
      </c>
      <c r="L5154" s="444">
        <f t="shared" ca="1" si="202"/>
        <v>-542285953247328.88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-542285953247328.88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-2259524805197.2036</v>
      </c>
      <c r="L5155" s="444">
        <f t="shared" ca="1" si="202"/>
        <v>-544545478052526.06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-544545478052526.06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-2268939491885.5254</v>
      </c>
      <c r="L5156" s="444">
        <f t="shared" ca="1" si="202"/>
        <v>-546814417544411.56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-546814417544411.56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-2278393406435.0483</v>
      </c>
      <c r="L5157" s="444">
        <f t="shared" ca="1" si="202"/>
        <v>-549092810950846.63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-549092810950846.63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-2287886712295.1943</v>
      </c>
      <c r="L5158" s="444">
        <f t="shared" ca="1" si="202"/>
        <v>-551380697663141.81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-551380697663141.81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-2297419573596.4243</v>
      </c>
      <c r="L5159" s="444">
        <f t="shared" ca="1" si="202"/>
        <v>-553678117236738.25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-553678117236738.25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-2306992155153.0762</v>
      </c>
      <c r="L5160" s="444">
        <f t="shared" ca="1" si="202"/>
        <v>-555985109391891.31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-555985109391891.31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-2316604622466.2139</v>
      </c>
      <c r="L5161" s="444">
        <f t="shared" ca="1" si="202"/>
        <v>-558301714014357.5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-558301714014357.5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-2326257141726.4897</v>
      </c>
      <c r="L5162" s="444">
        <f t="shared" ca="1" si="202"/>
        <v>-560627971156084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-560627971156084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-2335949879817.0166</v>
      </c>
      <c r="L5163" s="444">
        <f t="shared" ca="1" si="202"/>
        <v>-562963921035901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-562963921035901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-2345683004316.2539</v>
      </c>
      <c r="L5164" s="444">
        <f t="shared" ca="1" si="202"/>
        <v>-565309604040217.25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-565309604040217.25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-2355456683500.9053</v>
      </c>
      <c r="L5165" s="444">
        <f t="shared" ca="1" si="202"/>
        <v>-567665060723718.13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-567665060723718.13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-2365271086348.8257</v>
      </c>
      <c r="L5166" s="444">
        <f t="shared" ca="1" si="202"/>
        <v>-570030331810067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-570030331810067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-2375126382541.9458</v>
      </c>
      <c r="L5167" s="444">
        <f t="shared" ca="1" si="202"/>
        <v>-572405458192609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-572405458192609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-2385022742469.2041</v>
      </c>
      <c r="L5168" s="444">
        <f t="shared" ca="1" si="202"/>
        <v>-574790480935078.25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-574790480935078.25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-2394960337229.4927</v>
      </c>
      <c r="L5169" s="444">
        <f t="shared" ca="1" si="202"/>
        <v>-577185441272307.75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-577185441272307.75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-2404939338634.6157</v>
      </c>
      <c r="L5170" s="444">
        <f t="shared" ca="1" si="202"/>
        <v>-579590380610942.38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-579590380610942.38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-2414959919212.2598</v>
      </c>
      <c r="L5171" s="444">
        <f t="shared" ca="1" si="202"/>
        <v>-582005340530154.63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-582005340530154.63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-2425022252208.9775</v>
      </c>
      <c r="L5172" s="444">
        <f t="shared" ca="1" si="202"/>
        <v>-584430362782363.63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-584430362782363.63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-2435126511593.1816</v>
      </c>
      <c r="L5173" s="444">
        <f t="shared" ca="1" si="202"/>
        <v>-586865489293956.75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-586865489293956.75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-2445272872058.1533</v>
      </c>
      <c r="L5174" s="444">
        <f t="shared" ca="1" si="202"/>
        <v>-589310762166014.88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-589310762166014.88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-2455461509025.062</v>
      </c>
      <c r="L5175" s="444">
        <f t="shared" ca="1" si="202"/>
        <v>-591766223675039.88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-591766223675039.88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-2465692598645.9995</v>
      </c>
      <c r="L5176" s="444">
        <f t="shared" ca="1" si="202"/>
        <v>-594231916273685.88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-594231916273685.88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-2475966317807.0244</v>
      </c>
      <c r="L5177" s="444">
        <f t="shared" ca="1" si="202"/>
        <v>-596707882591492.88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-596707882591492.88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-2486282844131.2202</v>
      </c>
      <c r="L5178" s="444">
        <f t="shared" ca="1" si="202"/>
        <v>-599194165435624.13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-599194165435624.13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-2496642355981.7671</v>
      </c>
      <c r="L5179" s="444">
        <f t="shared" ca="1" si="202"/>
        <v>-601690807791605.88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-601690807791605.88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-2507045032465.0244</v>
      </c>
      <c r="L5180" s="444">
        <f t="shared" ca="1" si="202"/>
        <v>-604197852824070.88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-604197852824070.88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-2517491053433.6284</v>
      </c>
      <c r="L5181" s="444">
        <f t="shared" ca="1" si="202"/>
        <v>-606715343877504.5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-606715343877504.5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-2527980599489.6021</v>
      </c>
      <c r="L5182" s="444">
        <f t="shared" ca="1" si="202"/>
        <v>-609243324476994.13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-609243324476994.13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-2538513851987.4756</v>
      </c>
      <c r="L5183" s="444">
        <f t="shared" ca="1" si="202"/>
        <v>-611781838328981.63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-611781838328981.63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-2549090993037.4233</v>
      </c>
      <c r="L5184" s="444">
        <f t="shared" ca="1" si="202"/>
        <v>-614330929322019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-614330929322019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-2559712205508.4126</v>
      </c>
      <c r="L5185" s="444">
        <f t="shared" ca="1" si="202"/>
        <v>-616890641527527.38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-616890641527527.38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-2570377673031.3643</v>
      </c>
      <c r="L5186" s="444">
        <f t="shared" ca="1" si="202"/>
        <v>-619461019200558.75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-619461019200558.75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-2581087580002.3281</v>
      </c>
      <c r="L5187" s="444">
        <f t="shared" ca="1" si="202"/>
        <v>-622042106780561.13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-622042106780561.13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-2591842111585.6714</v>
      </c>
      <c r="L5188" s="444">
        <f t="shared" ca="1" si="202"/>
        <v>-624633948892146.75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-624633948892146.75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-2602641453717.2783</v>
      </c>
      <c r="L5189" s="444">
        <f t="shared" ca="1" si="202"/>
        <v>-627236590345864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-627236590345864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-2613485793107.7666</v>
      </c>
      <c r="L5190" s="444">
        <f t="shared" ca="1" si="202"/>
        <v>-629850076138971.75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-629850076138971.75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-2624375317245.7158</v>
      </c>
      <c r="L5191" s="444">
        <f t="shared" ca="1" si="202"/>
        <v>-632474451456217.5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-632474451456217.5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-2635310214400.9063</v>
      </c>
      <c r="L5192" s="444">
        <f t="shared" ca="1" si="202"/>
        <v>-635109761670618.38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-635109761670618.38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-2646290673627.5767</v>
      </c>
      <c r="L5193" s="444">
        <f t="shared" ca="1" si="202"/>
        <v>-637756052344246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-637756052344246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-2657316884767.6914</v>
      </c>
      <c r="L5194" s="444">
        <f t="shared" ca="1" si="202"/>
        <v>-640413369229013.75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-640413369229013.75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-2668389038454.2241</v>
      </c>
      <c r="L5195" s="444">
        <f t="shared" ca="1" si="202"/>
        <v>-643081758267468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-643081758267468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-2679507326114.4502</v>
      </c>
      <c r="L5196" s="444">
        <f t="shared" ca="1" si="202"/>
        <v>-645761265593582.5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-645761265593582.5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-2690671939973.2603</v>
      </c>
      <c r="L5197" s="444">
        <f t="shared" ca="1" si="202"/>
        <v>-648451937533555.75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-648451937533555.75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-2701883073056.4824</v>
      </c>
      <c r="L5198" s="444">
        <f t="shared" ca="1" si="202"/>
        <v>-651153820606612.25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-651153820606612.25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-2713140919194.2178</v>
      </c>
      <c r="L5199" s="444">
        <f t="shared" ca="1" si="202"/>
        <v>-653866961525806.5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-653866961525806.5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-2724445673024.1938</v>
      </c>
      <c r="L5200" s="444">
        <f t="shared" ca="1" si="202"/>
        <v>-656591407198830.75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-656591407198830.75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-2735797529995.1279</v>
      </c>
      <c r="L5201" s="444">
        <f t="shared" ca="1" si="202"/>
        <v>-659327204728825.88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-659327204728825.88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-2747196686370.1079</v>
      </c>
      <c r="L5202" s="444">
        <f t="shared" ca="1" si="202"/>
        <v>-662074401415196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-662074401415196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-2758643339229.9834</v>
      </c>
      <c r="L5203" s="444">
        <f t="shared" ca="1" si="202"/>
        <v>-664833044754426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-664833044754426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-2770137686476.7749</v>
      </c>
      <c r="L5204" s="444">
        <f t="shared" ca="1" si="202"/>
        <v>-667603182440902.75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-667603182440902.75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-2781679926837.0947</v>
      </c>
      <c r="L5205" s="444">
        <f t="shared" ca="1" si="202"/>
        <v>-670384862367739.88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-670384862367739.88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-2793270259865.583</v>
      </c>
      <c r="L5206" s="444">
        <f t="shared" ca="1" si="202"/>
        <v>-673178132627605.5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-673178132627605.5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-2804908885948.3564</v>
      </c>
      <c r="L5207" s="444">
        <f t="shared" ca="1" si="202"/>
        <v>-675983041513553.88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-675983041513553.88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-2816596006306.4746</v>
      </c>
      <c r="L5208" s="444">
        <f t="shared" ca="1" si="202"/>
        <v>-678799637519860.38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-678799637519860.38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-2828331822999.418</v>
      </c>
      <c r="L5209" s="444">
        <f t="shared" ca="1" si="202"/>
        <v>-681627969342859.75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-681627969342859.75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-2840116538928.582</v>
      </c>
      <c r="L5210" s="444">
        <f t="shared" ca="1" si="202"/>
        <v>-684468085881788.38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-684468085881788.38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-2851950357840.7847</v>
      </c>
      <c r="L5211" s="444">
        <f t="shared" ca="1" si="202"/>
        <v>-687320036239629.13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-687320036239629.13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-2863833484331.7881</v>
      </c>
      <c r="L5212" s="444">
        <f t="shared" ca="1" si="202"/>
        <v>-690183869723960.88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-690183869723960.88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-2875766123849.8369</v>
      </c>
      <c r="L5213" s="444">
        <f t="shared" ca="1" si="202"/>
        <v>-693059635847810.75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-693059635847810.75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-2887748482699.2114</v>
      </c>
      <c r="L5214" s="444">
        <f t="shared" ca="1" si="202"/>
        <v>-695947384330510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-695947384330510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-2899780768043.7915</v>
      </c>
      <c r="L5215" s="444">
        <f t="shared" ca="1" si="202"/>
        <v>-698847165098553.75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-698847165098553.75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-2911863187910.6406</v>
      </c>
      <c r="L5216" s="444">
        <f t="shared" ca="1" si="202"/>
        <v>-701759028286464.38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-701759028286464.38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-2923995951193.6016</v>
      </c>
      <c r="L5217" s="444">
        <f t="shared" ca="1" si="202"/>
        <v>-704683024237658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-704683024237658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-2936179267656.9082</v>
      </c>
      <c r="L5218" s="444">
        <f t="shared" ca="1" si="202"/>
        <v>-707619203505314.88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-707619203505314.88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-2948413347938.812</v>
      </c>
      <c r="L5219" s="444">
        <f t="shared" ca="1" si="202"/>
        <v>-710567616853253.63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-710567616853253.63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-2960698403555.2236</v>
      </c>
      <c r="L5220" s="444">
        <f t="shared" ca="1" si="202"/>
        <v>-713528315256808.88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-713528315256808.88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-2973034646903.3701</v>
      </c>
      <c r="L5221" s="444">
        <f t="shared" ca="1" si="202"/>
        <v>-716501349903712.25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-716501349903712.25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-2985422291265.4678</v>
      </c>
      <c r="L5222" s="444">
        <f t="shared" ca="1" si="202"/>
        <v>-719486772194977.75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-719486772194977.75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-2997861550812.4072</v>
      </c>
      <c r="L5223" s="444">
        <f t="shared" ca="1" si="202"/>
        <v>-722484633745790.13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-722484633745790.13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-3010352640607.459</v>
      </c>
      <c r="L5224" s="444">
        <f t="shared" ca="1" si="202"/>
        <v>-725494986386397.63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-725494986386397.63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-3022895776609.9902</v>
      </c>
      <c r="L5225" s="444">
        <f t="shared" ca="1" si="202"/>
        <v>-728517882163007.63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-728517882163007.63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-3035491175679.1982</v>
      </c>
      <c r="L5226" s="444">
        <f t="shared" ca="1" si="202"/>
        <v>-731553373338686.88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-731553373338686.88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-3048139055577.8618</v>
      </c>
      <c r="L5227" s="444">
        <f t="shared" ca="1" si="202"/>
        <v>-734601512394264.75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-734601512394264.75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-3060839634976.103</v>
      </c>
      <c r="L5228" s="444">
        <f t="shared" ca="1" si="202"/>
        <v>-737662352029240.88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-737662352029240.88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-3073593133455.1704</v>
      </c>
      <c r="L5229" s="444">
        <f t="shared" ca="1" si="202"/>
        <v>-740735945162696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-740735945162696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-3086399771511.2334</v>
      </c>
      <c r="L5230" s="444">
        <f t="shared" ca="1" si="202"/>
        <v>-743822344934207.25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-743822344934207.25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-3099259770559.1968</v>
      </c>
      <c r="L5231" s="444">
        <f t="shared" ca="1" si="202"/>
        <v>-746921604704766.5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-746921604704766.5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-3112173352936.5269</v>
      </c>
      <c r="L5232" s="444">
        <f t="shared" ca="1" si="202"/>
        <v>-750033778057703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-750033778057703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-3125140741907.0957</v>
      </c>
      <c r="L5233" s="444">
        <f t="shared" ca="1" si="202"/>
        <v>-753158918799610.13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-753158918799610.13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-3138162161665.042</v>
      </c>
      <c r="L5234" s="444">
        <f t="shared" ca="1" si="202"/>
        <v>-756297080961275.13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-756297080961275.13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-3151237837338.6465</v>
      </c>
      <c r="L5235" s="444">
        <f t="shared" ca="1" si="202"/>
        <v>-759448318798613.75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-759448318798613.75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-3164367994994.2241</v>
      </c>
      <c r="L5236" s="444">
        <f t="shared" ca="1" si="202"/>
        <v>-762612686793608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-762612686793608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-3177552861640.0332</v>
      </c>
      <c r="L5237" s="444">
        <f t="shared" ca="1" si="202"/>
        <v>-765790239655248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-765790239655248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-3190792665230.2002</v>
      </c>
      <c r="L5238" s="444">
        <f t="shared" ca="1" si="202"/>
        <v>-768981032320478.25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-768981032320478.25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-3204087634668.6592</v>
      </c>
      <c r="L5239" s="444">
        <f t="shared" ca="1" si="202"/>
        <v>-772185119955146.88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-772185119955146.88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-3217437999813.1118</v>
      </c>
      <c r="L5240" s="444">
        <f t="shared" ca="1" si="202"/>
        <v>-775402557954960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-775402557954960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-3230843991479</v>
      </c>
      <c r="L5241" s="444">
        <f t="shared" ca="1" si="202"/>
        <v>-778633401946439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-778633401946439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-3244305841443.4956</v>
      </c>
      <c r="L5242" s="444">
        <f t="shared" ca="1" si="202"/>
        <v>-781877707787882.5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-781877707787882.5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-3257823782449.5103</v>
      </c>
      <c r="L5243" s="444">
        <f t="shared" ca="1" si="202"/>
        <v>-785135531570332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-785135531570332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-3271398048209.7168</v>
      </c>
      <c r="L5244" s="444">
        <f t="shared" ca="1" si="202"/>
        <v>-788406929618541.75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-788406929618541.75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-3285028873410.5908</v>
      </c>
      <c r="L5245" s="444">
        <f t="shared" ca="1" si="202"/>
        <v>-791691958491952.38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-791691958491952.38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-3298716493716.4683</v>
      </c>
      <c r="L5246" s="444">
        <f t="shared" ca="1" si="202"/>
        <v>-794990674985668.88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-794990674985668.88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-3312461145773.6201</v>
      </c>
      <c r="L5247" s="444">
        <f t="shared" ca="1" si="202"/>
        <v>-798303136131442.5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-798303136131442.5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-3326263067214.3438</v>
      </c>
      <c r="L5248" s="444">
        <f t="shared" ca="1" si="202"/>
        <v>-801629399198656.88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-801629399198656.88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-3340122496661.0703</v>
      </c>
      <c r="L5249" s="444">
        <f t="shared" ca="1" si="202"/>
        <v>-804969521695318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-804969521695318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-3354039673730.4917</v>
      </c>
      <c r="L5250" s="444">
        <f t="shared" ca="1" si="202"/>
        <v>-808323561369048.5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-808323561369048.5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-3368014839037.7021</v>
      </c>
      <c r="L5251" s="444">
        <f t="shared" ca="1" si="202"/>
        <v>-811691576208086.25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-811691576208086.25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-3382048234200.3594</v>
      </c>
      <c r="L5252" s="444">
        <f t="shared" ca="1" si="202"/>
        <v>-815073624442286.63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-815073624442286.63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-3396140101842.8608</v>
      </c>
      <c r="L5253" s="444">
        <f t="shared" ca="1" si="202"/>
        <v>-818469764544129.5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-818469764544129.5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-3410290685600.5396</v>
      </c>
      <c r="L5254" s="444">
        <f t="shared" ca="1" si="202"/>
        <v>-821880055229730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-821880055229730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-3424500230123.875</v>
      </c>
      <c r="L5255" s="444">
        <f t="shared" ca="1" si="202"/>
        <v>-825304555459853.88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-825304555459853.88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-3438768981082.7246</v>
      </c>
      <c r="L5256" s="444">
        <f t="shared" ca="1" si="202"/>
        <v>-828743324440936.63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-828743324440936.63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-3453097185170.5693</v>
      </c>
      <c r="L5257" s="444">
        <f t="shared" ca="1" si="202"/>
        <v>-832196421626107.25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-832196421626107.25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-3467485090108.7803</v>
      </c>
      <c r="L5258" s="444">
        <f t="shared" ca="1" si="202"/>
        <v>-835663906716216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-835663906716216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-3481932944650.8999</v>
      </c>
      <c r="L5259" s="444">
        <f t="shared" ca="1" si="202"/>
        <v>-839145839660866.88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-839145839660866.88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-3496440998586.9453</v>
      </c>
      <c r="L5260" s="444">
        <f t="shared" ca="1" si="202"/>
        <v>-842642280659453.88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-842642280659453.88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-3511009502747.7246</v>
      </c>
      <c r="L5261" s="444">
        <f t="shared" ca="1" si="202"/>
        <v>-846153290162201.63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-846153290162201.63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-3525638709009.1733</v>
      </c>
      <c r="L5262" s="444">
        <f t="shared" ca="1" si="202"/>
        <v>-849678928871210.75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-849678928871210.75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-3540328870296.7114</v>
      </c>
      <c r="L5263" s="444">
        <f t="shared" ca="1" si="202"/>
        <v>-853219257741507.5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-853219257741507.5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-3555080240589.6147</v>
      </c>
      <c r="L5264" s="444">
        <f t="shared" ca="1" si="202"/>
        <v>-856774337982097.13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-856774337982097.13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-3569893074925.4048</v>
      </c>
      <c r="L5265" s="444">
        <f t="shared" ca="1" si="202"/>
        <v>-860344231057022.5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-860344231057022.5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-3584767629404.2603</v>
      </c>
      <c r="L5266" s="444">
        <f t="shared" ca="1" si="202"/>
        <v>-863928998686426.75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-863928998686426.75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-3599704161193.4448</v>
      </c>
      <c r="L5267" s="444">
        <f t="shared" ca="1" si="202"/>
        <v>-867528702847620.25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-867528702847620.25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-3614702928531.751</v>
      </c>
      <c r="L5268" s="444">
        <f t="shared" ca="1" si="202"/>
        <v>-871143405776152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-871143405776152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-3629764190733.9668</v>
      </c>
      <c r="L5269" s="444">
        <f t="shared" ca="1" si="202"/>
        <v>-874773169966886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-874773169966886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-3644888208195.3584</v>
      </c>
      <c r="L5270" s="444">
        <f t="shared" ca="1" si="202"/>
        <v>-878418058175081.38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-878418058175081.38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-3660075242396.1724</v>
      </c>
      <c r="L5271" s="444">
        <f t="shared" ca="1" si="202"/>
        <v>-882078133417477.5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-882078133417477.5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-3675325555906.1563</v>
      </c>
      <c r="L5272" s="444">
        <f t="shared" ca="1" si="202"/>
        <v>-885753458973383.63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-885753458973383.63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-3690639412389.0977</v>
      </c>
      <c r="L5273" s="444">
        <f t="shared" ca="1" si="202"/>
        <v>-889444098385772.75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-889444098385772.75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-3706017076607.3857</v>
      </c>
      <c r="L5274" s="444">
        <f t="shared" ca="1" si="202"/>
        <v>-893150115462380.13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-893150115462380.13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-3721458814426.584</v>
      </c>
      <c r="L5275" s="444">
        <f t="shared" ca="1" si="202"/>
        <v>-896871574276806.75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-896871574276806.75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-3736964892820.0278</v>
      </c>
      <c r="L5276" s="444">
        <f t="shared" ca="1" si="202"/>
        <v>-900608539169626.75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-900608539169626.75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-3752535579873.4443</v>
      </c>
      <c r="L5277" s="444">
        <f t="shared" ca="1" si="202"/>
        <v>-904361074749500.25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-904361074749500.25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-3768171144789.5845</v>
      </c>
      <c r="L5278" s="444">
        <f t="shared" ca="1" si="202"/>
        <v>-908129245894289.88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-908129245894289.88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-3783871857892.874</v>
      </c>
      <c r="L5279" s="444">
        <f t="shared" ca="1" si="202"/>
        <v>-911913117752182.75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-911913117752182.75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-3799637990634.0947</v>
      </c>
      <c r="L5280" s="444">
        <f t="shared" ca="1" si="202"/>
        <v>-915712755742816.88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-915712755742816.88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-3815469815595.0708</v>
      </c>
      <c r="L5281" s="444">
        <f t="shared" ca="1" si="202"/>
        <v>-919528225558412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-919528225558412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-3831367606493.3833</v>
      </c>
      <c r="L5282" s="444">
        <f t="shared" ca="1" si="202"/>
        <v>-923359593164905.38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-923359593164905.38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-3847331638187.1055</v>
      </c>
      <c r="L5283" s="444">
        <f t="shared" ca="1" si="202"/>
        <v>-927206924803092.5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-927206924803092.5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-3863362186679.5522</v>
      </c>
      <c r="L5284" s="444">
        <f t="shared" ca="1" si="202"/>
        <v>-931070286989772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-931070286989772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-3879459529124.0498</v>
      </c>
      <c r="L5285" s="444">
        <f t="shared" ca="1" si="202"/>
        <v>-934949746518896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-934949746518896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-3895623943828.7334</v>
      </c>
      <c r="L5286" s="444">
        <f t="shared" ca="1" si="202"/>
        <v>-938845370462724.75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-938845370462724.75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-3911855710261.353</v>
      </c>
      <c r="L5287" s="444">
        <f t="shared" ca="1" si="202"/>
        <v>-942757226172986.13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-942757226172986.13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-3928155109054.1089</v>
      </c>
      <c r="L5288" s="444">
        <f t="shared" ca="1" si="202"/>
        <v>-946685381282040.25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-946685381282040.25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-3944522422008.501</v>
      </c>
      <c r="L5289" s="444">
        <f t="shared" ca="1" si="202"/>
        <v>-950629903704048.75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-950629903704048.75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-3960957932100.2031</v>
      </c>
      <c r="L5290" s="444">
        <f t="shared" ca="1" si="202"/>
        <v>-954590861636149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-954590861636149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-3977461923483.9541</v>
      </c>
      <c r="L5291" s="444">
        <f t="shared" ca="1" si="202"/>
        <v>-958568323559633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-958568323559633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-3994034681498.4707</v>
      </c>
      <c r="L5292" s="444">
        <f t="shared" ca="1" si="202"/>
        <v>-962562358241131.5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-962562358241131.5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-4010676492671.3813</v>
      </c>
      <c r="L5293" s="444">
        <f t="shared" ca="1" si="202"/>
        <v>-966573034733802.88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-966573034733802.88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-4027387644724.1787</v>
      </c>
      <c r="L5294" s="444">
        <f t="shared" ca="1" si="202"/>
        <v>-970600422378527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-970600422378527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-4044168426577.1958</v>
      </c>
      <c r="L5295" s="444">
        <f t="shared" ca="1" si="202"/>
        <v>-974644590805104.25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-974644590805104.25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-4061019128354.6016</v>
      </c>
      <c r="L5296" s="444">
        <f t="shared" ca="1" si="202"/>
        <v>-978705609933458.88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-978705609933458.88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-4077940041389.4121</v>
      </c>
      <c r="L5297" s="444">
        <f t="shared" ca="1" si="202"/>
        <v>-982783549974848.25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-982783549974848.25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-4094931458228.5342</v>
      </c>
      <c r="L5298" s="444">
        <f t="shared" ca="1" si="202"/>
        <v>-986878481433076.75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-986878481433076.75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-4111993672637.8198</v>
      </c>
      <c r="L5299" s="444">
        <f t="shared" ca="1" si="202"/>
        <v>-990990475105714.63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-990990475105714.63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-4129126979607.144</v>
      </c>
      <c r="L5300" s="444">
        <f t="shared" ca="1" si="202"/>
        <v>-995119602085321.75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-995119602085321.75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-4146331675355.5073</v>
      </c>
      <c r="L5301" s="444">
        <f t="shared" ca="1" si="202"/>
        <v>-999265933760677.25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-999265933760677.25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-4163608057336.1553</v>
      </c>
      <c r="L5302" s="444">
        <f t="shared" ca="1" si="202"/>
        <v>-1003429541818013.4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-1003429541818013.4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-4180956424241.7222</v>
      </c>
      <c r="L5303" s="444">
        <f t="shared" ca="1" si="202"/>
        <v>-1007610498242255.1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-1007610498242255.1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-4198377076009.3965</v>
      </c>
      <c r="L5304" s="444">
        <f t="shared" ca="1" si="202"/>
        <v>-1011808875318264.5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-1011808875318264.5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-4215870313826.1021</v>
      </c>
      <c r="L5305" s="444">
        <f t="shared" ca="1" si="202"/>
        <v>-1016024745632090.6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-1016024745632090.6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-4233436440133.7109</v>
      </c>
      <c r="L5306" s="444">
        <f t="shared" ca="1" si="202"/>
        <v>-1020258182072224.4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-1020258182072224.4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-4251075758634.2681</v>
      </c>
      <c r="L5307" s="444">
        <f t="shared" ca="1" si="202"/>
        <v>-1024509257830858.6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-1024509257830858.6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-4268788574295.2441</v>
      </c>
      <c r="L5308" s="444">
        <f t="shared" ca="1" si="202"/>
        <v>-1028778046405153.9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-1028778046405153.9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-4286575193354.8076</v>
      </c>
      <c r="L5309" s="444">
        <f t="shared" ca="1" si="202"/>
        <v>-1033064621598508.6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-1033064621598508.6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-4304435923327.1191</v>
      </c>
      <c r="L5310" s="444">
        <f t="shared" ca="1" si="202"/>
        <v>-1037369057521835.8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-1037369057521835.8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-4322371073007.6489</v>
      </c>
      <c r="L5311" s="444">
        <f t="shared" ca="1" si="202"/>
        <v>-1041691428594843.4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-1041691428594843.4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-4340380952478.5142</v>
      </c>
      <c r="L5312" s="444">
        <f t="shared" ca="1" si="202"/>
        <v>-1046031809547321.9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-1046031809547321.9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-4358465873113.8403</v>
      </c>
      <c r="L5313" s="444">
        <f t="shared" ca="1" si="202"/>
        <v>-1050390275420435.8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-1050390275420435.8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-4376626147585.1494</v>
      </c>
      <c r="L5314" s="444">
        <f t="shared" ca="1" si="202"/>
        <v>-1054766901568020.9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-1054766901568020.9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-4394862089866.7534</v>
      </c>
      <c r="L5315" s="444">
        <f t="shared" ca="1" si="202"/>
        <v>-1059161763657887.6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-1059161763657887.6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-4413174015241.1982</v>
      </c>
      <c r="L5316" s="444">
        <f t="shared" ca="1" si="202"/>
        <v>-1063574937673128.9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-1063574937673128.9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-4431562240304.7041</v>
      </c>
      <c r="L5317" s="444">
        <f t="shared" ca="1" si="202"/>
        <v>-1068006499913433.6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-1068006499913433.6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-4450027082972.6396</v>
      </c>
      <c r="L5318" s="444">
        <f t="shared" ca="1" si="202"/>
        <v>-1072456526996406.3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-1072456526996406.3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-4468568862485.0264</v>
      </c>
      <c r="L5319" s="444">
        <f t="shared" ca="1" si="202"/>
        <v>-1076925095858891.3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-1076925095858891.3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-4487187899412.0469</v>
      </c>
      <c r="L5320" s="444">
        <f t="shared" ca="1" si="202"/>
        <v>-1081412283758303.3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-1081412283758303.3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-4505884515659.5977</v>
      </c>
      <c r="L5321" s="444">
        <f t="shared" ca="1" si="202"/>
        <v>-1085918168273962.9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-1085918168273962.9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-4524659034474.8457</v>
      </c>
      <c r="L5322" s="444">
        <f t="shared" ca="1" si="202"/>
        <v>-1090442827308437.8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-1090442827308437.8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-4543511780451.8242</v>
      </c>
      <c r="L5323" s="444">
        <f t="shared" ca="1" si="202"/>
        <v>-1094986339088889.6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-1094986339088889.6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-4562443079537.04</v>
      </c>
      <c r="L5324" s="444">
        <f t="shared" ca="1" si="202"/>
        <v>-1099548782168426.6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-1099548782168426.6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-4581453259035.1113</v>
      </c>
      <c r="L5325" s="444">
        <f t="shared" ca="1" si="202"/>
        <v>-1104130235427461.8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-1104130235427461.8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-4600542647614.4238</v>
      </c>
      <c r="L5326" s="444">
        <f t="shared" ca="1" si="202"/>
        <v>-1108730778075076.1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-1108730778075076.1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-4619711575312.8174</v>
      </c>
      <c r="L5327" s="444">
        <f t="shared" ca="1" si="202"/>
        <v>-1113350489650389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-1113350489650389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-4638960373543.2871</v>
      </c>
      <c r="L5328" s="444">
        <f t="shared" ca="1" si="202"/>
        <v>-1117989450023932.3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-1117989450023932.3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-4658289375099.7178</v>
      </c>
      <c r="L5329" s="444">
        <f t="shared" ca="1" si="202"/>
        <v>-1122647739399032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-1122647739399032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-4677698914162.6328</v>
      </c>
      <c r="L5330" s="444">
        <f t="shared" ca="1" si="202"/>
        <v>-1127325438313194.8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-1127325438313194.8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-4697189326304.9785</v>
      </c>
      <c r="L5331" s="444">
        <f t="shared" ca="1" si="202"/>
        <v>-1132022627639499.8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-1132022627639499.8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-4716760948497.916</v>
      </c>
      <c r="L5332" s="444">
        <f t="shared" ca="1" si="202"/>
        <v>-1136739388587997.8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-1136739388587997.8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-4736414119116.6572</v>
      </c>
      <c r="L5333" s="444">
        <f t="shared" ca="1" si="202"/>
        <v>-1141475802707114.5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-1141475802707114.5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-4756149177946.3105</v>
      </c>
      <c r="L5334" s="444">
        <f t="shared" ca="1" si="202"/>
        <v>-1146231951885060.8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-1146231951885060.8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-4775966466187.7529</v>
      </c>
      <c r="L5335" s="444">
        <f t="shared" ca="1" si="202"/>
        <v>-1151007918351248.5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-1151007918351248.5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-4795866326463.5352</v>
      </c>
      <c r="L5336" s="444">
        <f t="shared" ca="1" si="202"/>
        <v>-1155803784677712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-1155803784677712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-4815849102823.7998</v>
      </c>
      <c r="L5337" s="444">
        <f t="shared" ca="1" si="202"/>
        <v>-1160619633780535.8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-1160619633780535.8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-4835915140752.2324</v>
      </c>
      <c r="L5338" s="444">
        <f t="shared" ca="1" si="202"/>
        <v>-1165455548921288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-1165455548921288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-4856064787172.0332</v>
      </c>
      <c r="L5339" s="444">
        <f t="shared" ca="1" si="202"/>
        <v>-1170311613708460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-1170311613708460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-4876298390451.917</v>
      </c>
      <c r="L5340" s="444">
        <f t="shared" ca="1" si="202"/>
        <v>-1175187912098912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-1175187912098912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-4896616300412.1328</v>
      </c>
      <c r="L5341" s="444">
        <f t="shared" ca="1" si="202"/>
        <v>-1180084528399324.3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-1180084528399324.3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-4917018868330.5176</v>
      </c>
      <c r="L5342" s="444">
        <f t="shared" ca="1" si="202"/>
        <v>-1185001547267654.8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-1185001547267654.8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-4937506446948.5615</v>
      </c>
      <c r="L5343" s="444">
        <f t="shared" ca="1" si="202"/>
        <v>-1189939053714603.3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-1189939053714603.3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-4958079390477.5137</v>
      </c>
      <c r="L5344" s="444">
        <f t="shared" ca="1" si="202"/>
        <v>-1194897133105080.8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-1194897133105080.8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-4978738054604.5029</v>
      </c>
      <c r="L5345" s="444">
        <f t="shared" ca="1" si="202"/>
        <v>-1199875871159685.3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-1199875871159685.3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-4999482796498.6885</v>
      </c>
      <c r="L5346" s="444">
        <f t="shared" ca="1" si="202"/>
        <v>-1204875353956184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-1204875353956184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-5020313974817.4336</v>
      </c>
      <c r="L5347" s="444">
        <f t="shared" ca="1" si="202"/>
        <v>-1209895667931001.5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-1209895667931001.5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-5041231949712.5059</v>
      </c>
      <c r="L5348" s="444">
        <f t="shared" ca="1" si="202"/>
        <v>-1214936899880714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-1214936899880714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-5062237082836.3086</v>
      </c>
      <c r="L5349" s="444">
        <f t="shared" ca="1" si="202"/>
        <v>-1219999136963550.3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-1219999136963550.3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-5083329737348.126</v>
      </c>
      <c r="L5350" s="444">
        <f t="shared" ca="1" si="202"/>
        <v>-1225082466700898.5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-1225082466700898.5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-5104510277920.4102</v>
      </c>
      <c r="L5351" s="444">
        <f t="shared" ca="1" si="202"/>
        <v>-1230186976978819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-1230186976978819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-5125779070745.0791</v>
      </c>
      <c r="L5352" s="444">
        <f t="shared" ca="1" si="202"/>
        <v>-1235312756049564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-1235312756049564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-5147136483539.8496</v>
      </c>
      <c r="L5353" s="444">
        <f t="shared" ca="1" si="202"/>
        <v>-1240459892533103.8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-1240459892533103.8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-5168582885554.5986</v>
      </c>
      <c r="L5354" s="444">
        <f t="shared" ca="1" si="202"/>
        <v>-1245628475418658.3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-1245628475418658.3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-5190118647577.7422</v>
      </c>
      <c r="L5355" s="444">
        <f t="shared" ca="1" si="202"/>
        <v>-1250818594066236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-1250818594066236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-5211744141942.6504</v>
      </c>
      <c r="L5356" s="444">
        <f t="shared" ca="1" si="202"/>
        <v>-1256030338208178.8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-1256030338208178.8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-5233459742534.0781</v>
      </c>
      <c r="L5357" s="444">
        <f t="shared" ca="1" si="202"/>
        <v>-1261263797950712.8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-1261263797950712.8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-5255265824794.6367</v>
      </c>
      <c r="L5358" s="444">
        <f t="shared" ca="1" si="202"/>
        <v>-1266519063775507.5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-1266519063775507.5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-5277162765731.2813</v>
      </c>
      <c r="L5359" s="444">
        <f t="shared" ca="1" si="202"/>
        <v>-1271796226541238.8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-1271796226541238.8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-5299150943921.8281</v>
      </c>
      <c r="L5360" s="444">
        <f t="shared" ca="1" si="202"/>
        <v>-1277095377485160.5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-1277095377485160.5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-5321230739521.502</v>
      </c>
      <c r="L5361" s="444">
        <f t="shared" ca="1" si="202"/>
        <v>-1282416608224682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-1282416608224682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-5343402534269.5078</v>
      </c>
      <c r="L5362" s="444">
        <f t="shared" ca="1" si="202"/>
        <v>-1287760010758951.5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-1287760010758951.5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-5365666711495.6309</v>
      </c>
      <c r="L5363" s="444">
        <f t="shared" ref="L5363:L5617" ca="1" si="207">I5363-J5363+K5363</f>
        <v>-1293125677470447.3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-1293125677470447.3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-5388023656126.8633</v>
      </c>
      <c r="L5364" s="444">
        <f t="shared" ca="1" si="207"/>
        <v>-1298513701126574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-1298513701126574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-5410473754694.0586</v>
      </c>
      <c r="L5365" s="444">
        <f t="shared" ca="1" si="207"/>
        <v>-1303924174881268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-1303924174881268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-5433017395338.6162</v>
      </c>
      <c r="L5366" s="444">
        <f t="shared" ca="1" si="207"/>
        <v>-1309357192276606.5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-1309357192276606.5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-5455654967819.1934</v>
      </c>
      <c r="L5367" s="444">
        <f t="shared" ca="1" si="207"/>
        <v>-1314812847244425.8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-1314812847244425.8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-5478386863518.4404</v>
      </c>
      <c r="L5368" s="444">
        <f t="shared" ca="1" si="207"/>
        <v>-1320291234107944.3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-1320291234107944.3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-5501213475449.7676</v>
      </c>
      <c r="L5369" s="444">
        <f t="shared" ca="1" si="207"/>
        <v>-1325792447583394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-1325792447583394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-5524135198264.1416</v>
      </c>
      <c r="L5370" s="444">
        <f t="shared" ca="1" si="207"/>
        <v>-1331316582781658.3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-1331316582781658.3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-5547152428256.9092</v>
      </c>
      <c r="L5371" s="444">
        <f t="shared" ca="1" si="207"/>
        <v>-1336863735209915.3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-1336863735209915.3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-5570265563374.6465</v>
      </c>
      <c r="L5372" s="444">
        <f t="shared" ca="1" si="207"/>
        <v>-1342434000773290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-1342434000773290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-5593475003222.042</v>
      </c>
      <c r="L5373" s="444">
        <f t="shared" ca="1" si="207"/>
        <v>-1348027475776512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-1348027475776512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-5616781149068.7998</v>
      </c>
      <c r="L5374" s="444">
        <f t="shared" ca="1" si="207"/>
        <v>-1353644256925580.8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-1353644256925580.8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-5640184403856.5859</v>
      </c>
      <c r="L5375" s="444">
        <f t="shared" ca="1" si="207"/>
        <v>-1359284441329437.3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-1359284441329437.3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-5663685172205.9883</v>
      </c>
      <c r="L5376" s="444">
        <f t="shared" ca="1" si="207"/>
        <v>-1364948126501643.3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-1364948126501643.3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-5687283860423.5137</v>
      </c>
      <c r="L5377" s="444">
        <f t="shared" ca="1" si="207"/>
        <v>-1370635410362066.8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-1370635410362066.8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-5710980876508.6113</v>
      </c>
      <c r="L5378" s="444">
        <f t="shared" ca="1" si="207"/>
        <v>-1376346391238575.3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-1376346391238575.3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-5734776630160.7305</v>
      </c>
      <c r="L5379" s="444">
        <f t="shared" ca="1" si="207"/>
        <v>-1382081167868736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-1382081167868736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-5758671532786.4004</v>
      </c>
      <c r="L5380" s="444">
        <f t="shared" ca="1" si="207"/>
        <v>-1387839839401522.5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-1387839839401522.5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-5782665997506.3438</v>
      </c>
      <c r="L5381" s="444">
        <f t="shared" ca="1" si="207"/>
        <v>-1393622505399028.8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-1393622505399028.8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-5806760439162.6201</v>
      </c>
      <c r="L5382" s="444">
        <f t="shared" ca="1" si="207"/>
        <v>-1399429265838191.3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-1399429265838191.3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-5830955274325.7969</v>
      </c>
      <c r="L5383" s="444">
        <f t="shared" ca="1" si="207"/>
        <v>-1405260221112517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-1405260221112517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-5855250921302.1543</v>
      </c>
      <c r="L5384" s="444">
        <f t="shared" ca="1" si="207"/>
        <v>-1411115472033819.3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-1411115472033819.3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-5879647800140.9131</v>
      </c>
      <c r="L5385" s="444">
        <f t="shared" ca="1" si="207"/>
        <v>-1416995119833960.3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-1416995119833960.3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-5904146332641.501</v>
      </c>
      <c r="L5386" s="444">
        <f t="shared" ca="1" si="207"/>
        <v>-1422899266166601.8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-1422899266166601.8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-5928746942360.8408</v>
      </c>
      <c r="L5387" s="444">
        <f t="shared" ca="1" si="207"/>
        <v>-1428828013108962.5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-1428828013108962.5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-5953450054620.6768</v>
      </c>
      <c r="L5388" s="444">
        <f t="shared" ca="1" si="207"/>
        <v>-1434781463163583.3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-1434781463163583.3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-5978256096514.9297</v>
      </c>
      <c r="L5389" s="444">
        <f t="shared" ca="1" si="207"/>
        <v>-1440759719260098.3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-1440759719260098.3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-6003165496917.0762</v>
      </c>
      <c r="L5390" s="444">
        <f t="shared" ca="1" si="207"/>
        <v>-1446762884757015.3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-1446762884757015.3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-6028178686487.5635</v>
      </c>
      <c r="L5391" s="444">
        <f t="shared" ca="1" si="207"/>
        <v>-1452791063443502.8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-1452791063443502.8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-6053296097681.2617</v>
      </c>
      <c r="L5392" s="444">
        <f t="shared" ca="1" si="207"/>
        <v>-1458844359541184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-1458844359541184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-6078518164754.9336</v>
      </c>
      <c r="L5393" s="444">
        <f t="shared" ca="1" si="207"/>
        <v>-1464922877705939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-1464922877705939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-6103845323774.7461</v>
      </c>
      <c r="L5394" s="444">
        <f t="shared" ca="1" si="207"/>
        <v>-1471026723029713.8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-1471026723029713.8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-6129278012623.8076</v>
      </c>
      <c r="L5395" s="444">
        <f t="shared" ca="1" si="207"/>
        <v>-1477156001042337.5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-1477156001042337.5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-6154816671009.7393</v>
      </c>
      <c r="L5396" s="444">
        <f t="shared" ca="1" si="207"/>
        <v>-1483310817713347.3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-1483310817713347.3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-6180461740472.2803</v>
      </c>
      <c r="L5397" s="444">
        <f t="shared" ca="1" si="207"/>
        <v>-1489491279453819.5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-1489491279453819.5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-6206213664390.9141</v>
      </c>
      <c r="L5398" s="444">
        <f t="shared" ca="1" si="207"/>
        <v>-1495697493118210.5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-1495697493118210.5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-6232072887992.5439</v>
      </c>
      <c r="L5399" s="444">
        <f t="shared" ca="1" si="207"/>
        <v>-1501929566006203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-1501929566006203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-6258039858359.1787</v>
      </c>
      <c r="L5400" s="444">
        <f t="shared" ca="1" si="207"/>
        <v>-1508187605864562.3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-1508187605864562.3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-6284115024435.6758</v>
      </c>
      <c r="L5401" s="444">
        <f t="shared" ca="1" si="207"/>
        <v>-1514471720888998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-1514471720888998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-6310298837037.4912</v>
      </c>
      <c r="L5402" s="444">
        <f t="shared" ca="1" si="207"/>
        <v>-1520782019726035.5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-1520782019726035.5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-6336591748858.4814</v>
      </c>
      <c r="L5403" s="444">
        <f t="shared" ca="1" si="207"/>
        <v>-1527118611474894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-1527118611474894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-6362994214478.7246</v>
      </c>
      <c r="L5404" s="444">
        <f t="shared" ca="1" si="207"/>
        <v>-1533481605689372.8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-1533481605689372.8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-6389506690372.3867</v>
      </c>
      <c r="L5405" s="444">
        <f t="shared" ca="1" si="207"/>
        <v>-1539871112379745.3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-1539871112379745.3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-6416129634915.6055</v>
      </c>
      <c r="L5406" s="444">
        <f t="shared" ca="1" si="207"/>
        <v>-1546287242014660.8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-1546287242014660.8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-6442863508394.4199</v>
      </c>
      <c r="L5407" s="444">
        <f t="shared" ca="1" si="207"/>
        <v>-1552730105523055.3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-1552730105523055.3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-6469708773012.7305</v>
      </c>
      <c r="L5408" s="444">
        <f t="shared" ca="1" si="207"/>
        <v>-1559199814296068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-1559199814296068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-6496665892900.2832</v>
      </c>
      <c r="L5409" s="444">
        <f t="shared" ca="1" si="207"/>
        <v>-1565696480188968.3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-1565696480188968.3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-6523735334120.7012</v>
      </c>
      <c r="L5410" s="444">
        <f t="shared" ca="1" si="207"/>
        <v>-1572220215523089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-1572220215523089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-6550917564679.5371</v>
      </c>
      <c r="L5411" s="444">
        <f t="shared" ca="1" si="207"/>
        <v>-1578771133087768.5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-1578771133087768.5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-6578213054532.3691</v>
      </c>
      <c r="L5412" s="444">
        <f t="shared" ca="1" si="207"/>
        <v>-1585349346142300.8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-1585349346142300.8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-6605622275592.9199</v>
      </c>
      <c r="L5413" s="444">
        <f t="shared" ca="1" si="207"/>
        <v>-1591954968417893.8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-1591954968417893.8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-6633145701741.2236</v>
      </c>
      <c r="L5414" s="444">
        <f t="shared" ca="1" si="207"/>
        <v>-1598588114119635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-1598588114119635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-6660783808831.8125</v>
      </c>
      <c r="L5415" s="444">
        <f t="shared" ca="1" si="207"/>
        <v>-1605248897928466.8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-1605248897928466.8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-6688537074701.9443</v>
      </c>
      <c r="L5416" s="444">
        <f t="shared" ca="1" si="207"/>
        <v>-1611937435003168.8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-1611937435003168.8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-6716405979179.8701</v>
      </c>
      <c r="L5417" s="444">
        <f t="shared" ca="1" si="207"/>
        <v>-1618653840982348.5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-1618653840982348.5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-6744391004093.1191</v>
      </c>
      <c r="L5418" s="444">
        <f t="shared" ca="1" si="207"/>
        <v>-1625398231986441.5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-1625398231986441.5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-6772492633276.8398</v>
      </c>
      <c r="L5419" s="444">
        <f t="shared" ca="1" si="207"/>
        <v>-1632170724619718.3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-1632170724619718.3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-6800711352582.1592</v>
      </c>
      <c r="L5420" s="444">
        <f t="shared" ca="1" si="207"/>
        <v>-1638971435972300.5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-1638971435972300.5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-6829047649884.585</v>
      </c>
      <c r="L5421" s="444">
        <f t="shared" ca="1" si="207"/>
        <v>-1645800483622185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-1645800483622185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-6857502015092.4375</v>
      </c>
      <c r="L5422" s="444">
        <f t="shared" ca="1" si="207"/>
        <v>-1652657985637277.5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-1652657985637277.5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-6886074940155.3232</v>
      </c>
      <c r="L5423" s="444">
        <f t="shared" ca="1" si="207"/>
        <v>-1659544060577432.8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-1659544060577432.8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-6914766919072.6367</v>
      </c>
      <c r="L5424" s="444">
        <f t="shared" ca="1" si="207"/>
        <v>-1666458827496505.5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-1666458827496505.5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-6943578447902.1064</v>
      </c>
      <c r="L5425" s="444">
        <f t="shared" ca="1" si="207"/>
        <v>-1673402405944407.5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-1673402405944407.5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-6972510024768.3643</v>
      </c>
      <c r="L5426" s="444">
        <f t="shared" ca="1" si="207"/>
        <v>-1680374915969175.8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-1680374915969175.8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-7001562149871.5654</v>
      </c>
      <c r="L5427" s="444">
        <f t="shared" ca="1" si="207"/>
        <v>-1687376478119047.3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-1687376478119047.3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-7030735325496.0303</v>
      </c>
      <c r="L5428" s="444">
        <f t="shared" ca="1" si="207"/>
        <v>-1694407213444543.3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-1694407213444543.3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-7060030056018.9297</v>
      </c>
      <c r="L5429" s="444">
        <f t="shared" ca="1" si="207"/>
        <v>-1701467243500562.3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-1701467243500562.3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-7089446847919.0088</v>
      </c>
      <c r="L5430" s="444">
        <f t="shared" ca="1" si="207"/>
        <v>-1708556690348481.3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-1708556690348481.3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-7118986209785.3389</v>
      </c>
      <c r="L5431" s="444">
        <f t="shared" ca="1" si="207"/>
        <v>-1715675676558266.5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-1715675676558266.5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-7148648652326.1104</v>
      </c>
      <c r="L5432" s="444">
        <f t="shared" ca="1" si="207"/>
        <v>-1722824325210592.5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-1722824325210592.5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-7178434688377.4688</v>
      </c>
      <c r="L5433" s="444">
        <f t="shared" ca="1" si="207"/>
        <v>-1730002759898970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-1730002759898970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-7208344832912.375</v>
      </c>
      <c r="L5434" s="444">
        <f t="shared" ca="1" si="207"/>
        <v>-1737211104731882.5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-1737211104731882.5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-7238379603049.5107</v>
      </c>
      <c r="L5435" s="444">
        <f t="shared" ca="1" si="207"/>
        <v>-1744449484334932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-1744449484334932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-7268539518062.2168</v>
      </c>
      <c r="L5436" s="444">
        <f t="shared" ca="1" si="207"/>
        <v>-1751718023852994.3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-1751718023852994.3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-7298825099387.4756</v>
      </c>
      <c r="L5437" s="444">
        <f t="shared" ca="1" si="207"/>
        <v>-1759016848952381.8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-1759016848952381.8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-7329236870634.9238</v>
      </c>
      <c r="L5438" s="444">
        <f t="shared" ca="1" si="207"/>
        <v>-1766346085823016.8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-1766346085823016.8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-7359775357595.9033</v>
      </c>
      <c r="L5439" s="444">
        <f t="shared" ca="1" si="207"/>
        <v>-1773705861180612.8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-1773705861180612.8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-7390441088252.5518</v>
      </c>
      <c r="L5440" s="444">
        <f t="shared" ca="1" si="207"/>
        <v>-1781096302268865.3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-1781096302268865.3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-7421234592786.9385</v>
      </c>
      <c r="L5441" s="444">
        <f t="shared" ca="1" si="207"/>
        <v>-1788517536861652.3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-1788517536861652.3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-7452156403590.2168</v>
      </c>
      <c r="L5442" s="444">
        <f t="shared" ca="1" si="207"/>
        <v>-1795969693265242.5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-1795969693265242.5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-7483207055271.8438</v>
      </c>
      <c r="L5443" s="444">
        <f t="shared" ca="1" si="207"/>
        <v>-1803452900320514.3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-1803452900320514.3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-7514387084668.8086</v>
      </c>
      <c r="L5444" s="444">
        <f t="shared" ca="1" si="207"/>
        <v>-1810967287405183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-1810967287405183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-7545697030854.9297</v>
      </c>
      <c r="L5445" s="444">
        <f t="shared" ca="1" si="207"/>
        <v>-1818512984436038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-1818512984436038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-7577137435150.1582</v>
      </c>
      <c r="L5446" s="444">
        <f t="shared" ca="1" si="207"/>
        <v>-1826090121871188.3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-1826090121871188.3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-7608708841129.9512</v>
      </c>
      <c r="L5447" s="444">
        <f t="shared" ca="1" si="207"/>
        <v>-1833698830712318.3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-1833698830712318.3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-7640411794634.6602</v>
      </c>
      <c r="L5448" s="444">
        <f t="shared" ca="1" si="207"/>
        <v>-1841339242506953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-1841339242506953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-7672246843778.9707</v>
      </c>
      <c r="L5449" s="444">
        <f t="shared" ca="1" si="207"/>
        <v>-1849011489350732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-1849011489350732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-7704214538961.3828</v>
      </c>
      <c r="L5450" s="444">
        <f t="shared" ca="1" si="207"/>
        <v>-1856715703889693.5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-1856715703889693.5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-7736315432873.7227</v>
      </c>
      <c r="L5451" s="444">
        <f t="shared" ca="1" si="207"/>
        <v>-1864452019322567.3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-1864452019322567.3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-7768550080510.6963</v>
      </c>
      <c r="L5452" s="444">
        <f t="shared" ca="1" si="207"/>
        <v>-1872220569403078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-1872220569403078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-7800919039179.4912</v>
      </c>
      <c r="L5453" s="444">
        <f t="shared" ca="1" si="207"/>
        <v>-1880021488442257.5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-1880021488442257.5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-7833422868509.4063</v>
      </c>
      <c r="L5454" s="444">
        <f t="shared" ca="1" si="207"/>
        <v>-1887854911310767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-1887854911310767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-7866062130461.5283</v>
      </c>
      <c r="L5455" s="444">
        <f t="shared" ca="1" si="207"/>
        <v>-1895720973441228.5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-1895720973441228.5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-7898837389338.4512</v>
      </c>
      <c r="L5456" s="444">
        <f t="shared" ca="1" si="207"/>
        <v>-1903619810830567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-1903619810830567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-7931749211794.0293</v>
      </c>
      <c r="L5457" s="444">
        <f t="shared" ca="1" si="207"/>
        <v>-1911551560042361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-1911551560042361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-7964798166843.1699</v>
      </c>
      <c r="L5458" s="444">
        <f t="shared" ca="1" si="207"/>
        <v>-1919516358209204.3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-1919516358209204.3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-7997984825871.6846</v>
      </c>
      <c r="L5459" s="444">
        <f t="shared" ca="1" si="207"/>
        <v>-1927514343035076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-1927514343035076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-8031309762646.1514</v>
      </c>
      <c r="L5460" s="444">
        <f t="shared" ca="1" si="207"/>
        <v>-1935545652797722.3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-1935545652797722.3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-8064773553323.8428</v>
      </c>
      <c r="L5461" s="444">
        <f t="shared" ca="1" si="207"/>
        <v>-1943610426351046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-1943610426351046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-8098376776462.6914</v>
      </c>
      <c r="L5462" s="444">
        <f t="shared" ca="1" si="207"/>
        <v>-1951708803127508.8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-1951708803127508.8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-8132120013031.2871</v>
      </c>
      <c r="L5463" s="444">
        <f t="shared" ca="1" si="207"/>
        <v>-1959840923140540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-1959840923140540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-8166003846418.918</v>
      </c>
      <c r="L5464" s="444">
        <f t="shared" ca="1" si="207"/>
        <v>-1968006926986959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-1968006926986959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-8200028862445.6631</v>
      </c>
      <c r="L5465" s="444">
        <f t="shared" ca="1" si="207"/>
        <v>-1976206955849404.8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-1976206955849404.8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-8234195649372.5186</v>
      </c>
      <c r="L5466" s="444">
        <f t="shared" ca="1" si="207"/>
        <v>-1984441151498777.3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-1984441151498777.3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-8268504797911.5703</v>
      </c>
      <c r="L5467" s="444">
        <f t="shared" ca="1" si="207"/>
        <v>-1992709656296688.8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-1992709656296688.8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-8302956901236.2031</v>
      </c>
      <c r="L5468" s="444">
        <f t="shared" ca="1" si="207"/>
        <v>-2001012613197925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-2001012613197925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-8337552554991.3555</v>
      </c>
      <c r="L5469" s="444">
        <f t="shared" ca="1" si="207"/>
        <v>-2009350165752916.3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-2009350165752916.3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-8372292357303.8184</v>
      </c>
      <c r="L5470" s="444">
        <f t="shared" ca="1" si="207"/>
        <v>-2017722458110220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-2017722458110220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-8407176908792.584</v>
      </c>
      <c r="L5471" s="444">
        <f t="shared" ca="1" si="207"/>
        <v>-2026129635019012.5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-2026129635019012.5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-8442206812579.2188</v>
      </c>
      <c r="L5472" s="444">
        <f t="shared" ca="1" si="207"/>
        <v>-2034571841831591.8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-2034571841831591.8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-8477382674298.2979</v>
      </c>
      <c r="L5473" s="444">
        <f t="shared" ca="1" si="207"/>
        <v>-2043049224505890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-2043049224505890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-8512705102107.875</v>
      </c>
      <c r="L5474" s="444">
        <f t="shared" ca="1" si="207"/>
        <v>-2051561929607998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-2051561929607998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-8548174706699.9912</v>
      </c>
      <c r="L5475" s="444">
        <f t="shared" ca="1" si="207"/>
        <v>-2060110104314698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-2060110104314698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-8583792101311.2412</v>
      </c>
      <c r="L5476" s="444">
        <f t="shared" ca="1" si="207"/>
        <v>-2068693896416009.3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-2068693896416009.3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-8619557901733.373</v>
      </c>
      <c r="L5477" s="444">
        <f t="shared" ca="1" si="207"/>
        <v>-2077313454317742.5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-2077313454317742.5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-8655472726323.9277</v>
      </c>
      <c r="L5478" s="444">
        <f t="shared" ca="1" si="207"/>
        <v>-2085968927044066.5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-2085968927044066.5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-8691537196016.9434</v>
      </c>
      <c r="L5479" s="444">
        <f t="shared" ca="1" si="207"/>
        <v>-2094660464240083.5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-2094660464240083.5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-8727751934333.6826</v>
      </c>
      <c r="L5480" s="444">
        <f t="shared" ca="1" si="207"/>
        <v>-2103388216174417.3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-2103388216174417.3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-8764117567393.4063</v>
      </c>
      <c r="L5481" s="444">
        <f t="shared" ca="1" si="207"/>
        <v>-2112152333741810.8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-2112152333741810.8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-8800634723924.2109</v>
      </c>
      <c r="L5482" s="444">
        <f t="shared" ca="1" si="207"/>
        <v>-2120952968465735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-2120952968465735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-8837304035273.8965</v>
      </c>
      <c r="L5483" s="444">
        <f t="shared" ca="1" si="207"/>
        <v>-2129790272501009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-2129790272501009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-8874126135420.8711</v>
      </c>
      <c r="L5484" s="444">
        <f t="shared" ca="1" si="207"/>
        <v>-2138664398636429.8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-2138664398636429.8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-8911101660985.123</v>
      </c>
      <c r="L5485" s="444">
        <f t="shared" ca="1" si="207"/>
        <v>-2147575500297414.8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-2147575500297414.8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-8948231251239.2285</v>
      </c>
      <c r="L5486" s="444">
        <f t="shared" ca="1" si="207"/>
        <v>-2156523731548654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-2156523731548654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-8985515548119.3906</v>
      </c>
      <c r="L5487" s="444">
        <f t="shared" ca="1" si="207"/>
        <v>-2165509247096773.5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-2165509247096773.5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-9022955196236.5566</v>
      </c>
      <c r="L5488" s="444">
        <f t="shared" ca="1" si="207"/>
        <v>-2174532202293010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-2174532202293010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-9060550842887.541</v>
      </c>
      <c r="L5489" s="444">
        <f t="shared" ca="1" si="207"/>
        <v>-2183592753135897.5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-2183592753135897.5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-9098303138066.2383</v>
      </c>
      <c r="L5490" s="444">
        <f t="shared" ca="1" si="207"/>
        <v>-2192691056273963.8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-2192691056273963.8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-9136212734474.8496</v>
      </c>
      <c r="L5491" s="444">
        <f t="shared" ca="1" si="207"/>
        <v>-2201827269008438.5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-2201827269008438.5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-9174280287535.1602</v>
      </c>
      <c r="L5492" s="444">
        <f t="shared" ca="1" si="207"/>
        <v>-2211001549295973.8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-2211001549295973.8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-9212506455399.8887</v>
      </c>
      <c r="L5493" s="444">
        <f t="shared" ca="1" si="207"/>
        <v>-2220214055751373.8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-2220214055751373.8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-9250891898964.0566</v>
      </c>
      <c r="L5494" s="444">
        <f t="shared" ca="1" si="207"/>
        <v>-2229464947650337.8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-2229464947650337.8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-9289437281876.4063</v>
      </c>
      <c r="L5495" s="444">
        <f t="shared" ca="1" si="207"/>
        <v>-2238754384932214.3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-2238754384932214.3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-9328143270550.8926</v>
      </c>
      <c r="L5496" s="444">
        <f t="shared" ca="1" si="207"/>
        <v>-2248082528202765.3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-2248082528202765.3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-9367010534178.1875</v>
      </c>
      <c r="L5497" s="444">
        <f t="shared" ca="1" si="207"/>
        <v>-2257449538736943.5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-2257449538736943.5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-9406039744737.2637</v>
      </c>
      <c r="L5498" s="444">
        <f t="shared" ca="1" si="207"/>
        <v>-2266855578481681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-2266855578481681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-9445231577007.0039</v>
      </c>
      <c r="L5499" s="444">
        <f t="shared" ca="1" si="207"/>
        <v>-2276300810058688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-2276300810058688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-9484586708577.8672</v>
      </c>
      <c r="L5500" s="444">
        <f t="shared" ca="1" si="207"/>
        <v>-2285785396767266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-2285785396767266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-9524105819863.6074</v>
      </c>
      <c r="L5501" s="444">
        <f t="shared" ca="1" si="207"/>
        <v>-2295309502587129.5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-2295309502587129.5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-9563789594113.0391</v>
      </c>
      <c r="L5502" s="444">
        <f t="shared" ca="1" si="207"/>
        <v>-2304873292181242.5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-2304873292181242.5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-9603638717421.8438</v>
      </c>
      <c r="L5503" s="444">
        <f t="shared" ca="1" si="207"/>
        <v>-2314476930898664.5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-2314476930898664.5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-9643653878744.4355</v>
      </c>
      <c r="L5504" s="444">
        <f t="shared" ca="1" si="207"/>
        <v>-2324120584777409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-2324120584777409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-9683835769905.8711</v>
      </c>
      <c r="L5505" s="444">
        <f t="shared" ca="1" si="207"/>
        <v>-2333804420547315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-2333804420547315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-9724185085613.8125</v>
      </c>
      <c r="L5506" s="444">
        <f t="shared" ca="1" si="207"/>
        <v>-2343528605632929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-2343528605632929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-9764702523470.5371</v>
      </c>
      <c r="L5507" s="444">
        <f t="shared" ca="1" si="207"/>
        <v>-2353293308156399.5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-2353293308156399.5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-9805388783984.998</v>
      </c>
      <c r="L5508" s="444">
        <f t="shared" ca="1" si="207"/>
        <v>-2363098696940384.5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-2363098696940384.5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-9846244570584.9355</v>
      </c>
      <c r="L5509" s="444">
        <f t="shared" ca="1" si="207"/>
        <v>-2372944941510969.5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-2372944941510969.5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-9887270589629.0391</v>
      </c>
      <c r="L5510" s="444">
        <f t="shared" ca="1" si="207"/>
        <v>-2382832212100598.5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-2382832212100598.5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-9928467550419.1602</v>
      </c>
      <c r="L5511" s="444">
        <f t="shared" ca="1" si="207"/>
        <v>-2392760679651017.5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-2392760679651017.5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-9969836165212.5723</v>
      </c>
      <c r="L5512" s="444">
        <f t="shared" ca="1" si="207"/>
        <v>-2402730515816230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-2402730515816230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-10011377149234.291</v>
      </c>
      <c r="L5513" s="444">
        <f t="shared" ca="1" si="207"/>
        <v>-2412741892965464.5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-2412741892965464.5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-10053091220689.436</v>
      </c>
      <c r="L5514" s="444">
        <f t="shared" ca="1" si="207"/>
        <v>-2422794984186154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-2422794984186154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-10094979100775.641</v>
      </c>
      <c r="L5515" s="444">
        <f t="shared" ca="1" si="207"/>
        <v>-2432889963286929.5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-2432889963286929.5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-10137041513695.539</v>
      </c>
      <c r="L5516" s="444">
        <f t="shared" ca="1" si="207"/>
        <v>-2443027004800625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-2443027004800625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-10179279186669.271</v>
      </c>
      <c r="L5517" s="444">
        <f t="shared" ca="1" si="207"/>
        <v>-2453206283987294.5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-2453206283987294.5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-10221692849947.061</v>
      </c>
      <c r="L5518" s="444">
        <f t="shared" ca="1" si="207"/>
        <v>-2463427976837241.5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-2463427976837241.5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-10264283236821.84</v>
      </c>
      <c r="L5519" s="444">
        <f t="shared" ca="1" si="207"/>
        <v>-2473692260074063.5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-2473692260074063.5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-10307051083641.932</v>
      </c>
      <c r="L5520" s="444">
        <f t="shared" ca="1" si="207"/>
        <v>-2483999311157705.5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-2483999311157705.5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-10349997129823.773</v>
      </c>
      <c r="L5521" s="444">
        <f t="shared" ca="1" si="207"/>
        <v>-2494349308287529.5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-2494349308287529.5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-10393122117864.707</v>
      </c>
      <c r="L5522" s="444">
        <f t="shared" ca="1" si="207"/>
        <v>-2504742430405394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-2504742430405394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-10436426793355.809</v>
      </c>
      <c r="L5523" s="444">
        <f t="shared" ca="1" si="207"/>
        <v>-2515178857198750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-2515178857198750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-10479911904994.791</v>
      </c>
      <c r="L5524" s="444">
        <f t="shared" ca="1" si="207"/>
        <v>-2525658769103745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-2525658769103745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-10523578204598.938</v>
      </c>
      <c r="L5525" s="444">
        <f t="shared" ca="1" si="207"/>
        <v>-2536182347308344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-2536182347308344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-10567426447118.1</v>
      </c>
      <c r="L5526" s="444">
        <f t="shared" ca="1" si="207"/>
        <v>-2546749773755462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-2546749773755462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-10611457390647.758</v>
      </c>
      <c r="L5527" s="444">
        <f t="shared" ca="1" si="207"/>
        <v>-2557361231146110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-2557361231146110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-10655671796442.125</v>
      </c>
      <c r="L5528" s="444">
        <f t="shared" ca="1" si="207"/>
        <v>-2568016902942552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-2568016902942552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-10700070428927.301</v>
      </c>
      <c r="L5529" s="444">
        <f t="shared" ca="1" si="207"/>
        <v>-2578716973371479.5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-2578716973371479.5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-10744654055714.498</v>
      </c>
      <c r="L5530" s="444">
        <f t="shared" ca="1" si="207"/>
        <v>-2589461627427194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-2589461627427194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-10789423447613.309</v>
      </c>
      <c r="L5531" s="444">
        <f t="shared" ca="1" si="207"/>
        <v>-2600251050874807.5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-2600251050874807.5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-10834379378645.031</v>
      </c>
      <c r="L5532" s="444">
        <f t="shared" ca="1" si="207"/>
        <v>-2611085430253452.5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-2611085430253452.5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-10879522626056.053</v>
      </c>
      <c r="L5533" s="444">
        <f t="shared" ca="1" si="207"/>
        <v>-2621964952879508.5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-2621964952879508.5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-10924853970331.285</v>
      </c>
      <c r="L5534" s="444">
        <f t="shared" ca="1" si="207"/>
        <v>-2632889806849840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-2632889806849840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-10970374195207.666</v>
      </c>
      <c r="L5535" s="444">
        <f t="shared" ca="1" si="207"/>
        <v>-2643860181045047.5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-2643860181045047.5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-11016084087687.697</v>
      </c>
      <c r="L5536" s="444">
        <f t="shared" ca="1" si="207"/>
        <v>-2654876265132735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-2654876265132735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-11061984438053.063</v>
      </c>
      <c r="L5537" s="444">
        <f t="shared" ca="1" si="207"/>
        <v>-2665938249570788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-2665938249570788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-11108076039878.283</v>
      </c>
      <c r="L5538" s="444">
        <f t="shared" ca="1" si="207"/>
        <v>-2677046325610666.5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-2677046325610666.5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-11154359690044.443</v>
      </c>
      <c r="L5539" s="444">
        <f t="shared" ca="1" si="207"/>
        <v>-2688200685300711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-2688200685300711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-11200836188752.963</v>
      </c>
      <c r="L5540" s="444">
        <f t="shared" ca="1" si="207"/>
        <v>-2699401521489464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-2699401521489464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-11247506339539.434</v>
      </c>
      <c r="L5541" s="444">
        <f t="shared" ca="1" si="207"/>
        <v>-2710649027829003.5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-2710649027829003.5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-11294370949287.514</v>
      </c>
      <c r="L5542" s="444">
        <f t="shared" ca="1" si="207"/>
        <v>-2721943398778291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-2721943398778291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-11341430828242.879</v>
      </c>
      <c r="L5543" s="444">
        <f t="shared" ca="1" si="207"/>
        <v>-2733284829606534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-2733284829606534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-11388686790027.225</v>
      </c>
      <c r="L5544" s="444">
        <f t="shared" ca="1" si="207"/>
        <v>-2744673516396561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-2744673516396561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-11436139651652.338</v>
      </c>
      <c r="L5545" s="444">
        <f t="shared" ca="1" si="207"/>
        <v>-2756109656048213.5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-2756109656048213.5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-11483790233534.223</v>
      </c>
      <c r="L5546" s="444">
        <f t="shared" ca="1" si="207"/>
        <v>-2767593446281747.5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-2767593446281747.5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-11531639359507.281</v>
      </c>
      <c r="L5547" s="444">
        <f t="shared" ca="1" si="207"/>
        <v>-2779125085641255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-2779125085641255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-11579687856838.563</v>
      </c>
      <c r="L5548" s="444">
        <f t="shared" ca="1" si="207"/>
        <v>-2790704773498093.5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-2790704773498093.5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-11627936556242.057</v>
      </c>
      <c r="L5549" s="444">
        <f t="shared" ca="1" si="207"/>
        <v>-2802332710054335.5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-2802332710054335.5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-11676386291893.064</v>
      </c>
      <c r="L5550" s="444">
        <f t="shared" ca="1" si="207"/>
        <v>-2814009096346228.5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-2814009096346228.5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-11725037901442.619</v>
      </c>
      <c r="L5551" s="444">
        <f t="shared" ca="1" si="207"/>
        <v>-2825734134247671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-2825734134247671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-11773892226031.963</v>
      </c>
      <c r="L5552" s="444">
        <f t="shared" ca="1" si="207"/>
        <v>-2837508026473703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-2837508026473703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-11822950110307.096</v>
      </c>
      <c r="L5553" s="444">
        <f t="shared" ca="1" si="207"/>
        <v>-2849330976584010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-2849330976584010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-11872212402433.375</v>
      </c>
      <c r="L5554" s="444">
        <f t="shared" ca="1" si="207"/>
        <v>-2861203188986443.5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-2861203188986443.5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-11921679954110.182</v>
      </c>
      <c r="L5555" s="444">
        <f t="shared" ca="1" si="207"/>
        <v>-2873124868940553.5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-2873124868940553.5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-11971353620585.639</v>
      </c>
      <c r="L5556" s="444">
        <f t="shared" ca="1" si="207"/>
        <v>-2885096222561139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-2885096222561139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-12021234260671.412</v>
      </c>
      <c r="L5557" s="444">
        <f t="shared" ca="1" si="207"/>
        <v>-2897117456821810.5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-2897117456821810.5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-12071322736757.543</v>
      </c>
      <c r="L5558" s="444">
        <f t="shared" ca="1" si="207"/>
        <v>-2909188779558568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-2909188779558568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-12121619914827.367</v>
      </c>
      <c r="L5559" s="444">
        <f t="shared" ca="1" si="207"/>
        <v>-2921310399473395.5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-2921310399473395.5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-12172126664472.48</v>
      </c>
      <c r="L5560" s="444">
        <f t="shared" ca="1" si="207"/>
        <v>-2933482526137868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-2933482526137868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-12222843858907.783</v>
      </c>
      <c r="L5561" s="444">
        <f t="shared" ca="1" si="207"/>
        <v>-2945705369996776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-2945705369996776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-12273772374986.566</v>
      </c>
      <c r="L5562" s="444">
        <f t="shared" ca="1" si="207"/>
        <v>-2957979142371762.5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-2957979142371762.5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-12324913093215.678</v>
      </c>
      <c r="L5563" s="444">
        <f t="shared" ca="1" si="207"/>
        <v>-2970304055464978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-2970304055464978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-12376266897770.742</v>
      </c>
      <c r="L5564" s="444">
        <f t="shared" ca="1" si="207"/>
        <v>-2982680322362748.5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-2982680322362748.5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-12427834676511.451</v>
      </c>
      <c r="L5565" s="444">
        <f t="shared" ca="1" si="207"/>
        <v>-2995108157039260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-2995108157039260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-12479617320996.916</v>
      </c>
      <c r="L5566" s="444">
        <f t="shared" ca="1" si="207"/>
        <v>-3007587774360257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-3007587774360257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-12531615726501.07</v>
      </c>
      <c r="L5567" s="444">
        <f t="shared" ca="1" si="207"/>
        <v>-3020119390086758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-3020119390086758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-12583830792028.158</v>
      </c>
      <c r="L5568" s="444">
        <f t="shared" ca="1" si="207"/>
        <v>-3032703220878786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-3032703220878786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-12636263420328.275</v>
      </c>
      <c r="L5569" s="444">
        <f t="shared" ca="1" si="207"/>
        <v>-3045339484299114.5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-3045339484299114.5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-12688914517912.977</v>
      </c>
      <c r="L5570" s="444">
        <f t="shared" ca="1" si="207"/>
        <v>-3058028398817027.5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-3058028398817027.5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-12741784995070.947</v>
      </c>
      <c r="L5571" s="444">
        <f t="shared" ca="1" si="207"/>
        <v>-3070770183812098.5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-3070770183812098.5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-12794875765883.744</v>
      </c>
      <c r="L5572" s="444">
        <f t="shared" ca="1" si="207"/>
        <v>-3083565059577982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-3083565059577982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-12848187748241.592</v>
      </c>
      <c r="L5573" s="444">
        <f t="shared" ca="1" si="207"/>
        <v>-3096413247326223.5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-3096413247326223.5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-12901721863859.264</v>
      </c>
      <c r="L5574" s="444">
        <f t="shared" ca="1" si="207"/>
        <v>-3109314969190083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-3109314969190083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-12955479038292.012</v>
      </c>
      <c r="L5575" s="444">
        <f t="shared" ca="1" si="207"/>
        <v>-3122270448228375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-3122270448228375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-13009460200951.563</v>
      </c>
      <c r="L5576" s="444">
        <f t="shared" ca="1" si="207"/>
        <v>-3135279908429326.5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-3135279908429326.5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-13063666285122.193</v>
      </c>
      <c r="L5577" s="444">
        <f t="shared" ca="1" si="207"/>
        <v>-3148343574714448.5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-3148343574714448.5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-13118098227976.869</v>
      </c>
      <c r="L5578" s="444">
        <f t="shared" ca="1" si="207"/>
        <v>-3161461672942425.5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-3161461672942425.5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-13172756970593.439</v>
      </c>
      <c r="L5579" s="444">
        <f t="shared" ca="1" si="207"/>
        <v>-3174634429913019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-3174634429913019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-13227643457970.912</v>
      </c>
      <c r="L5580" s="444">
        <f t="shared" ca="1" si="207"/>
        <v>-3187862073370990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-3187862073370990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-13282758639045.791</v>
      </c>
      <c r="L5581" s="444">
        <f t="shared" ca="1" si="207"/>
        <v>-3201144832010036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-3201144832010036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-13338103466708.482</v>
      </c>
      <c r="L5582" s="444">
        <f t="shared" ca="1" si="207"/>
        <v>-3214482935476744.5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-3214482935476744.5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-13393678897819.77</v>
      </c>
      <c r="L5583" s="444">
        <f t="shared" ca="1" si="207"/>
        <v>-3227876614374564.5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-3227876614374564.5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-13449485893227.352</v>
      </c>
      <c r="L5584" s="444">
        <f t="shared" ca="1" si="207"/>
        <v>-3241326100267792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-3241326100267792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-13505525417782.467</v>
      </c>
      <c r="L5585" s="444">
        <f t="shared" ca="1" si="207"/>
        <v>-3254831625685574.5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-3254831625685574.5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-13561798440356.561</v>
      </c>
      <c r="L5586" s="444">
        <f t="shared" ca="1" si="207"/>
        <v>-3268393424125931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-3268393424125931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-13618305933858.045</v>
      </c>
      <c r="L5587" s="444">
        <f t="shared" ca="1" si="207"/>
        <v>-3282011730059789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-3282011730059789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-13675048875249.121</v>
      </c>
      <c r="L5588" s="444">
        <f t="shared" ca="1" si="207"/>
        <v>-3295686778935038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-3295686778935038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-13732028245562.658</v>
      </c>
      <c r="L5589" s="444">
        <f t="shared" ca="1" si="207"/>
        <v>-3309418807180600.5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-3309418807180600.5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-13789245029919.168</v>
      </c>
      <c r="L5590" s="444">
        <f t="shared" ca="1" si="207"/>
        <v>-3323208052210519.5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-3323208052210519.5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-13846700217543.832</v>
      </c>
      <c r="L5591" s="444">
        <f t="shared" ca="1" si="207"/>
        <v>-3337054752428063.5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-3337054752428063.5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-13904394801783.598</v>
      </c>
      <c r="L5592" s="444">
        <f t="shared" ca="1" si="207"/>
        <v>-3350959147229847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-3350959147229847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-13962329780124.363</v>
      </c>
      <c r="L5593" s="444">
        <f t="shared" ca="1" si="207"/>
        <v>-3364921477009971.5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-3364921477009971.5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-14020506154208.215</v>
      </c>
      <c r="L5594" s="444">
        <f t="shared" ca="1" si="207"/>
        <v>-3378941983164179.5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-3378941983164179.5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-14078924929850.748</v>
      </c>
      <c r="L5595" s="444">
        <f t="shared" ca="1" si="207"/>
        <v>-3393020908094030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-3393020908094030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-14137587117058.459</v>
      </c>
      <c r="L5596" s="444">
        <f t="shared" ca="1" si="207"/>
        <v>-3407158495211088.5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-3407158495211088.5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-14196493730046.201</v>
      </c>
      <c r="L5597" s="444">
        <f t="shared" ca="1" si="207"/>
        <v>-3421354988941134.5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-3421354988941134.5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-14255645787254.727</v>
      </c>
      <c r="L5598" s="444">
        <f t="shared" ca="1" si="207"/>
        <v>-3435610634728389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-3435610634728389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-14315044311368.287</v>
      </c>
      <c r="L5599" s="444">
        <f t="shared" ca="1" si="207"/>
        <v>-3449925679039757.5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-3449925679039757.5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-14374690329332.322</v>
      </c>
      <c r="L5600" s="444">
        <f t="shared" ca="1" si="207"/>
        <v>-3464300369369090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-3464300369369090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-14434584872371.209</v>
      </c>
      <c r="L5601" s="444">
        <f t="shared" ca="1" si="207"/>
        <v>-3478734954241461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-3478734954241461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-14494728976006.088</v>
      </c>
      <c r="L5602" s="444">
        <f t="shared" ca="1" si="207"/>
        <v>-3493229683217467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-3493229683217467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-14555123680072.779</v>
      </c>
      <c r="L5603" s="444">
        <f t="shared" ca="1" si="207"/>
        <v>-3507784806897540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-3507784806897540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-14615770028739.752</v>
      </c>
      <c r="L5604" s="444">
        <f t="shared" ca="1" si="207"/>
        <v>-3522400576926280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-3522400576926280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-14676669070526.164</v>
      </c>
      <c r="L5605" s="444">
        <f t="shared" ca="1" si="207"/>
        <v>-3537077245996806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-3537077245996806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-14737821858320.027</v>
      </c>
      <c r="L5606" s="444">
        <f t="shared" ca="1" si="207"/>
        <v>-3551815067855126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-3551815067855126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-14799229449396.359</v>
      </c>
      <c r="L5607" s="444">
        <f t="shared" ca="1" si="207"/>
        <v>-3566614297304522.5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-3566614297304522.5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-14860892905435.51</v>
      </c>
      <c r="L5608" s="444">
        <f t="shared" ca="1" si="207"/>
        <v>-3581475190209958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-3581475190209958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-14922813292541.49</v>
      </c>
      <c r="L5609" s="444">
        <f t="shared" ca="1" si="207"/>
        <v>-3596398003502499.5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-3596398003502499.5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-14984991681260.416</v>
      </c>
      <c r="L5610" s="444">
        <f t="shared" ca="1" si="207"/>
        <v>-3611382995183760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-3611382995183760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-15047429146599</v>
      </c>
      <c r="L5611" s="444">
        <f t="shared" ca="1" si="207"/>
        <v>-3626430424330359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-3626430424330359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-15110126768043.162</v>
      </c>
      <c r="L5612" s="444">
        <f t="shared" ca="1" si="207"/>
        <v>-3641540551098402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-3641540551098402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-15173085629576.674</v>
      </c>
      <c r="L5613" s="444">
        <f t="shared" ca="1" si="207"/>
        <v>-3656713636727978.5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-3656713636727978.5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-15236306819699.908</v>
      </c>
      <c r="L5614" s="444">
        <f t="shared" ca="1" si="207"/>
        <v>-3671949943547678.5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-3671949943547678.5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-15299791431448.66</v>
      </c>
      <c r="L5615" s="444">
        <f t="shared" ca="1" si="207"/>
        <v>-3687249734979127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-3687249734979127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-15363540562413.029</v>
      </c>
      <c r="L5616" s="444">
        <f t="shared" ca="1" si="207"/>
        <v>-3702613275541540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-3702613275541540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-15427555314756.416</v>
      </c>
      <c r="L5617" s="444">
        <f t="shared" ca="1" si="207"/>
        <v>-3718040830856296.5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-3718040830856296.5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-15491836795234.568</v>
      </c>
      <c r="L5618" s="444">
        <f t="shared" ref="L5618:L5872" ca="1" si="212">I5618-J5618+K5618</f>
        <v>-3733532667651531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-3733532667651531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-15556386115214.713</v>
      </c>
      <c r="L5619" s="444">
        <f t="shared" ca="1" si="212"/>
        <v>-3749089053766745.5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-3749089053766745.5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-15621204390694.773</v>
      </c>
      <c r="L5620" s="444">
        <f t="shared" ca="1" si="212"/>
        <v>-3764710258157440.5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-3764710258157440.5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-15686292742322.668</v>
      </c>
      <c r="L5621" s="444">
        <f t="shared" ca="1" si="212"/>
        <v>-3780396550899763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-3780396550899763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-15751652295415.68</v>
      </c>
      <c r="L5622" s="444">
        <f t="shared" ca="1" si="212"/>
        <v>-3796148203195178.5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-3796148203195178.5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-15817284179979.91</v>
      </c>
      <c r="L5623" s="444">
        <f t="shared" ca="1" si="212"/>
        <v>-3811965487375158.5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-3811965487375158.5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-15883189530729.828</v>
      </c>
      <c r="L5624" s="444">
        <f t="shared" ca="1" si="212"/>
        <v>-3827848676905888.5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-3827848676905888.5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-15949369487107.869</v>
      </c>
      <c r="L5625" s="444">
        <f t="shared" ca="1" si="212"/>
        <v>-3843798046392996.5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-3843798046392996.5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-16015825193304.154</v>
      </c>
      <c r="L5626" s="444">
        <f t="shared" ca="1" si="212"/>
        <v>-3859813871586300.5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-3859813871586300.5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-16082557798276.25</v>
      </c>
      <c r="L5627" s="444">
        <f t="shared" ca="1" si="212"/>
        <v>-3875896429384577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-3875896429384577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-16149568455769.07</v>
      </c>
      <c r="L5628" s="444">
        <f t="shared" ca="1" si="212"/>
        <v>-3892045997840346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-3892045997840346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-16216858324334.775</v>
      </c>
      <c r="L5629" s="444">
        <f t="shared" ca="1" si="212"/>
        <v>-3908262856164681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-3908262856164681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-16284428567352.838</v>
      </c>
      <c r="L5630" s="444">
        <f t="shared" ca="1" si="212"/>
        <v>-3924547284732034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-3924547284732034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-16352280353050.141</v>
      </c>
      <c r="L5631" s="444">
        <f t="shared" ca="1" si="212"/>
        <v>-3940899565085084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-3940899565085084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-16420414854521.182</v>
      </c>
      <c r="L5632" s="444">
        <f t="shared" ca="1" si="212"/>
        <v>-3957319979939605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-3957319979939605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-16488833249748.355</v>
      </c>
      <c r="L5633" s="444">
        <f t="shared" ca="1" si="212"/>
        <v>-3973808813189353.5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-3973808813189353.5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-16557536721622.305</v>
      </c>
      <c r="L5634" s="444">
        <f t="shared" ca="1" si="212"/>
        <v>-3990366349910976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-3990366349910976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-16626526457962.4</v>
      </c>
      <c r="L5635" s="444">
        <f t="shared" ca="1" si="212"/>
        <v>-4006992876368938.5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-4006992876368938.5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-16695803651537.242</v>
      </c>
      <c r="L5636" s="444">
        <f t="shared" ca="1" si="212"/>
        <v>-4023688680020475.5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-4023688680020475.5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-16765369500085.314</v>
      </c>
      <c r="L5637" s="444">
        <f t="shared" ca="1" si="212"/>
        <v>-4040454049520561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-4040454049520561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-16835225206335.668</v>
      </c>
      <c r="L5638" s="444">
        <f t="shared" ca="1" si="212"/>
        <v>-4057289274726896.5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-4057289274726896.5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-16905371978028.734</v>
      </c>
      <c r="L5639" s="444">
        <f t="shared" ca="1" si="212"/>
        <v>-4074194646704925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-4074194646704925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-16975811027937.188</v>
      </c>
      <c r="L5640" s="444">
        <f t="shared" ca="1" si="212"/>
        <v>-4091170457732862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-4091170457732862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-17046543573886.924</v>
      </c>
      <c r="L5641" s="444">
        <f t="shared" ca="1" si="212"/>
        <v>-4108217001306749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-4108217001306749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-17117570838778.119</v>
      </c>
      <c r="L5642" s="444">
        <f t="shared" ca="1" si="212"/>
        <v>-4125334572145527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-4125334572145527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-17188894050606.365</v>
      </c>
      <c r="L5643" s="444">
        <f t="shared" ca="1" si="212"/>
        <v>-4142523466196133.5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-4142523466196133.5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-17260514442483.887</v>
      </c>
      <c r="L5644" s="444">
        <f t="shared" ca="1" si="212"/>
        <v>-4159783980638617.5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-4159783980638617.5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-17332433252660.906</v>
      </c>
      <c r="L5645" s="444">
        <f t="shared" ca="1" si="212"/>
        <v>-4177116413891278.5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-4177116413891278.5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-17404651724546.994</v>
      </c>
      <c r="L5646" s="444">
        <f t="shared" ca="1" si="212"/>
        <v>-4194521065615825.5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-4194521065615825.5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-17477171106732.605</v>
      </c>
      <c r="L5647" s="444">
        <f t="shared" ca="1" si="212"/>
        <v>-4211998236722558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-4211998236722558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-17549992653010.66</v>
      </c>
      <c r="L5648" s="444">
        <f t="shared" ca="1" si="212"/>
        <v>-4229548229375568.5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-4229548229375568.5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-17623117622398.203</v>
      </c>
      <c r="L5649" s="444">
        <f t="shared" ca="1" si="212"/>
        <v>-4247171346997966.5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-4247171346997966.5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-17696547279158.191</v>
      </c>
      <c r="L5650" s="444">
        <f t="shared" ca="1" si="212"/>
        <v>-4264867894277124.5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-4264867894277124.5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-17770282892821.352</v>
      </c>
      <c r="L5651" s="444">
        <f t="shared" ca="1" si="212"/>
        <v>-4282638177169946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-4282638177169946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-17844325738208.109</v>
      </c>
      <c r="L5652" s="444">
        <f t="shared" ca="1" si="212"/>
        <v>-4300482502908154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-4300482502908154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-17918677095450.641</v>
      </c>
      <c r="L5653" s="444">
        <f t="shared" ca="1" si="212"/>
        <v>-4318401180003604.5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-4318401180003604.5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-17993338250015.02</v>
      </c>
      <c r="L5654" s="444">
        <f t="shared" ca="1" si="212"/>
        <v>-4336394518253619.5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-4336394518253619.5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-18068310492723.414</v>
      </c>
      <c r="L5655" s="444">
        <f t="shared" ca="1" si="212"/>
        <v>-4354462828746343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-4354462828746343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-18143595119776.43</v>
      </c>
      <c r="L5656" s="444">
        <f t="shared" ca="1" si="212"/>
        <v>-4372606423866119.5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-4372606423866119.5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-18219193432775.496</v>
      </c>
      <c r="L5657" s="444">
        <f t="shared" ca="1" si="212"/>
        <v>-4390825617298895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-4390825617298895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-18295106738745.395</v>
      </c>
      <c r="L5658" s="444">
        <f t="shared" ca="1" si="212"/>
        <v>-4409120724037640.5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-4409120724037640.5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-18371336350156.836</v>
      </c>
      <c r="L5659" s="444">
        <f t="shared" ca="1" si="212"/>
        <v>-4427492060387797.5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-4427492060387797.5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-18447883584949.156</v>
      </c>
      <c r="L5660" s="444">
        <f t="shared" ca="1" si="212"/>
        <v>-4445939943972746.5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-4445939943972746.5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-18524749766553.109</v>
      </c>
      <c r="L5661" s="444">
        <f t="shared" ca="1" si="212"/>
        <v>-4464464693739299.5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-4464464693739299.5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-18601936223913.746</v>
      </c>
      <c r="L5662" s="444">
        <f t="shared" ca="1" si="212"/>
        <v>-4483066629963213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-4483066629963213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-18679444291513.387</v>
      </c>
      <c r="L5663" s="444">
        <f t="shared" ca="1" si="212"/>
        <v>-4501746074254726.5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-4501746074254726.5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-18757275309394.691</v>
      </c>
      <c r="L5664" s="444">
        <f t="shared" ca="1" si="212"/>
        <v>-4520503349564121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-4520503349564121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-18835430623183.836</v>
      </c>
      <c r="L5665" s="444">
        <f t="shared" ca="1" si="212"/>
        <v>-4539338780187305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-4539338780187305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-18913911584113.77</v>
      </c>
      <c r="L5666" s="444">
        <f t="shared" ca="1" si="212"/>
        <v>-4558252691771419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-4558252691771419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-18992719549047.578</v>
      </c>
      <c r="L5667" s="444">
        <f t="shared" ca="1" si="212"/>
        <v>-4577245411320467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-4577245411320467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-19071855880501.945</v>
      </c>
      <c r="L5668" s="444">
        <f t="shared" ca="1" si="212"/>
        <v>-4596317267200969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-4596317267200969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-19151321946670.703</v>
      </c>
      <c r="L5669" s="444">
        <f t="shared" ca="1" si="212"/>
        <v>-4615468589147640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-4615468589147640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-19231119121448.5</v>
      </c>
      <c r="L5670" s="444">
        <f t="shared" ca="1" si="212"/>
        <v>-4634699708269088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-4634699708269088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-19311248784454.531</v>
      </c>
      <c r="L5671" s="444">
        <f t="shared" ca="1" si="212"/>
        <v>-4654010957053543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-4654010957053543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-19391712321056.43</v>
      </c>
      <c r="L5672" s="444">
        <f t="shared" ca="1" si="212"/>
        <v>-4673402669374599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-4673402669374599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-19472511122394.164</v>
      </c>
      <c r="L5673" s="444">
        <f t="shared" ca="1" si="212"/>
        <v>-4692875180496993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-4692875180496993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-19553646585404.137</v>
      </c>
      <c r="L5674" s="444">
        <f t="shared" ca="1" si="212"/>
        <v>-4712428827082397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-4712428827082397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-19635120112843.32</v>
      </c>
      <c r="L5675" s="444">
        <f t="shared" ca="1" si="212"/>
        <v>-4732063947195240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-4732063947195240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-19716933113313.5</v>
      </c>
      <c r="L5676" s="444">
        <f t="shared" ca="1" si="212"/>
        <v>-4751780880308554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-4751780880308554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-19799087001285.641</v>
      </c>
      <c r="L5677" s="444">
        <f t="shared" ca="1" si="212"/>
        <v>-4771579967309840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-4771579967309840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-19881583197124.332</v>
      </c>
      <c r="L5678" s="444">
        <f t="shared" ca="1" si="212"/>
        <v>-4791461550506964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-4791461550506964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-19964423127112.352</v>
      </c>
      <c r="L5679" s="444">
        <f t="shared" ca="1" si="212"/>
        <v>-4811425973634076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-4811425973634076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-20047608223475.316</v>
      </c>
      <c r="L5680" s="444">
        <f t="shared" ca="1" si="212"/>
        <v>-4831473581857551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-4831473581857551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-20131139924406.461</v>
      </c>
      <c r="L5681" s="444">
        <f t="shared" ca="1" si="212"/>
        <v>-4851604721781957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-4851604721781957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-20215019674091.488</v>
      </c>
      <c r="L5682" s="444">
        <f t="shared" ca="1" si="212"/>
        <v>-4871819741456048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-4871819741456048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-20299248922733.531</v>
      </c>
      <c r="L5683" s="444">
        <f t="shared" ca="1" si="212"/>
        <v>-4892118990378782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-4892118990378782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-20383829126578.258</v>
      </c>
      <c r="L5684" s="444">
        <f t="shared" ca="1" si="212"/>
        <v>-4912502819505360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-4912502819505360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-20468761747939</v>
      </c>
      <c r="L5685" s="444">
        <f t="shared" ca="1" si="212"/>
        <v>-4932971581253299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-4932971581253299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-20554048255222.078</v>
      </c>
      <c r="L5686" s="444">
        <f t="shared" ca="1" si="212"/>
        <v>-4953525629508521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-4953525629508521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-20639690122952.172</v>
      </c>
      <c r="L5687" s="444">
        <f t="shared" ca="1" si="212"/>
        <v>-4974165319631473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-4974165319631473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-20725688831797.805</v>
      </c>
      <c r="L5688" s="444">
        <f t="shared" ca="1" si="212"/>
        <v>-4994891008463271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-4994891008463271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-20812045868596.961</v>
      </c>
      <c r="L5689" s="444">
        <f t="shared" ca="1" si="212"/>
        <v>-5015703054331868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-5015703054331868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-20898762726382.781</v>
      </c>
      <c r="L5690" s="444">
        <f t="shared" ca="1" si="212"/>
        <v>-5036601817058251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-5036601817058251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-20985840904409.379</v>
      </c>
      <c r="L5691" s="444">
        <f t="shared" ca="1" si="212"/>
        <v>-5057587657962660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-5057587657962660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-21073281908177.75</v>
      </c>
      <c r="L5692" s="444">
        <f t="shared" ca="1" si="212"/>
        <v>-5078660939870838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-5078660939870838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-21161087249461.824</v>
      </c>
      <c r="L5693" s="444">
        <f t="shared" ca="1" si="212"/>
        <v>-5099822027120300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-5099822027120300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-21249258446334.582</v>
      </c>
      <c r="L5694" s="444">
        <f t="shared" ca="1" si="212"/>
        <v>-5121071285566635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-5121071285566635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-21337797023194.313</v>
      </c>
      <c r="L5695" s="444">
        <f t="shared" ca="1" si="212"/>
        <v>-5142409082589829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-5142409082589829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-21426704510790.953</v>
      </c>
      <c r="L5696" s="444">
        <f t="shared" ca="1" si="212"/>
        <v>-5163835787100620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-5163835787100620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-21515982446252.582</v>
      </c>
      <c r="L5697" s="444">
        <f t="shared" ca="1" si="212"/>
        <v>-5185351769546873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-5185351769546873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-21605632373111.969</v>
      </c>
      <c r="L5698" s="444">
        <f t="shared" ca="1" si="212"/>
        <v>-5206957401919985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-5206957401919985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-21695655841333.27</v>
      </c>
      <c r="L5699" s="444">
        <f t="shared" ca="1" si="212"/>
        <v>-5228653057761318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-5228653057761318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-21786054407338.824</v>
      </c>
      <c r="L5700" s="444">
        <f t="shared" ca="1" si="212"/>
        <v>-5250439112168657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-5250439112168657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-21876829634036.07</v>
      </c>
      <c r="L5701" s="444">
        <f t="shared" ca="1" si="212"/>
        <v>-5272315941802693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-5272315941802693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-21967983090844.555</v>
      </c>
      <c r="L5702" s="444">
        <f t="shared" ca="1" si="212"/>
        <v>-5294283924893538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-5294283924893538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-22059516353723.074</v>
      </c>
      <c r="L5703" s="444">
        <f t="shared" ca="1" si="212"/>
        <v>-5316343441247261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-5316343441247261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-22151431005196.922</v>
      </c>
      <c r="L5704" s="444">
        <f t="shared" ca="1" si="212"/>
        <v>-5338494872252458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-5338494872252458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-22243728634385.242</v>
      </c>
      <c r="L5705" s="444">
        <f t="shared" ca="1" si="212"/>
        <v>-5360738600886843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-5360738600886843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-22336410837028.512</v>
      </c>
      <c r="L5706" s="444">
        <f t="shared" ca="1" si="212"/>
        <v>-5383075011723872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-5383075011723872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-22429479215516.133</v>
      </c>
      <c r="L5707" s="444">
        <f t="shared" ca="1" si="212"/>
        <v>-5405504490939388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-5405504490939388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-22522935378914.117</v>
      </c>
      <c r="L5708" s="444">
        <f t="shared" ca="1" si="212"/>
        <v>-5428027426318302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-5428027426318302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-22616780942992.926</v>
      </c>
      <c r="L5709" s="444">
        <f t="shared" ca="1" si="212"/>
        <v>-5450644207261295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-5450644207261295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-22711017530255.395</v>
      </c>
      <c r="L5710" s="444">
        <f t="shared" ca="1" si="212"/>
        <v>-5473355224791550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-5473355224791550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-22805646769964.793</v>
      </c>
      <c r="L5711" s="444">
        <f t="shared" ca="1" si="212"/>
        <v>-5496160871561515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-5496160871561515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-22900670298172.98</v>
      </c>
      <c r="L5712" s="444">
        <f t="shared" ca="1" si="212"/>
        <v>-5519061541859688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-5519061541859688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-22996089757748.699</v>
      </c>
      <c r="L5713" s="444">
        <f t="shared" ca="1" si="212"/>
        <v>-5542057631617437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-5542057631617437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-23091906798405.988</v>
      </c>
      <c r="L5714" s="444">
        <f t="shared" ca="1" si="212"/>
        <v>-5565149538415843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-5565149538415843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-23188123076732.68</v>
      </c>
      <c r="L5715" s="444">
        <f t="shared" ca="1" si="212"/>
        <v>-5588337661492576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-5588337661492576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-23284740256219.066</v>
      </c>
      <c r="L5716" s="444">
        <f t="shared" ca="1" si="212"/>
        <v>-5611622401748795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-5611622401748795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-23381760007286.645</v>
      </c>
      <c r="L5717" s="444">
        <f t="shared" ca="1" si="212"/>
        <v>-5635004161756082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-5635004161756082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-23479184007317.008</v>
      </c>
      <c r="L5718" s="444">
        <f t="shared" ca="1" si="212"/>
        <v>-5658483345763399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-5658483345763399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-23577013940680.828</v>
      </c>
      <c r="L5719" s="444">
        <f t="shared" ca="1" si="212"/>
        <v>-5682060359704080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-5682060359704080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-23675251498767</v>
      </c>
      <c r="L5720" s="444">
        <f t="shared" ca="1" si="212"/>
        <v>-5705735611202847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-5705735611202847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-23773898380011.863</v>
      </c>
      <c r="L5721" s="444">
        <f t="shared" ca="1" si="212"/>
        <v>-5729509509582859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-5729509509582859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-23872956289928.578</v>
      </c>
      <c r="L5722" s="444">
        <f t="shared" ca="1" si="212"/>
        <v>-5753382465872788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-5753382465872788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-23972426941136.617</v>
      </c>
      <c r="L5723" s="444">
        <f t="shared" ca="1" si="212"/>
        <v>-5777354892813925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-5777354892813925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-24072312053391.355</v>
      </c>
      <c r="L5724" s="444">
        <f t="shared" ca="1" si="212"/>
        <v>-5801427204867316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-5801427204867316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-24172613353613.816</v>
      </c>
      <c r="L5725" s="444">
        <f t="shared" ca="1" si="212"/>
        <v>-5825599818220930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-5825599818220930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-24273332575920.543</v>
      </c>
      <c r="L5726" s="444">
        <f t="shared" ca="1" si="212"/>
        <v>-5849873150796851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-5849873150796851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-24374471461653.547</v>
      </c>
      <c r="L5727" s="444">
        <f t="shared" ca="1" si="212"/>
        <v>-5874247622258505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-5874247622258505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-24476031759410.438</v>
      </c>
      <c r="L5728" s="444">
        <f t="shared" ca="1" si="212"/>
        <v>-5898723654017915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-5898723654017915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-24578015225074.645</v>
      </c>
      <c r="L5729" s="444">
        <f t="shared" ca="1" si="212"/>
        <v>-5923301669242990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-5923301669242990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-24680423621845.793</v>
      </c>
      <c r="L5730" s="444">
        <f t="shared" ca="1" si="212"/>
        <v>-5947982092864836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-5947982092864836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-24783258720270.148</v>
      </c>
      <c r="L5731" s="444">
        <f t="shared" ca="1" si="212"/>
        <v>-5972765351585106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-5972765351585106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-24886522298271.273</v>
      </c>
      <c r="L5732" s="444">
        <f t="shared" ca="1" si="212"/>
        <v>-5997651873883377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-5997651873883377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-24990216141180.738</v>
      </c>
      <c r="L5733" s="444">
        <f t="shared" ca="1" si="212"/>
        <v>-6022642090024558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-6022642090024558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-25094342041768.992</v>
      </c>
      <c r="L5734" s="444">
        <f t="shared" ca="1" si="212"/>
        <v>-6047736432066327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-6047736432066327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-25198901800276.363</v>
      </c>
      <c r="L5735" s="444">
        <f t="shared" ca="1" si="212"/>
        <v>-6072935333866603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-6072935333866603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-25303897224444.18</v>
      </c>
      <c r="L5736" s="444">
        <f t="shared" ca="1" si="212"/>
        <v>-6098239231091047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-6098239231091047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-25409330129546.027</v>
      </c>
      <c r="L5737" s="444">
        <f t="shared" ca="1" si="212"/>
        <v>-6123648561220593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-6123648561220593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-25515202338419.137</v>
      </c>
      <c r="L5738" s="444">
        <f t="shared" ca="1" si="212"/>
        <v>-6149163763559012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-6149163763559012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-25621515681495.883</v>
      </c>
      <c r="L5739" s="444">
        <f t="shared" ca="1" si="212"/>
        <v>-6174785279240508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-6174785279240508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-25728271996835.449</v>
      </c>
      <c r="L5740" s="444">
        <f t="shared" ca="1" si="212"/>
        <v>-6200513551237343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-6200513551237343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-25835473130155.594</v>
      </c>
      <c r="L5741" s="444">
        <f t="shared" ca="1" si="212"/>
        <v>-6226349024367499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-6226349024367499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-25943120934864.578</v>
      </c>
      <c r="L5742" s="444">
        <f t="shared" ca="1" si="212"/>
        <v>-6252292145302364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-6252292145302364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-26051217272093.184</v>
      </c>
      <c r="L5743" s="444">
        <f t="shared" ca="1" si="212"/>
        <v>-6278343362574457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-6278343362574457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-26159764010726.902</v>
      </c>
      <c r="L5744" s="444">
        <f t="shared" ca="1" si="212"/>
        <v>-6304503126585184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-6304503126585184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-26268763027438.266</v>
      </c>
      <c r="L5745" s="444">
        <f t="shared" ca="1" si="212"/>
        <v>-6330771889612622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-6330771889612622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-26378216206719.258</v>
      </c>
      <c r="L5746" s="444">
        <f t="shared" ca="1" si="212"/>
        <v>-6357150105819341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-6357150105819341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-26488125440913.922</v>
      </c>
      <c r="L5747" s="444">
        <f t="shared" ca="1" si="212"/>
        <v>-6383638231260255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-6383638231260255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-26598492630251.063</v>
      </c>
      <c r="L5748" s="444">
        <f t="shared" ca="1" si="212"/>
        <v>-6410236723890506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-6410236723890506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-26709319682877.109</v>
      </c>
      <c r="L5749" s="444">
        <f t="shared" ca="1" si="212"/>
        <v>-6436946043573383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-6436946043573383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-26820608514889.094</v>
      </c>
      <c r="L5750" s="444">
        <f t="shared" ca="1" si="212"/>
        <v>-6463766652088272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-6463766652088272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-26932361050367.801</v>
      </c>
      <c r="L5751" s="444">
        <f t="shared" ca="1" si="212"/>
        <v>-6490699013138640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-6490699013138640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-27044579221411</v>
      </c>
      <c r="L5752" s="444">
        <f t="shared" ca="1" si="212"/>
        <v>-6517743592360051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-6517743592360051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-27157264968166.879</v>
      </c>
      <c r="L5753" s="444">
        <f t="shared" ca="1" si="212"/>
        <v>-6544900857328218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-6544900857328218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-27270420238867.574</v>
      </c>
      <c r="L5754" s="444">
        <f t="shared" ca="1" si="212"/>
        <v>-6572171277567086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-6572171277567086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-27384046989862.859</v>
      </c>
      <c r="L5755" s="444">
        <f t="shared" ca="1" si="212"/>
        <v>-6599555324556949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-6599555324556949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-27498147185653.953</v>
      </c>
      <c r="L5756" s="444">
        <f t="shared" ca="1" si="212"/>
        <v>-6627053471742603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-6627053471742603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-27612722798927.512</v>
      </c>
      <c r="L5757" s="444">
        <f t="shared" ca="1" si="212"/>
        <v>-6654666194541531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-6654666194541531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-27727775810589.711</v>
      </c>
      <c r="L5758" s="444">
        <f t="shared" ca="1" si="212"/>
        <v>-6682393970352121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-6682393970352121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-27843308209800.504</v>
      </c>
      <c r="L5759" s="444">
        <f t="shared" ca="1" si="212"/>
        <v>-6710237278561922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-6710237278561922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-27959321994008.008</v>
      </c>
      <c r="L5760" s="444">
        <f t="shared" ca="1" si="212"/>
        <v>-6738196600555930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-6738196600555930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-28075819168983.043</v>
      </c>
      <c r="L5761" s="444">
        <f t="shared" ca="1" si="212"/>
        <v>-6766272419724913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-6766272419724913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-28192801748853.805</v>
      </c>
      <c r="L5762" s="444">
        <f t="shared" ca="1" si="212"/>
        <v>-6794465221473767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-6794465221473767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-28310271756140.695</v>
      </c>
      <c r="L5763" s="444">
        <f t="shared" ca="1" si="212"/>
        <v>-6822775493229908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-6822775493229908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-28428231221791.281</v>
      </c>
      <c r="L5764" s="444">
        <f t="shared" ca="1" si="212"/>
        <v>-6851203724451699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-6851203724451699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-28546682185215.41</v>
      </c>
      <c r="L5765" s="444">
        <f t="shared" ca="1" si="212"/>
        <v>-6879750406636914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-6879750406636914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-28665626694320.473</v>
      </c>
      <c r="L5766" s="444">
        <f t="shared" ca="1" si="212"/>
        <v>-6908416033331234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-6908416033331234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-28785066805546.809</v>
      </c>
      <c r="L5767" s="444">
        <f t="shared" ca="1" si="212"/>
        <v>-6937201100136781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-6937201100136781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-28905004583903.254</v>
      </c>
      <c r="L5768" s="444">
        <f t="shared" ca="1" si="212"/>
        <v>-6966106104720684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-6966106104720684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-29025442103002.848</v>
      </c>
      <c r="L5769" s="444">
        <f t="shared" ca="1" si="212"/>
        <v>-6995131546823687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-6995131546823687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-29146381445098.695</v>
      </c>
      <c r="L5770" s="444">
        <f t="shared" ca="1" si="212"/>
        <v>-7024277928268786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-7024277928268786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-29267824701119.941</v>
      </c>
      <c r="L5771" s="444">
        <f t="shared" ca="1" si="212"/>
        <v>-7053545752969906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-7053545752969906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-29389773970707.941</v>
      </c>
      <c r="L5772" s="444">
        <f t="shared" ca="1" si="212"/>
        <v>-7082935526940614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-7082935526940614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-29512231362252.559</v>
      </c>
      <c r="L5773" s="444">
        <f t="shared" ca="1" si="212"/>
        <v>-7112447758302867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-7112447758302867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-29635198992928.613</v>
      </c>
      <c r="L5774" s="444">
        <f t="shared" ca="1" si="212"/>
        <v>-7142082957295796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-7142082957295796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-29758678988732.484</v>
      </c>
      <c r="L5775" s="444">
        <f t="shared" ca="1" si="212"/>
        <v>-7171841636284528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-7171841636284528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-29882673484518.867</v>
      </c>
      <c r="L5776" s="444">
        <f t="shared" ca="1" si="212"/>
        <v>-7201724309769047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-7201724309769047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-30007184624037.695</v>
      </c>
      <c r="L5777" s="444">
        <f t="shared" ca="1" si="212"/>
        <v>-7231731494393085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-7231731494393085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-30132214559971.191</v>
      </c>
      <c r="L5778" s="444">
        <f t="shared" ca="1" si="212"/>
        <v>-7261863708953056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-7261863708953056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-30257765453971.066</v>
      </c>
      <c r="L5779" s="444">
        <f t="shared" ca="1" si="212"/>
        <v>-7292121474407027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-7292121474407027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-30383839476695.945</v>
      </c>
      <c r="L5780" s="444">
        <f t="shared" ca="1" si="212"/>
        <v>-7322505313883723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-7322505313883723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-30510438807848.84</v>
      </c>
      <c r="L5781" s="444">
        <f t="shared" ca="1" si="212"/>
        <v>-7353015752691572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-7353015752691572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-30637565636214.887</v>
      </c>
      <c r="L5782" s="444">
        <f t="shared" ca="1" si="212"/>
        <v>-7383653318327787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-7383653318327787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-30765222159699.113</v>
      </c>
      <c r="L5783" s="444">
        <f t="shared" ca="1" si="212"/>
        <v>-7414418540487486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-7414418540487486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-30893410585364.523</v>
      </c>
      <c r="L5784" s="444">
        <f t="shared" ca="1" si="212"/>
        <v>-7445311951072851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-7445311951072851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-31022133129470.211</v>
      </c>
      <c r="L5785" s="444">
        <f t="shared" ca="1" si="212"/>
        <v>-7476334084202321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-7476334084202321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-31151392017509.672</v>
      </c>
      <c r="L5786" s="444">
        <f t="shared" ca="1" si="212"/>
        <v>-7507485476219831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-7507485476219831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-31281189484249.297</v>
      </c>
      <c r="L5787" s="444">
        <f t="shared" ca="1" si="212"/>
        <v>-7538766665704080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-7538766665704080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-31411527773767</v>
      </c>
      <c r="L5788" s="444">
        <f t="shared" ca="1" si="212"/>
        <v>-7570178193477847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-7570178193477847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-31542409139491.023</v>
      </c>
      <c r="L5789" s="444">
        <f t="shared" ca="1" si="212"/>
        <v>-7601720602617338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-7601720602617338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-31673835844238.91</v>
      </c>
      <c r="L5790" s="444">
        <f t="shared" ca="1" si="212"/>
        <v>-7633394438461577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-7633394438461577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-31805810160256.57</v>
      </c>
      <c r="L5791" s="444">
        <f t="shared" ca="1" si="212"/>
        <v>-7665200248621834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-7665200248621834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-31938334369257.641</v>
      </c>
      <c r="L5792" s="444">
        <f t="shared" ca="1" si="212"/>
        <v>-7697138582991092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-7697138582991092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-32071410762462.883</v>
      </c>
      <c r="L5793" s="444">
        <f t="shared" ca="1" si="212"/>
        <v>-7729209993753555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-7729209993753555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-32205041640639.813</v>
      </c>
      <c r="L5794" s="444">
        <f t="shared" ca="1" si="212"/>
        <v>-7761415035394195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-7761415035394195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-32339229314142.48</v>
      </c>
      <c r="L5795" s="444">
        <f t="shared" ca="1" si="212"/>
        <v>-7793754264708337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-7793754264708337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-32473976102951.398</v>
      </c>
      <c r="L5796" s="444">
        <f t="shared" ca="1" si="212"/>
        <v>-7826228240811288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-7826228240811288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-32609284336713.699</v>
      </c>
      <c r="L5797" s="444">
        <f t="shared" ca="1" si="212"/>
        <v>-7858837525148002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-7858837525148002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-32745156354783.344</v>
      </c>
      <c r="L5798" s="444">
        <f t="shared" ca="1" si="212"/>
        <v>-7891582681502785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-7891582681502785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-32881594506261.605</v>
      </c>
      <c r="L5799" s="444">
        <f t="shared" ca="1" si="212"/>
        <v>-7924464276009047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-7924464276009047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-33018601150037.691</v>
      </c>
      <c r="L5800" s="444">
        <f t="shared" ca="1" si="212"/>
        <v>-7957482877159085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-7957482877159085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-33156178654829.516</v>
      </c>
      <c r="L5801" s="444">
        <f t="shared" ca="1" si="212"/>
        <v>-7990639055813915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-7990639055813915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-33294329399224.645</v>
      </c>
      <c r="L5802" s="444">
        <f t="shared" ca="1" si="212"/>
        <v>-8023933385213140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-8023933385213140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-33433055771721.422</v>
      </c>
      <c r="L5803" s="444">
        <f t="shared" ca="1" si="212"/>
        <v>-8057366440984861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-8057366440984861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-33572360170770.254</v>
      </c>
      <c r="L5804" s="444">
        <f t="shared" ca="1" si="212"/>
        <v>-8090938801155631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-8090938801155631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-33712245004815.133</v>
      </c>
      <c r="L5805" s="444">
        <f t="shared" ca="1" si="212"/>
        <v>-8124651046160446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-8124651046160446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-33852712692335.191</v>
      </c>
      <c r="L5806" s="444">
        <f t="shared" ca="1" si="212"/>
        <v>-8158503758852781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-8158503758852781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-33993765661886.59</v>
      </c>
      <c r="L5807" s="444">
        <f t="shared" ca="1" si="212"/>
        <v>-8192497524514668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-8192497524514668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-34135406352144.449</v>
      </c>
      <c r="L5808" s="444">
        <f t="shared" ca="1" si="212"/>
        <v>-8226632930866812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-8226632930866812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-34277637211945.051</v>
      </c>
      <c r="L5809" s="444">
        <f t="shared" ca="1" si="212"/>
        <v>-8260910568078757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-8260910568078757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-34420460700328.152</v>
      </c>
      <c r="L5810" s="444">
        <f t="shared" ca="1" si="212"/>
        <v>-8295331028779085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-8295331028779085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-34563879286579.523</v>
      </c>
      <c r="L5811" s="444">
        <f t="shared" ca="1" si="212"/>
        <v>-8329894908065665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-8329894908065665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-34707895450273.609</v>
      </c>
      <c r="L5812" s="444">
        <f t="shared" ca="1" si="212"/>
        <v>-8364602803515939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-8364602803515939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-34852511681316.41</v>
      </c>
      <c r="L5813" s="444">
        <f t="shared" ca="1" si="212"/>
        <v>-8399455315197255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-8399455315197255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-34997730479988.563</v>
      </c>
      <c r="L5814" s="444">
        <f t="shared" ca="1" si="212"/>
        <v>-8434453045677244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-8434453045677244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-35143554356988.512</v>
      </c>
      <c r="L5815" s="444">
        <f t="shared" ca="1" si="212"/>
        <v>-8469596600034233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-8469596600034233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-35289985833475.969</v>
      </c>
      <c r="L5816" s="444">
        <f t="shared" ca="1" si="212"/>
        <v>-8504886585867709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-8504886585867709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-35437027441115.453</v>
      </c>
      <c r="L5817" s="444">
        <f t="shared" ca="1" si="212"/>
        <v>-8540323613308824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-8540323613308824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-35584681722120.102</v>
      </c>
      <c r="L5818" s="444">
        <f t="shared" ca="1" si="212"/>
        <v>-8575908295030944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-8575908295030944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-35732951229295.602</v>
      </c>
      <c r="L5819" s="444">
        <f t="shared" ca="1" si="212"/>
        <v>-8611641246260240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-8611641246260240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-35881838526084.336</v>
      </c>
      <c r="L5820" s="444">
        <f t="shared" ca="1" si="212"/>
        <v>-8647523084786324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-8647523084786324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-36031346186609.68</v>
      </c>
      <c r="L5821" s="444">
        <f t="shared" ca="1" si="212"/>
        <v>-8683554430972934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-8683554430972934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-36181476795720.555</v>
      </c>
      <c r="L5822" s="444">
        <f t="shared" ca="1" si="212"/>
        <v>-8719735907768655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-8719735907768655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-36332232949036.063</v>
      </c>
      <c r="L5823" s="444">
        <f t="shared" ca="1" si="212"/>
        <v>-8756068140717691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-8756068140717691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-36483617252990.375</v>
      </c>
      <c r="L5824" s="444">
        <f t="shared" ca="1" si="212"/>
        <v>-8792551757970681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-8792551757970681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-36635632324877.836</v>
      </c>
      <c r="L5825" s="444">
        <f t="shared" ca="1" si="212"/>
        <v>-8829187390295559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-8829187390295559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-36788280792898.164</v>
      </c>
      <c r="L5826" s="444">
        <f t="shared" ca="1" si="212"/>
        <v>-8865975671088457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-8865975671088457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-36941565296201.906</v>
      </c>
      <c r="L5827" s="444">
        <f t="shared" ca="1" si="212"/>
        <v>-8902917236384659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-8902917236384659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-37095488484936.086</v>
      </c>
      <c r="L5828" s="444">
        <f t="shared" ca="1" si="212"/>
        <v>-8940012724869595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-8940012724869595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-37250053020289.977</v>
      </c>
      <c r="L5829" s="444">
        <f t="shared" ca="1" si="212"/>
        <v>-8977262777889885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-8977262777889885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-37405261574541.188</v>
      </c>
      <c r="L5830" s="444">
        <f t="shared" ca="1" si="212"/>
        <v>-9014668039464426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-9014668039464426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-37561116831101.773</v>
      </c>
      <c r="L5831" s="444">
        <f t="shared" ca="1" si="212"/>
        <v>-9052229156295528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-9052229156295528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-37717621484564.703</v>
      </c>
      <c r="L5832" s="444">
        <f t="shared" ca="1" si="212"/>
        <v>-9089946777780092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-9089946777780092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-37874778240750.383</v>
      </c>
      <c r="L5833" s="444">
        <f t="shared" ca="1" si="212"/>
        <v>-9127821556020842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-9127821556020842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-38032589816753.508</v>
      </c>
      <c r="L5834" s="444">
        <f t="shared" ca="1" si="212"/>
        <v>-9165854145837596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-9165854145837596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-38191058940989.984</v>
      </c>
      <c r="L5835" s="444">
        <f t="shared" ca="1" si="212"/>
        <v>-9204045204778586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-9204045204778586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-38350188353244.109</v>
      </c>
      <c r="L5836" s="444">
        <f t="shared" ca="1" si="212"/>
        <v>-9242395393131830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-9242395393131830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-38509980804715.961</v>
      </c>
      <c r="L5837" s="444">
        <f t="shared" ca="1" si="212"/>
        <v>-9280905373936546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-9280905373936546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-38670439058068.938</v>
      </c>
      <c r="L5838" s="444">
        <f t="shared" ca="1" si="212"/>
        <v>-9319575812994614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-9319575812994614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-38831565887477.555</v>
      </c>
      <c r="L5839" s="444">
        <f t="shared" ca="1" si="212"/>
        <v>-9358407378882092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-9358407378882092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-38993364078675.383</v>
      </c>
      <c r="L5840" s="444">
        <f t="shared" ca="1" si="212"/>
        <v>-9397400742960768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-9397400742960768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-39155836429003.203</v>
      </c>
      <c r="L5841" s="444">
        <f t="shared" ca="1" si="212"/>
        <v>-9436556579389772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-9436556579389772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-39318985747457.383</v>
      </c>
      <c r="L5842" s="444">
        <f t="shared" ca="1" si="212"/>
        <v>-9475875565137230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-9475875565137230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-39482814854738.461</v>
      </c>
      <c r="L5843" s="444">
        <f t="shared" ca="1" si="212"/>
        <v>-9515358379991968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-9515358379991968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-39647326583299.867</v>
      </c>
      <c r="L5844" s="444">
        <f t="shared" ca="1" si="212"/>
        <v>-9555005706575268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-9555005706575268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-39812523777396.953</v>
      </c>
      <c r="L5845" s="444">
        <f t="shared" ca="1" si="212"/>
        <v>-9594818230352664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-9594818230352664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-39978409293136.102</v>
      </c>
      <c r="L5846" s="444">
        <f t="shared" ca="1" si="212"/>
        <v>-9634796639645800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-9634796639645800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-40144985998524.164</v>
      </c>
      <c r="L5847" s="444">
        <f t="shared" ca="1" si="212"/>
        <v>-9674941625644324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-9674941625644324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-40312256773518.016</v>
      </c>
      <c r="L5848" s="444">
        <f t="shared" ca="1" si="212"/>
        <v>-9715253882417842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-9715253882417842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-40480224510074.344</v>
      </c>
      <c r="L5849" s="444">
        <f t="shared" ca="1" si="212"/>
        <v>-9755734106927916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-9755734106927916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-40648892112199.648</v>
      </c>
      <c r="L5850" s="444">
        <f t="shared" ca="1" si="212"/>
        <v>-9796382999040116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-9796382999040116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-40818262496000.484</v>
      </c>
      <c r="L5851" s="444">
        <f t="shared" ca="1" si="212"/>
        <v>-9837201261536116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-9837201261536116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-40988338589733.813</v>
      </c>
      <c r="L5852" s="444">
        <f t="shared" ca="1" si="212"/>
        <v>-9878189600125850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-9878189600125850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-41159123333857.711</v>
      </c>
      <c r="L5853" s="444">
        <f t="shared" ca="1" si="212"/>
        <v>-9919348723459708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-9919348723459708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-41330619681082.117</v>
      </c>
      <c r="L5854" s="444">
        <f t="shared" ca="1" si="212"/>
        <v>-9960679343140790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-9960679343140790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-41502830596419.961</v>
      </c>
      <c r="L5855" s="444">
        <f t="shared" ca="1" si="212"/>
        <v>-1.000218217373721E+16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-1.000218217373721E+16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-41675759057238.375</v>
      </c>
      <c r="L5856" s="444">
        <f t="shared" ca="1" si="212"/>
        <v>-1.0043857932794448E+16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-1.0043857932794448E+16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-41849408053310.203</v>
      </c>
      <c r="L5857" s="444">
        <f t="shared" ca="1" si="212"/>
        <v>-1.0085707340847758E+16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-1.0085707340847758E+16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-42023780586865.656</v>
      </c>
      <c r="L5858" s="444">
        <f t="shared" ca="1" si="212"/>
        <v>-1.0127731121434624E+16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-1.0127731121434624E+16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-42198879672644.266</v>
      </c>
      <c r="L5859" s="444">
        <f t="shared" ca="1" si="212"/>
        <v>-1.0169930001107268E+16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-1.0169930001107268E+16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-42374708337946.953</v>
      </c>
      <c r="L5860" s="444">
        <f t="shared" ca="1" si="212"/>
        <v>-1.0212304709445214E+16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-1.0212304709445214E+16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-42551269622688.391</v>
      </c>
      <c r="L5861" s="444">
        <f t="shared" ca="1" si="212"/>
        <v>-1.0254855979067902E+16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-1.0254855979067902E+16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-42728566579449.594</v>
      </c>
      <c r="L5862" s="444">
        <f t="shared" ca="1" si="212"/>
        <v>-1.0297584545647352E+16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-1.0297584545647352E+16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-42906602273530.633</v>
      </c>
      <c r="L5863" s="444">
        <f t="shared" ca="1" si="212"/>
        <v>-1.0340491147920882E+16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-1.0340491147920882E+16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-43085379783003.672</v>
      </c>
      <c r="L5864" s="444">
        <f t="shared" ca="1" si="212"/>
        <v>-1.0383576527703886E+16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-1.0383576527703886E+16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-43264902198766.188</v>
      </c>
      <c r="L5865" s="444">
        <f t="shared" ca="1" si="212"/>
        <v>-1.0426841429902652E+16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-1.0426841429902652E+16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-43445172624594.383</v>
      </c>
      <c r="L5866" s="444">
        <f t="shared" ca="1" si="212"/>
        <v>-1.0470286602527246E+16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-1.0470286602527246E+16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-43626194177196.859</v>
      </c>
      <c r="L5867" s="444">
        <f t="shared" ca="1" si="212"/>
        <v>-1.0513912796704442E+16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-1.0513912796704442E+16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-43807969986268.508</v>
      </c>
      <c r="L5868" s="444">
        <f t="shared" ca="1" si="212"/>
        <v>-1.055772076669071E+16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-1.055772076669071E+16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-43990503194544.625</v>
      </c>
      <c r="L5869" s="444">
        <f t="shared" ca="1" si="212"/>
        <v>-1.0601711269885254E+16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-1.0601711269885254E+16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-44173796957855.227</v>
      </c>
      <c r="L5870" s="444">
        <f t="shared" ca="1" si="212"/>
        <v>-1.064588506684311E+16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-1.064588506684311E+16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-44357854445179.625</v>
      </c>
      <c r="L5871" s="444">
        <f t="shared" ca="1" si="212"/>
        <v>-1.069024292128829E+16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-1.069024292128829E+16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-44542678838701.211</v>
      </c>
      <c r="L5872" s="444">
        <f t="shared" ca="1" si="212"/>
        <v>-1.0734785600126992E+16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-1.0734785600126992E+16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-44728273333862.469</v>
      </c>
      <c r="L5873" s="444">
        <f t="shared" ref="L5873:L6127" ca="1" si="217">I5873-J5873+K5873</f>
        <v>-1.0779513873460854E+16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-1.0779513873460854E+16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-44914641139420.227</v>
      </c>
      <c r="L5874" s="444">
        <f t="shared" ca="1" si="217"/>
        <v>-1.0824428514600274E+16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-1.0824428514600274E+16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-45101785477501.141</v>
      </c>
      <c r="L5875" s="444">
        <f t="shared" ca="1" si="217"/>
        <v>-1.0869530300077776E+16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-1.0869530300077776E+16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-45289709583657.398</v>
      </c>
      <c r="L5876" s="444">
        <f t="shared" ca="1" si="217"/>
        <v>-1.0914820009661434E+16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-1.0914820009661434E+16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-45478416706922.641</v>
      </c>
      <c r="L5877" s="444">
        <f t="shared" ca="1" si="217"/>
        <v>-1.0960298426368356E+16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-1.0960298426368356E+16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-45667910109868.148</v>
      </c>
      <c r="L5878" s="444">
        <f t="shared" ca="1" si="217"/>
        <v>-1.1005966336478224E+16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-1.1005966336478224E+16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-45858193068659.266</v>
      </c>
      <c r="L5879" s="444">
        <f t="shared" ca="1" si="217"/>
        <v>-1.1051824529546884E+16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-1.1051824529546884E+16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-46049268873112.016</v>
      </c>
      <c r="L5880" s="444">
        <f t="shared" ca="1" si="217"/>
        <v>-1.1097873798419996E+16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-1.1097873798419996E+16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-46241140826749.984</v>
      </c>
      <c r="L5881" s="444">
        <f t="shared" ca="1" si="217"/>
        <v>-1.1144114939246746E+16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-1.1144114939246746E+16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-46433812246861.438</v>
      </c>
      <c r="L5882" s="444">
        <f t="shared" ca="1" si="217"/>
        <v>-1.1190548751493608E+16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-1.1190548751493608E+16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-46627286464556.703</v>
      </c>
      <c r="L5883" s="444">
        <f t="shared" ca="1" si="217"/>
        <v>-1.1237176037958164E+16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-1.1237176037958164E+16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-46821566824825.68</v>
      </c>
      <c r="L5884" s="444">
        <f t="shared" ca="1" si="217"/>
        <v>-1.128399760478299E+16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-1.128399760478299E+16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-47016656686595.789</v>
      </c>
      <c r="L5885" s="444">
        <f t="shared" ca="1" si="217"/>
        <v>-1.1331014261469586E+16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-1.1331014261469586E+16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-47212559422789.938</v>
      </c>
      <c r="L5886" s="444">
        <f t="shared" ca="1" si="217"/>
        <v>-1.1378226820892376E+16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-1.1378226820892376E+16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-47409278420384.898</v>
      </c>
      <c r="L5887" s="444">
        <f t="shared" ca="1" si="217"/>
        <v>-1.142563609931276E+16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-1.142563609931276E+16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-47606817080469.836</v>
      </c>
      <c r="L5888" s="444">
        <f t="shared" ca="1" si="217"/>
        <v>-1.147324291639323E+16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-1.147324291639323E+16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-47805178818305.125</v>
      </c>
      <c r="L5889" s="444">
        <f t="shared" ca="1" si="217"/>
        <v>-1.1521048095211536E+16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-1.1521048095211536E+16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-48004367063381.398</v>
      </c>
      <c r="L5890" s="444">
        <f t="shared" ca="1" si="217"/>
        <v>-1.1569052462274918E+16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-1.1569052462274918E+16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-48204385259478.828</v>
      </c>
      <c r="L5891" s="444">
        <f t="shared" ca="1" si="217"/>
        <v>-1.1617256847534396E+16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-1.1617256847534396E+16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-48405236864726.648</v>
      </c>
      <c r="L5892" s="444">
        <f t="shared" ca="1" si="217"/>
        <v>-1.1665662084399122E+16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-1.1665662084399122E+16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-48606925351663.008</v>
      </c>
      <c r="L5893" s="444">
        <f t="shared" ca="1" si="217"/>
        <v>-1.1714269009750786E+16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-1.1714269009750786E+16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-48809454207294.938</v>
      </c>
      <c r="L5894" s="444">
        <f t="shared" ca="1" si="217"/>
        <v>-1.176307846395808E+16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-1.176307846395808E+16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-49012826933158.664</v>
      </c>
      <c r="L5895" s="444">
        <f t="shared" ca="1" si="217"/>
        <v>-1.1812091290891238E+16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-1.1812091290891238E+16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-49217047045380.156</v>
      </c>
      <c r="L5896" s="444">
        <f t="shared" ca="1" si="217"/>
        <v>-1.1861308337936618E+16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-1.1861308337936618E+16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-49422118074735.906</v>
      </c>
      <c r="L5897" s="444">
        <f t="shared" ca="1" si="217"/>
        <v>-1.1910730456011354E+16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-1.1910730456011354E+16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-49628043566713.977</v>
      </c>
      <c r="L5898" s="444">
        <f t="shared" ca="1" si="217"/>
        <v>-1.1960358499578068E+16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-1.1960358499578068E+16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-49834827081575.281</v>
      </c>
      <c r="L5899" s="444">
        <f t="shared" ca="1" si="217"/>
        <v>-1.2010193326659644E+16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-1.2010193326659644E+16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-50042472194415.18</v>
      </c>
      <c r="L5900" s="444">
        <f t="shared" ca="1" si="217"/>
        <v>-1.206023579885406E+16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-1.206023579885406E+16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-50250982495225.25</v>
      </c>
      <c r="L5901" s="444">
        <f t="shared" ca="1" si="217"/>
        <v>-1.2110486781349286E+16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-1.2110486781349286E+16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-50460361588955.359</v>
      </c>
      <c r="L5902" s="444">
        <f t="shared" ca="1" si="217"/>
        <v>-1.2160947142938242E+16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-1.2160947142938242E+16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-50670613095576.008</v>
      </c>
      <c r="L5903" s="444">
        <f t="shared" ca="1" si="217"/>
        <v>-1.2211617756033818E+16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-1.2211617756033818E+16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-50881740650140.906</v>
      </c>
      <c r="L5904" s="444">
        <f t="shared" ca="1" si="217"/>
        <v>-1.2262499496683958E+16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-1.2262499496683958E+16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-51093747902849.828</v>
      </c>
      <c r="L5905" s="444">
        <f t="shared" ca="1" si="217"/>
        <v>-1.2313593244586808E+16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-1.2313593244586808E+16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-51306638519111.703</v>
      </c>
      <c r="L5906" s="444">
        <f t="shared" ca="1" si="217"/>
        <v>-1.236489988310592E+16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-1.236489988310592E+16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-51520416179608</v>
      </c>
      <c r="L5907" s="444">
        <f t="shared" ca="1" si="217"/>
        <v>-1.2416420299285528E+16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-1.2416420299285528E+16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-51735084580356.367</v>
      </c>
      <c r="L5908" s="444">
        <f t="shared" ca="1" si="217"/>
        <v>-1.2468155383865884E+16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-1.2468155383865884E+16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-51950647432774.516</v>
      </c>
      <c r="L5909" s="444">
        <f t="shared" ca="1" si="217"/>
        <v>-1.2520106031298658E+16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-1.2520106031298658E+16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-52167108463744.406</v>
      </c>
      <c r="L5910" s="444">
        <f t="shared" ca="1" si="217"/>
        <v>-1.2572273139762402E+16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-1.2572273139762402E+16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-52384471415676.672</v>
      </c>
      <c r="L5911" s="444">
        <f t="shared" ca="1" si="217"/>
        <v>-1.2624657611178078E+16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-1.2624657611178078E+16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-52602740046575.328</v>
      </c>
      <c r="L5912" s="444">
        <f t="shared" ca="1" si="217"/>
        <v>-1.2677260351224654E+16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-1.2677260351224654E+16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-52821918130102.727</v>
      </c>
      <c r="L5913" s="444">
        <f t="shared" ca="1" si="217"/>
        <v>-1.2730082269354756E+16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-1.2730082269354756E+16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-53042009455644.813</v>
      </c>
      <c r="L5914" s="444">
        <f t="shared" ca="1" si="217"/>
        <v>-1.27831242788104E+16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-1.27831242788104E+16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-53263017828376.664</v>
      </c>
      <c r="L5915" s="444">
        <f t="shared" ca="1" si="217"/>
        <v>-1.2836387296638776E+16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-1.2836387296638776E+16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-53484947069328.234</v>
      </c>
      <c r="L5916" s="444">
        <f t="shared" ca="1" si="217"/>
        <v>-1.2889872243708104E+16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-1.2889872243708104E+16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-53707801015450.43</v>
      </c>
      <c r="L5917" s="444">
        <f t="shared" ca="1" si="217"/>
        <v>-1.2943580044723554E+16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-1.2943580044723554E+16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-53931583519681.477</v>
      </c>
      <c r="L5918" s="444">
        <f t="shared" ca="1" si="217"/>
        <v>-1.2997511628243236E+16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-1.2997511628243236E+16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-54156298451013.484</v>
      </c>
      <c r="L5919" s="444">
        <f t="shared" ca="1" si="217"/>
        <v>-1.305166792669425E+16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-1.305166792669425E+16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-54381949694559.375</v>
      </c>
      <c r="L5920" s="444">
        <f t="shared" ca="1" si="217"/>
        <v>-1.310604987638881E+16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-1.310604987638881E+16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-54608541151620.039</v>
      </c>
      <c r="L5921" s="444">
        <f t="shared" ca="1" si="217"/>
        <v>-1.316065841754043E+16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-1.316065841754043E+16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-54836076739751.789</v>
      </c>
      <c r="L5922" s="444">
        <f t="shared" ca="1" si="217"/>
        <v>-1.3215494494280182E+16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-1.3215494494280182E+16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-55064560392834.094</v>
      </c>
      <c r="L5923" s="444">
        <f t="shared" ca="1" si="217"/>
        <v>-1.3270559054673016E+16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-1.3270559054673016E+16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-55293996061137.563</v>
      </c>
      <c r="L5924" s="444">
        <f t="shared" ca="1" si="217"/>
        <v>-1.3325853050734154E+16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-1.3325853050734154E+16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-55524387711392.305</v>
      </c>
      <c r="L5925" s="444">
        <f t="shared" ca="1" si="217"/>
        <v>-1.3381377438445546E+16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-1.3381377438445546E+16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-55755739326856.438</v>
      </c>
      <c r="L5926" s="444">
        <f t="shared" ca="1" si="217"/>
        <v>-1.3437133177772402E+16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-1.3437133177772402E+16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-55988054907385.008</v>
      </c>
      <c r="L5927" s="444">
        <f t="shared" ca="1" si="217"/>
        <v>-1.3493121232679788E+16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-1.3493121232679788E+16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-56221338469499.117</v>
      </c>
      <c r="L5928" s="444">
        <f t="shared" ca="1" si="217"/>
        <v>-1.3549342571149288E+16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-1.3549342571149288E+16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-56455594046455.367</v>
      </c>
      <c r="L5929" s="444">
        <f t="shared" ca="1" si="217"/>
        <v>-1.3605798165195744E+16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-1.3605798165195744E+16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-56690825688315.602</v>
      </c>
      <c r="L5930" s="444">
        <f t="shared" ca="1" si="217"/>
        <v>-1.366248899088406E+16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-1.366248899088406E+16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-56927037462016.914</v>
      </c>
      <c r="L5931" s="444">
        <f t="shared" ca="1" si="217"/>
        <v>-1.3719416028346076E+16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-1.3719416028346076E+16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-57164233451441.984</v>
      </c>
      <c r="L5932" s="444">
        <f t="shared" ca="1" si="217"/>
        <v>-1.3776580261797518E+16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-1.3776580261797518E+16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-57402417757489.656</v>
      </c>
      <c r="L5933" s="444">
        <f t="shared" ca="1" si="217"/>
        <v>-1.3833982679555008E+16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-1.3833982679555008E+16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-57641594498145.867</v>
      </c>
      <c r="L5934" s="444">
        <f t="shared" ca="1" si="217"/>
        <v>-1.3891624274053154E+16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-1.3891624274053154E+16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-57881767808554.805</v>
      </c>
      <c r="L5935" s="444">
        <f t="shared" ca="1" si="217"/>
        <v>-1.3949506041861708E+16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-1.3949506041861708E+16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-58122941841090.445</v>
      </c>
      <c r="L5936" s="444">
        <f t="shared" ca="1" si="217"/>
        <v>-1.4007628983702798E+16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-1.4007628983702798E+16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-58365120765428.32</v>
      </c>
      <c r="L5937" s="444">
        <f t="shared" ca="1" si="217"/>
        <v>-1.4065994104468226E+16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-1.4065994104468226E+16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-58608308768617.609</v>
      </c>
      <c r="L5938" s="444">
        <f t="shared" ca="1" si="217"/>
        <v>-1.4124602413236844E+16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-1.4124602413236844E+16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-58852510055153.516</v>
      </c>
      <c r="L5939" s="444">
        <f t="shared" ca="1" si="217"/>
        <v>-1.4183454923291998E+16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-1.4183454923291998E+16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-59097728847050</v>
      </c>
      <c r="L5940" s="444">
        <f t="shared" ca="1" si="217"/>
        <v>-1.4242552652139048E+16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-1.4242552652139048E+16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-59343969383912.711</v>
      </c>
      <c r="L5941" s="444">
        <f t="shared" ca="1" si="217"/>
        <v>-1.430189662152296E+16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-1.430189662152296E+16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-59591235923012.336</v>
      </c>
      <c r="L5942" s="444">
        <f t="shared" ca="1" si="217"/>
        <v>-1.4361487857445972E+16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-1.4361487857445972E+16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-59839532739358.219</v>
      </c>
      <c r="L5943" s="444">
        <f t="shared" ca="1" si="217"/>
        <v>-1.442132739018533E+16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-1.442132739018533E+16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-60088864125772.211</v>
      </c>
      <c r="L5944" s="444">
        <f t="shared" ca="1" si="217"/>
        <v>-1.4481416254311102E+16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-1.4481416254311102E+16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-60339234392962.922</v>
      </c>
      <c r="L5945" s="444">
        <f t="shared" ca="1" si="217"/>
        <v>-1.4541755488704064E+16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-1.4541755488704064E+16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-60590647869600.273</v>
      </c>
      <c r="L5946" s="444">
        <f t="shared" ca="1" si="217"/>
        <v>-1.4602346136573664E+16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-1.4602346136573664E+16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-60843108902390.258</v>
      </c>
      <c r="L5947" s="444">
        <f t="shared" ca="1" si="217"/>
        <v>-1.4663189245476054E+16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-1.4663189245476054E+16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-61096621856150.227</v>
      </c>
      <c r="L5948" s="444">
        <f t="shared" ca="1" si="217"/>
        <v>-1.4724285867332204E+16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-1.4724285867332204E+16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-61351191113884.18</v>
      </c>
      <c r="L5949" s="444">
        <f t="shared" ca="1" si="217"/>
        <v>-1.4785637058446088E+16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-1.4785637058446088E+16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-61606821076858.711</v>
      </c>
      <c r="L5950" s="444">
        <f t="shared" ca="1" si="217"/>
        <v>-1.4847243879522946E+16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-1.4847243879522946E+16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-61863516164678.938</v>
      </c>
      <c r="L5951" s="444">
        <f t="shared" ca="1" si="217"/>
        <v>-1.4909107395687624E+16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-1.4909107395687624E+16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-62121280815365.102</v>
      </c>
      <c r="L5952" s="444">
        <f t="shared" ca="1" si="217"/>
        <v>-1.497122867650299E+16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-1.497122867650299E+16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-62380119485429.133</v>
      </c>
      <c r="L5953" s="444">
        <f t="shared" ca="1" si="217"/>
        <v>-1.503360879598842E+16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-1.503360879598842E+16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-62640036649951.75</v>
      </c>
      <c r="L5954" s="444">
        <f t="shared" ca="1" si="217"/>
        <v>-1.5096248832638372E+16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-1.5096248832638372E+16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-62901036802659.883</v>
      </c>
      <c r="L5955" s="444">
        <f t="shared" ca="1" si="217"/>
        <v>-1.5159149869441032E+16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-1.5159149869441032E+16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-63163124456004.297</v>
      </c>
      <c r="L5956" s="444">
        <f t="shared" ca="1" si="217"/>
        <v>-1.5222312993897036E+16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-1.5222312993897036E+16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-63426304141237.641</v>
      </c>
      <c r="L5957" s="444">
        <f t="shared" ca="1" si="217"/>
        <v>-1.5285739298038274E+16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-1.5285739298038274E+16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-63690580408492.797</v>
      </c>
      <c r="L5958" s="444">
        <f t="shared" ca="1" si="217"/>
        <v>-1.5349429878446766E+16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-1.5349429878446766E+16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-63955957826861.523</v>
      </c>
      <c r="L5959" s="444">
        <f t="shared" ca="1" si="217"/>
        <v>-1.5413385836273628E+16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-1.5413385836273628E+16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-64222440984473.445</v>
      </c>
      <c r="L5960" s="444">
        <f t="shared" ca="1" si="217"/>
        <v>-1.5477608277258102E+16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-1.5477608277258102E+16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-64490034488575.422</v>
      </c>
      <c r="L5961" s="444">
        <f t="shared" ca="1" si="217"/>
        <v>-1.5542098311746678E+16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-1.5542098311746678E+16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-64758742965611.156</v>
      </c>
      <c r="L5962" s="444">
        <f t="shared" ca="1" si="217"/>
        <v>-1.560685705471229E+16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-1.560685705471229E+16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-65028571061301.195</v>
      </c>
      <c r="L5963" s="444">
        <f t="shared" ca="1" si="217"/>
        <v>-1.5671885625773592E+16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-1.5671885625773592E+16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-65299523440723.297</v>
      </c>
      <c r="L5964" s="444">
        <f t="shared" ca="1" si="217"/>
        <v>-1.5737185149214316E+16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-1.5737185149214316E+16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-65571604788392.984</v>
      </c>
      <c r="L5965" s="444">
        <f t="shared" ca="1" si="217"/>
        <v>-1.5802756754002708E+16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-1.5802756754002708E+16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-65844819808344.609</v>
      </c>
      <c r="L5966" s="444">
        <f t="shared" ca="1" si="217"/>
        <v>-1.5868601573811052E+16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-1.5868601573811052E+16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-66119173224212.719</v>
      </c>
      <c r="L5967" s="444">
        <f t="shared" ca="1" si="217"/>
        <v>-1.5934720747035264E+16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-1.5934720747035264E+16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-66394669779313.602</v>
      </c>
      <c r="L5968" s="444">
        <f t="shared" ca="1" si="217"/>
        <v>-1.6001115416814578E+16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-1.6001115416814578E+16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-66671314236727.406</v>
      </c>
      <c r="L5969" s="444">
        <f t="shared" ca="1" si="217"/>
        <v>-1.6067786731051306E+16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-1.6067786731051306E+16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-66949111379380.438</v>
      </c>
      <c r="L5970" s="444">
        <f t="shared" ca="1" si="217"/>
        <v>-1.6134735842430686E+16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-1.6134735842430686E+16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-67228066010127.859</v>
      </c>
      <c r="L5971" s="444">
        <f t="shared" ca="1" si="217"/>
        <v>-1.6201963908440814E+16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-1.6201963908440814E+16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-67508182951836.734</v>
      </c>
      <c r="L5972" s="444">
        <f t="shared" ca="1" si="217"/>
        <v>-1.626947209139265E+16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-1.626947209139265E+16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-67789467047469.367</v>
      </c>
      <c r="L5973" s="444">
        <f t="shared" ca="1" si="217"/>
        <v>-1.633726155844012E+16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-1.633726155844012E+16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-68071923160167.164</v>
      </c>
      <c r="L5974" s="444">
        <f t="shared" ca="1" si="217"/>
        <v>-1.6405333481600288E+16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-1.6405333481600288E+16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-68355556173334.531</v>
      </c>
      <c r="L5975" s="444">
        <f t="shared" ca="1" si="217"/>
        <v>-1.6473689037773622E+16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-1.6473689037773622E+16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-68640370990723.422</v>
      </c>
      <c r="L5976" s="444">
        <f t="shared" ca="1" si="217"/>
        <v>-1.6542329408764346E+16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-1.6542329408764346E+16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-68926372536518.102</v>
      </c>
      <c r="L5977" s="444">
        <f t="shared" ca="1" si="217"/>
        <v>-1.6611255781300864E+16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-1.6611255781300864E+16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-69213565755420.258</v>
      </c>
      <c r="L5978" s="444">
        <f t="shared" ca="1" si="217"/>
        <v>-1.6680469347056284E+16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-1.6680469347056284E+16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-69501955612734.516</v>
      </c>
      <c r="L5979" s="444">
        <f t="shared" ca="1" si="217"/>
        <v>-1.6749971302669018E+16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-1.6749971302669018E+16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-69791547094454.242</v>
      </c>
      <c r="L5980" s="444">
        <f t="shared" ca="1" si="217"/>
        <v>-1.6819762849763472E+16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-1.6819762849763472E+16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-70082345207347.797</v>
      </c>
      <c r="L5981" s="444">
        <f t="shared" ca="1" si="217"/>
        <v>-1.688984519497082E+16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-1.688984519497082E+16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-70374354979045.078</v>
      </c>
      <c r="L5982" s="444">
        <f t="shared" ca="1" si="217"/>
        <v>-1.6960219549949866E+16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-1.6960219549949866E+16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-70667581458124.438</v>
      </c>
      <c r="L5983" s="444">
        <f t="shared" ca="1" si="217"/>
        <v>-1.703088713140799E+16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-1.703088713140799E+16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-70962029714199.969</v>
      </c>
      <c r="L5984" s="444">
        <f t="shared" ca="1" si="217"/>
        <v>-1.710184916112219E+16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-1.710184916112219E+16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-71257704838009.125</v>
      </c>
      <c r="L5985" s="444">
        <f t="shared" ca="1" si="217"/>
        <v>-1.71731068659602E+16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-1.71731068659602E+16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-71554611941500.844</v>
      </c>
      <c r="L5986" s="444">
        <f t="shared" ca="1" si="217"/>
        <v>-1.72446614779017E+16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-1.72446614779017E+16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-71852756157923.75</v>
      </c>
      <c r="L5987" s="444">
        <f t="shared" ca="1" si="217"/>
        <v>-1.7316514234059624E+16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-1.7316514234059624E+16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-72152142641915.109</v>
      </c>
      <c r="L5988" s="444">
        <f t="shared" ca="1" si="217"/>
        <v>-1.738866637670154E+16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-1.738866637670154E+16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-72452776569589.75</v>
      </c>
      <c r="L5989" s="444">
        <f t="shared" ca="1" si="217"/>
        <v>-1.746111915327113E+16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-1.746111915327113E+16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-72754663138629.703</v>
      </c>
      <c r="L5990" s="444">
        <f t="shared" ca="1" si="217"/>
        <v>-1.753387381640976E+16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-1.753387381640976E+16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-73057807568374</v>
      </c>
      <c r="L5991" s="444">
        <f t="shared" ca="1" si="217"/>
        <v>-1.7606931623978134E+16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-1.7606931623978134E+16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-73362215099908.891</v>
      </c>
      <c r="L5992" s="444">
        <f t="shared" ca="1" si="217"/>
        <v>-1.7680293839078042E+16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-1.7680293839078042E+16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-73667890996158.5</v>
      </c>
      <c r="L5993" s="444">
        <f t="shared" ca="1" si="217"/>
        <v>-1.77539617300742E+16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-1.77539617300742E+16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-73974840541975.828</v>
      </c>
      <c r="L5994" s="444">
        <f t="shared" ca="1" si="217"/>
        <v>-1.7827936570616176E+16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-1.7827936570616176E+16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-74283069044234.063</v>
      </c>
      <c r="L5995" s="444">
        <f t="shared" ca="1" si="217"/>
        <v>-1.790221963966041E+16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-1.790221963966041E+16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-74592581831918.375</v>
      </c>
      <c r="L5996" s="444">
        <f t="shared" ca="1" si="217"/>
        <v>-1.7976812221492328E+16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-1.7976812221492328E+16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-74903384256218.031</v>
      </c>
      <c r="L5997" s="444">
        <f t="shared" ca="1" si="217"/>
        <v>-1.8051715605748548E+16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-1.8051715605748548E+16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-75215481690618.953</v>
      </c>
      <c r="L5998" s="444">
        <f t="shared" ca="1" si="217"/>
        <v>-1.8126931087439168E+16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-1.8126931087439168E+16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-75528879530996.531</v>
      </c>
      <c r="L5999" s="444">
        <f t="shared" ca="1" si="217"/>
        <v>-1.8202459966970164E+16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-1.8202459966970164E+16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-75843583195709.016</v>
      </c>
      <c r="L6000" s="444">
        <f t="shared" ca="1" si="217"/>
        <v>-1.8278303550165872E+16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-1.8278303550165872E+16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-76159598125691.125</v>
      </c>
      <c r="L6001" s="444">
        <f t="shared" ca="1" si="217"/>
        <v>-1.8354463148291564E+16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-1.8354463148291564E+16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-76476929784548.188</v>
      </c>
      <c r="L6002" s="444">
        <f t="shared" ca="1" si="217"/>
        <v>-1.8430940078076112E+16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-1.8430940078076112E+16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-76795583658650.469</v>
      </c>
      <c r="L6003" s="444">
        <f t="shared" ca="1" si="217"/>
        <v>-1.8507735661734764E+16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-1.8507735661734764E+16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-77115565257228.188</v>
      </c>
      <c r="L6004" s="444">
        <f t="shared" ca="1" si="217"/>
        <v>-1.8584851226991992E+16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-1.8584851226991992E+16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-77436880112466.625</v>
      </c>
      <c r="L6005" s="444">
        <f t="shared" ca="1" si="217"/>
        <v>-1.866228810710446E+16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-1.866228810710446E+16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-77759533779601.922</v>
      </c>
      <c r="L6006" s="444">
        <f t="shared" ca="1" si="217"/>
        <v>-1.874004764088406E+16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-1.874004764088406E+16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-78083531837016.922</v>
      </c>
      <c r="L6007" s="444">
        <f t="shared" ca="1" si="217"/>
        <v>-1.8818131172721076E+16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-1.8818131172721076E+16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-78408879886337.813</v>
      </c>
      <c r="L6008" s="444">
        <f t="shared" ca="1" si="217"/>
        <v>-1.8896540052607412E+16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-1.8896540052607412E+16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-78735583552530.875</v>
      </c>
      <c r="L6009" s="444">
        <f t="shared" ca="1" si="217"/>
        <v>-1.8975275636159944E+16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-1.8975275636159944E+16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-79063648483999.766</v>
      </c>
      <c r="L6010" s="444">
        <f t="shared" ca="1" si="217"/>
        <v>-1.9054339284643944E+16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-1.9054339284643944E+16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-79393080352683.094</v>
      </c>
      <c r="L6011" s="444">
        <f t="shared" ca="1" si="217"/>
        <v>-1.9133732364996628E+16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-1.9133732364996628E+16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-79723884854152.609</v>
      </c>
      <c r="L6012" s="444">
        <f t="shared" ca="1" si="217"/>
        <v>-1.921345624985078E+16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-1.921345624985078E+16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-80056067707711.578</v>
      </c>
      <c r="L6013" s="444">
        <f t="shared" ca="1" si="217"/>
        <v>-1.9293512317558492E+16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-1.9293512317558492E+16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-80389634656493.719</v>
      </c>
      <c r="L6014" s="444">
        <f t="shared" ca="1" si="217"/>
        <v>-1.9373901952214984E+16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-1.9373901952214984E+16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-80724591467562.438</v>
      </c>
      <c r="L6015" s="444">
        <f t="shared" ca="1" si="217"/>
        <v>-1.9454626543682548E+16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-1.9454626543682548E+16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-81060943932010.609</v>
      </c>
      <c r="L6016" s="444">
        <f t="shared" ca="1" si="217"/>
        <v>-1.953568748761456E+16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-1.953568748761456E+16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-81398697865060.672</v>
      </c>
      <c r="L6017" s="444">
        <f t="shared" ca="1" si="217"/>
        <v>-1.961708618547962E+16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-1.961708618547962E+16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-81737859106165.078</v>
      </c>
      <c r="L6018" s="444">
        <f t="shared" ca="1" si="217"/>
        <v>-1.9698824044585784E+16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-1.9698824044585784E+16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-82078433519107.438</v>
      </c>
      <c r="L6019" s="444">
        <f t="shared" ca="1" si="217"/>
        <v>-1.9780902478104892E+16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-1.9780902478104892E+16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-82420426992103.719</v>
      </c>
      <c r="L6020" s="444">
        <f t="shared" ca="1" si="217"/>
        <v>-1.9863322905096996E+16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-1.9863322905096996E+16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-82763845437904.156</v>
      </c>
      <c r="L6021" s="444">
        <f t="shared" ca="1" si="217"/>
        <v>-1.99460867505349E+16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-1.99460867505349E+16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-83108694793895.422</v>
      </c>
      <c r="L6022" s="444">
        <f t="shared" ca="1" si="217"/>
        <v>-2.0029195445328796E+16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-2.0029195445328796E+16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-83454981022203.313</v>
      </c>
      <c r="L6023" s="444">
        <f t="shared" ca="1" si="217"/>
        <v>-2.0112650426351E+16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-2.0112650426351E+16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-83802710109795.828</v>
      </c>
      <c r="L6024" s="444">
        <f t="shared" ca="1" si="217"/>
        <v>-2.0196453136460796E+16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-2.0196453136460796E+16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-84151888068586.656</v>
      </c>
      <c r="L6025" s="444">
        <f t="shared" ca="1" si="217"/>
        <v>-2.0280605024529384E+16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-2.0280605024529384E+16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-84502520935539.094</v>
      </c>
      <c r="L6026" s="444">
        <f t="shared" ca="1" si="217"/>
        <v>-2.0365107545464924E+16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-2.0365107545464924E+16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-84854614772770.516</v>
      </c>
      <c r="L6027" s="444">
        <f t="shared" ca="1" si="217"/>
        <v>-2.0449962160237696E+16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-2.0449962160237696E+16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-85208175667657.063</v>
      </c>
      <c r="L6028" s="444">
        <f t="shared" ca="1" si="217"/>
        <v>-2.0535170335905352E+16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-2.0535170335905352E+16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-85563209732938.969</v>
      </c>
      <c r="L6029" s="444">
        <f t="shared" ca="1" si="217"/>
        <v>-2.0620733545638292E+16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-2.0620733545638292E+16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-85919723106826.219</v>
      </c>
      <c r="L6030" s="444">
        <f t="shared" ca="1" si="217"/>
        <v>-2.070665326874512E+16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-2.070665326874512E+16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-86277721953104.672</v>
      </c>
      <c r="L6031" s="444">
        <f t="shared" ca="1" si="217"/>
        <v>-2.0792930990698224E+16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-2.0792930990698224E+16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-86637212461242.594</v>
      </c>
      <c r="L6032" s="444">
        <f t="shared" ca="1" si="217"/>
        <v>-2.0879568203159468E+16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-2.0879568203159468E+16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-86998200846497.781</v>
      </c>
      <c r="L6033" s="444">
        <f t="shared" ca="1" si="217"/>
        <v>-2.0966566404005964E+16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-2.0966566404005964E+16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-87360693350024.844</v>
      </c>
      <c r="L6034" s="444">
        <f t="shared" ca="1" si="217"/>
        <v>-2.1053927097355988E+16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-2.1053927097355988E+16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-87724696238983.281</v>
      </c>
      <c r="L6035" s="444">
        <f t="shared" ca="1" si="217"/>
        <v>-2.1141651793594972E+16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-2.1141651793594972E+16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-88090215806645.719</v>
      </c>
      <c r="L6036" s="444">
        <f t="shared" ca="1" si="217"/>
        <v>-2.1229742009401616E+16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-2.1229742009401616E+16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-88457258372506.734</v>
      </c>
      <c r="L6037" s="444">
        <f t="shared" ca="1" si="217"/>
        <v>-2.1318199267774124E+16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-2.1318199267774124E+16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-88825830282392.188</v>
      </c>
      <c r="L6038" s="444">
        <f t="shared" ca="1" si="217"/>
        <v>-2.1407025098056516E+16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-2.1407025098056516E+16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-89195937908568.813</v>
      </c>
      <c r="L6039" s="444">
        <f t="shared" ca="1" si="217"/>
        <v>-2.1496221035965084E+16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-2.1496221035965084E+16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-89567587649854.516</v>
      </c>
      <c r="L6040" s="444">
        <f t="shared" ca="1" si="217"/>
        <v>-2.158578862361494E+16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-2.158578862361494E+16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-89940785931728.922</v>
      </c>
      <c r="L6041" s="444">
        <f t="shared" ca="1" si="217"/>
        <v>-2.1675729409546668E+16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-2.1675729409546668E+16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-90315539206444.453</v>
      </c>
      <c r="L6042" s="444">
        <f t="shared" ca="1" si="217"/>
        <v>-2.1766044948753112E+16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-2.1766044948753112E+16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-90691853953137.969</v>
      </c>
      <c r="L6043" s="444">
        <f t="shared" ca="1" si="217"/>
        <v>-2.1856736802706248E+16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-2.1856736802706248E+16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-91069736677942.703</v>
      </c>
      <c r="L6044" s="444">
        <f t="shared" ca="1" si="217"/>
        <v>-2.1947806539384192E+16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-2.1947806539384192E+16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-91449193914100.797</v>
      </c>
      <c r="L6045" s="444">
        <f t="shared" ca="1" si="217"/>
        <v>-2.2039255733298292E+16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-2.2039255733298292E+16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-91830232222076.219</v>
      </c>
      <c r="L6046" s="444">
        <f t="shared" ca="1" si="217"/>
        <v>-2.2131085965520368E+16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-2.2131085965520368E+16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-92212858189668.203</v>
      </c>
      <c r="L6047" s="444">
        <f t="shared" ca="1" si="217"/>
        <v>-2.2223298823710036E+16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-2.2223298823710036E+16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-92597078432125.156</v>
      </c>
      <c r="L6048" s="444">
        <f t="shared" ca="1" si="217"/>
        <v>-2.231589590214216E+16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-2.231589590214216E+16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-92982899592259</v>
      </c>
      <c r="L6049" s="444">
        <f t="shared" ca="1" si="217"/>
        <v>-2.240887880173442E+16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-2.240887880173442E+16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-93370328340560.078</v>
      </c>
      <c r="L6050" s="444">
        <f t="shared" ca="1" si="217"/>
        <v>-2.250224913007498E+16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-2.250224913007498E+16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-93759371375312.422</v>
      </c>
      <c r="L6051" s="444">
        <f t="shared" ca="1" si="217"/>
        <v>-2.2596008501450292E+16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-2.2596008501450292E+16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-94150035422709.547</v>
      </c>
      <c r="L6052" s="444">
        <f t="shared" ca="1" si="217"/>
        <v>-2.2690158536873E+16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-2.2690158536873E+16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-94542327236970.828</v>
      </c>
      <c r="L6053" s="444">
        <f t="shared" ca="1" si="217"/>
        <v>-2.2784700864109972E+16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-2.2784700864109972E+16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-94936253600458.219</v>
      </c>
      <c r="L6054" s="444">
        <f t="shared" ca="1" si="217"/>
        <v>-2.2879637117710432E+16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-2.2879637117710432E+16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-95331821323793.469</v>
      </c>
      <c r="L6055" s="444">
        <f t="shared" ca="1" si="217"/>
        <v>-2.2974968939034224E+16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-2.2974968939034224E+16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-95729037245975.938</v>
      </c>
      <c r="L6056" s="444">
        <f t="shared" ca="1" si="217"/>
        <v>-2.30706979762802E+16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-2.30706979762802E+16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-96127908234500.828</v>
      </c>
      <c r="L6057" s="444">
        <f t="shared" ca="1" si="217"/>
        <v>-2.31668258845147E+16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-2.31668258845147E+16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-96528441185477.922</v>
      </c>
      <c r="L6058" s="444">
        <f t="shared" ca="1" si="217"/>
        <v>-2.3263354325700176E+16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-2.3263354325700176E+16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-96930643023750.734</v>
      </c>
      <c r="L6059" s="444">
        <f t="shared" ca="1" si="217"/>
        <v>-2.3360284968723928E+16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-2.3360284968723928E+16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-97334520703016.359</v>
      </c>
      <c r="L6060" s="444">
        <f t="shared" ca="1" si="217"/>
        <v>-2.3457619489426944E+16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-2.3457619489426944E+16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-97740081205945.594</v>
      </c>
      <c r="L6061" s="444">
        <f t="shared" ca="1" si="217"/>
        <v>-2.3555359570632888E+16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-2.3555359570632888E+16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-98147331544303.703</v>
      </c>
      <c r="L6062" s="444">
        <f t="shared" ca="1" si="217"/>
        <v>-2.3653506902177192E+16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-2.3653506902177192E+16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-98556278759071.625</v>
      </c>
      <c r="L6063" s="444">
        <f t="shared" ca="1" si="217"/>
        <v>-2.3752063180936264E+16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-2.3752063180936264E+16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-98966929920567.766</v>
      </c>
      <c r="L6064" s="444">
        <f t="shared" ca="1" si="217"/>
        <v>-2.3851030110856832E+16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-2.3851030110856832E+16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-99379292128570.125</v>
      </c>
      <c r="L6065" s="444">
        <f t="shared" ca="1" si="217"/>
        <v>-2.3950409402985404E+16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-2.3950409402985404E+16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-99793372512439.188</v>
      </c>
      <c r="L6066" s="444">
        <f t="shared" ca="1" si="217"/>
        <v>-2.4050202775497844E+16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-2.4050202775497844E+16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-100209178231241.02</v>
      </c>
      <c r="L6067" s="444">
        <f t="shared" ca="1" si="217"/>
        <v>-2.4150411953729084E+16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-2.4150411953729084E+16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-100626716473871.19</v>
      </c>
      <c r="L6068" s="444">
        <f t="shared" ca="1" si="217"/>
        <v>-2.4251038670202956E+16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-2.4251038670202956E+16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-101045994459178.98</v>
      </c>
      <c r="L6069" s="444">
        <f t="shared" ca="1" si="217"/>
        <v>-2.4352084664662136E+16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-2.4352084664662136E+16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-101467019436092.23</v>
      </c>
      <c r="L6070" s="444">
        <f t="shared" ca="1" si="217"/>
        <v>-2.4453551684098228E+16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-2.4453551684098228E+16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-101889798683742.61</v>
      </c>
      <c r="L6071" s="444">
        <f t="shared" ca="1" si="217"/>
        <v>-2.4555441482781972E+16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-2.4555441482781972E+16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-102314339511591.55</v>
      </c>
      <c r="L6072" s="444">
        <f t="shared" ca="1" si="217"/>
        <v>-2.4657755822293564E+16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-2.4657755822293564E+16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-102740649259556.52</v>
      </c>
      <c r="L6073" s="444">
        <f t="shared" ca="1" si="217"/>
        <v>-2.476049647155312E+16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-2.476049647155312E+16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-103168735298138</v>
      </c>
      <c r="L6074" s="444">
        <f t="shared" ca="1" si="217"/>
        <v>-2.4863665206851256E+16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-2.4863665206851256E+16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-103598605028546.91</v>
      </c>
      <c r="L6075" s="444">
        <f t="shared" ca="1" si="217"/>
        <v>-2.4967263811879804E+16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-2.4967263811879804E+16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-104030265882832.52</v>
      </c>
      <c r="L6076" s="444">
        <f t="shared" ca="1" si="217"/>
        <v>-2.5071294077762636E+16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-2.5071294077762636E+16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-104463725324010.98</v>
      </c>
      <c r="L6077" s="444">
        <f t="shared" ca="1" si="217"/>
        <v>-2.5175757803086648E+16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-2.5175757803086648E+16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-104898990846194.36</v>
      </c>
      <c r="L6078" s="444">
        <f t="shared" ca="1" si="217"/>
        <v>-2.5280656793932844E+16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-2.5280656793932844E+16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-105336069974720.19</v>
      </c>
      <c r="L6079" s="444">
        <f t="shared" ca="1" si="217"/>
        <v>-2.5385992863907564E+16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-2.5385992863907564E+16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-105774970266281.52</v>
      </c>
      <c r="L6080" s="444">
        <f t="shared" ca="1" si="217"/>
        <v>-2.5491767834173844E+16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-2.5491767834173844E+16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-106215699309057.69</v>
      </c>
      <c r="L6081" s="444">
        <f t="shared" ca="1" si="217"/>
        <v>-2.55979835334829E+16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-2.55979835334829E+16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-106658264722845.42</v>
      </c>
      <c r="L6082" s="444">
        <f t="shared" ca="1" si="217"/>
        <v>-2.5704641798205744E+16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-2.5704641798205744E+16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-107102674159190.59</v>
      </c>
      <c r="L6083" s="444">
        <f t="shared" ca="1" si="217"/>
        <v>-2.5811744472364936E+16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-2.5811744472364936E+16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-107548935301520.56</v>
      </c>
      <c r="L6084" s="444">
        <f t="shared" ca="1" si="217"/>
        <v>-2.5919293407666456E+16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-2.5919293407666456E+16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-107997055865276.91</v>
      </c>
      <c r="L6085" s="444">
        <f t="shared" ca="1" si="217"/>
        <v>-2.6027290463531732E+16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-2.6027290463531732E+16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-108447043598048.88</v>
      </c>
      <c r="L6086" s="444">
        <f t="shared" ca="1" si="217"/>
        <v>-2.613573750712978E+16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-2.613573750712978E+16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-108898906279707.42</v>
      </c>
      <c r="L6087" s="444">
        <f t="shared" ca="1" si="217"/>
        <v>-2.6244636413409488E+16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-2.6244636413409488E+16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-109352651722539.53</v>
      </c>
      <c r="L6088" s="444">
        <f t="shared" ca="1" si="217"/>
        <v>-2.6353989065132028E+16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-2.6353989065132028E+16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-109808287771383.45</v>
      </c>
      <c r="L6089" s="444">
        <f t="shared" ca="1" si="217"/>
        <v>-2.6463797352903412E+16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-2.6463797352903412E+16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-110265822303764.22</v>
      </c>
      <c r="L6090" s="444">
        <f t="shared" ca="1" si="217"/>
        <v>-2.6574063175207176E+16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-2.6574063175207176E+16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-110725263230029.91</v>
      </c>
      <c r="L6091" s="444">
        <f t="shared" ca="1" si="217"/>
        <v>-2.6684788438437204E+16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-2.6684788438437204E+16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-111186618493488.34</v>
      </c>
      <c r="L6092" s="444">
        <f t="shared" ca="1" si="217"/>
        <v>-2.6795975056930692E+16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-2.6795975056930692E+16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-111649896070544.55</v>
      </c>
      <c r="L6093" s="444">
        <f t="shared" ca="1" si="217"/>
        <v>-2.6907624953001236E+16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-2.6907624953001236E+16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-112115103970838.48</v>
      </c>
      <c r="L6094" s="444">
        <f t="shared" ca="1" si="217"/>
        <v>-2.7019740056972076E+16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-2.7019740056972076E+16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-112582250237383.66</v>
      </c>
      <c r="L6095" s="444">
        <f t="shared" ca="1" si="217"/>
        <v>-2.713232230720946E+16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-2.713232230720946E+16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-113051342946706.08</v>
      </c>
      <c r="L6096" s="444">
        <f t="shared" ca="1" si="217"/>
        <v>-2.7245373650156168E+16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-2.7245373650156168E+16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-113522390208984.03</v>
      </c>
      <c r="L6097" s="444">
        <f t="shared" ca="1" si="217"/>
        <v>-2.7358896040365152E+16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-2.7358896040365152E+16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-113995400168188.13</v>
      </c>
      <c r="L6098" s="444">
        <f t="shared" ca="1" si="217"/>
        <v>-2.747289144053334E+16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-2.747289144053334E+16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-114470381002222.25</v>
      </c>
      <c r="L6099" s="444">
        <f t="shared" ca="1" si="217"/>
        <v>-2.7587361821535564E+16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-2.7587361821535564E+16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-114947340923064.84</v>
      </c>
      <c r="L6100" s="444">
        <f t="shared" ca="1" si="217"/>
        <v>-2.7702309162458628E+16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-2.7702309162458628E+16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-115426288176910.95</v>
      </c>
      <c r="L6101" s="444">
        <f t="shared" ca="1" si="217"/>
        <v>-2.781773545063554E+16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-2.781773545063554E+16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-115907231044314.75</v>
      </c>
      <c r="L6102" s="444">
        <f t="shared" ca="1" si="217"/>
        <v>-2.7933642681679856E+16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-2.7933642681679856E+16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-116390177840332.73</v>
      </c>
      <c r="L6103" s="444">
        <f t="shared" ca="1" si="217"/>
        <v>-2.8050032859520188E+16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-2.8050032859520188E+16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-116875136914667.45</v>
      </c>
      <c r="L6104" s="444">
        <f t="shared" ca="1" si="217"/>
        <v>-2.8166907996434856E+16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-2.8166907996434856E+16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-117362116651811.89</v>
      </c>
      <c r="L6105" s="444">
        <f t="shared" ca="1" si="217"/>
        <v>-2.8284270113086668E+16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-2.8284270113086668E+16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-117851125471194.45</v>
      </c>
      <c r="L6106" s="444">
        <f t="shared" ca="1" si="217"/>
        <v>-2.8402121238557864E+16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-2.8402121238557864E+16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-118342171827324.44</v>
      </c>
      <c r="L6107" s="444">
        <f t="shared" ca="1" si="217"/>
        <v>-2.8520463410385188E+16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-2.8520463410385188E+16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-118835264209938.28</v>
      </c>
      <c r="L6108" s="444">
        <f t="shared" ca="1" si="217"/>
        <v>-2.8639298674595128E+16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-2.8639298674595128E+16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-119330411144146.36</v>
      </c>
      <c r="L6109" s="444">
        <f t="shared" ca="1" si="217"/>
        <v>-2.8758629085739276E+16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-2.8758629085739276E+16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-119827621190580.31</v>
      </c>
      <c r="L6110" s="444">
        <f t="shared" ca="1" si="217"/>
        <v>-2.8878456706929856E+16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-2.8878456706929856E+16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-120326902945541.05</v>
      </c>
      <c r="L6111" s="444">
        <f t="shared" ca="1" si="217"/>
        <v>-2.8998783609875396E+16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-2.8998783609875396E+16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-120828265041147.48</v>
      </c>
      <c r="L6112" s="444">
        <f t="shared" ca="1" si="217"/>
        <v>-2.9119611874916544E+16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-2.9119611874916544E+16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-121331716145485.59</v>
      </c>
      <c r="L6113" s="444">
        <f t="shared" ca="1" si="217"/>
        <v>-2.9240943591062028E+16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-2.9240943591062028E+16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-121837264962758.45</v>
      </c>
      <c r="L6114" s="444">
        <f t="shared" ca="1" si="217"/>
        <v>-2.9362780856024788E+16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-2.9362780856024788E+16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-122344920233436.61</v>
      </c>
      <c r="L6115" s="444">
        <f t="shared" ca="1" si="217"/>
        <v>-2.9485125776258224E+16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-2.9485125776258224E+16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-122854690734409.27</v>
      </c>
      <c r="L6116" s="444">
        <f t="shared" ca="1" si="217"/>
        <v>-2.9607980466992632E+16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-2.9607980466992632E+16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-123366585279135.97</v>
      </c>
      <c r="L6117" s="444">
        <f t="shared" ca="1" si="217"/>
        <v>-2.9731347052271768E+16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-2.9731347052271768E+16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-123880612717799.05</v>
      </c>
      <c r="L6118" s="444">
        <f t="shared" ca="1" si="217"/>
        <v>-2.9855227664989568E+16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-2.9855227664989568E+16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-124396781937456.53</v>
      </c>
      <c r="L6119" s="444">
        <f t="shared" ca="1" si="217"/>
        <v>-2.9979624446927024E+16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-2.9979624446927024E+16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-124915101862195.95</v>
      </c>
      <c r="L6120" s="444">
        <f t="shared" ca="1" si="217"/>
        <v>-3.010453954878922E+16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-3.010453954878922E+16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-125435581453288.42</v>
      </c>
      <c r="L6121" s="444">
        <f t="shared" ca="1" si="217"/>
        <v>-3.0229975130242508E+16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-3.0229975130242508E+16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-125958229709343.78</v>
      </c>
      <c r="L6122" s="444">
        <f t="shared" ca="1" si="217"/>
        <v>-3.0355933359951852E+16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-3.0355933359951852E+16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-126483055666466.05</v>
      </c>
      <c r="L6123" s="444">
        <f t="shared" ca="1" si="217"/>
        <v>-3.048241641561832E+16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-3.048241641561832E+16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-127010068398409.67</v>
      </c>
      <c r="L6124" s="444">
        <f t="shared" ca="1" si="217"/>
        <v>-3.0609426484016728E+16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-3.0609426484016728E+16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-127539277016736.36</v>
      </c>
      <c r="L6125" s="444">
        <f t="shared" ca="1" si="217"/>
        <v>-3.0736965761033464E+16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-3.0736965761033464E+16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-128070690670972.77</v>
      </c>
      <c r="L6126" s="444">
        <f t="shared" ca="1" si="217"/>
        <v>-3.0865036451704436E+16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-3.0865036451704436E+16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-128604318548768.5</v>
      </c>
      <c r="L6127" s="444">
        <f t="shared" ca="1" si="217"/>
        <v>-3.0993640770253204E+16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-3.0993640770253204E+16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-129140169876055.02</v>
      </c>
      <c r="L6128" s="444">
        <f t="shared" ref="L6128:L6250" ca="1" si="222">I6128-J6128+K6128</f>
        <v>-3.112278094012926E+16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-3.112278094012926E+16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-129678253917205.25</v>
      </c>
      <c r="L6129" s="444">
        <f t="shared" ca="1" si="222"/>
        <v>-3.1252459194046464E+16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-3.1252459194046464E+16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-130218579975193.58</v>
      </c>
      <c r="L6130" s="444">
        <f t="shared" ca="1" si="222"/>
        <v>-3.1382677774021656E+16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-3.1382677774021656E+16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-130761157391756.89</v>
      </c>
      <c r="L6131" s="444">
        <f t="shared" ca="1" si="222"/>
        <v>-3.1513438931413412E+16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-3.1513438931413412E+16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-131305995547555.88</v>
      </c>
      <c r="L6132" s="444">
        <f t="shared" ca="1" si="222"/>
        <v>-3.1644744926960968E+16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-3.1644744926960968E+16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-131853103862337.36</v>
      </c>
      <c r="L6133" s="444">
        <f t="shared" ca="1" si="222"/>
        <v>-3.1776598030823304E+16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-3.1776598030823304E+16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-132402491795097.11</v>
      </c>
      <c r="L6134" s="444">
        <f t="shared" ca="1" si="222"/>
        <v>-3.19090005226184E+16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-3.19090005226184E+16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-132954168844243.33</v>
      </c>
      <c r="L6135" s="444">
        <f t="shared" ca="1" si="222"/>
        <v>-3.2041954691462644E+16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-3.2041954691462644E+16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-133508144547761.02</v>
      </c>
      <c r="L6136" s="444">
        <f t="shared" ca="1" si="222"/>
        <v>-3.2175462836010404E+16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-3.2175462836010404E+16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-134064428483376.67</v>
      </c>
      <c r="L6137" s="444">
        <f t="shared" ca="1" si="222"/>
        <v>-3.230952726449378E+16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-3.230952726449378E+16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-134623030268724.08</v>
      </c>
      <c r="L6138" s="444">
        <f t="shared" ca="1" si="222"/>
        <v>-3.2444150294762504E+16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-3.2444150294762504E+16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-135183959561510.45</v>
      </c>
      <c r="L6139" s="444">
        <f t="shared" ca="1" si="222"/>
        <v>-3.2579334254324016E+16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-3.2579334254324016E+16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-135747226059683.39</v>
      </c>
      <c r="L6140" s="444">
        <f t="shared" ca="1" si="222"/>
        <v>-3.27150814803837E+16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-3.27150814803837E+16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-136312839501598.75</v>
      </c>
      <c r="L6141" s="444">
        <f t="shared" ca="1" si="222"/>
        <v>-3.28513943198853E+16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-3.28513943198853E+16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-136880809666188.75</v>
      </c>
      <c r="L6142" s="444">
        <f t="shared" ca="1" si="222"/>
        <v>-3.2988275129551488E+16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-3.2988275129551488E+16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-137451146373131.22</v>
      </c>
      <c r="L6143" s="444">
        <f t="shared" ca="1" si="222"/>
        <v>-3.312572627592462E+16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-3.312572627592462E+16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-138023859483019.23</v>
      </c>
      <c r="L6144" s="444">
        <f t="shared" ca="1" si="222"/>
        <v>-3.326375013540764E+16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-3.326375013540764E+16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-138598958897531.83</v>
      </c>
      <c r="L6145" s="444">
        <f t="shared" ca="1" si="222"/>
        <v>-3.3402349094305172E+16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-3.3402349094305172E+16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-139176454559604.88</v>
      </c>
      <c r="L6146" s="444">
        <f t="shared" ca="1" si="222"/>
        <v>-3.3541525548864776E+16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-3.3541525548864776E+16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-139756356453603.23</v>
      </c>
      <c r="L6147" s="444">
        <f t="shared" ca="1" si="222"/>
        <v>-3.368128190531838E+16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-3.368128190531838E+16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-140338674605493.25</v>
      </c>
      <c r="L6148" s="444">
        <f t="shared" ca="1" si="222"/>
        <v>-3.3821620579923872E+16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-3.3821620579923872E+16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-140923419083016.13</v>
      </c>
      <c r="L6149" s="444">
        <f t="shared" ca="1" si="222"/>
        <v>-3.3962543999006888E+16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-3.3962543999006888E+16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-141510599995862.03</v>
      </c>
      <c r="L6150" s="444">
        <f t="shared" ca="1" si="222"/>
        <v>-3.4104054599002752E+16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-3.4104054599002752E+16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-142100227495844.78</v>
      </c>
      <c r="L6151" s="444">
        <f t="shared" ca="1" si="222"/>
        <v>-3.4246154826498596E+16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-3.4246154826498596E+16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-142692311777077.47</v>
      </c>
      <c r="L6152" s="444">
        <f t="shared" ca="1" si="222"/>
        <v>-3.4388847138275672E+16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-3.4388847138275672E+16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-143286863076148.63</v>
      </c>
      <c r="L6153" s="444">
        <f t="shared" ca="1" si="222"/>
        <v>-3.453213400135182E+16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-3.453213400135182E+16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-143883891672299.25</v>
      </c>
      <c r="L6154" s="444">
        <f t="shared" ca="1" si="222"/>
        <v>-3.467601789302412E+16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-3.467601789302412E+16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-144483407887600.5</v>
      </c>
      <c r="L6155" s="444">
        <f t="shared" ca="1" si="222"/>
        <v>-3.482050130091172E+16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-3.482050130091172E+16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-145085422087132.16</v>
      </c>
      <c r="L6156" s="444">
        <f t="shared" ca="1" si="222"/>
        <v>-3.4965586722998852E+16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-3.4965586722998852E+16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-145689944679161.91</v>
      </c>
      <c r="L6157" s="444">
        <f t="shared" ca="1" si="222"/>
        <v>-3.5111276667678012E+16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-3.5111276667678012E+16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-146296986115325.06</v>
      </c>
      <c r="L6158" s="444">
        <f t="shared" ca="1" si="222"/>
        <v>-3.5257573653793336E+16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-3.5257573653793336E+16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-146906556890805.59</v>
      </c>
      <c r="L6159" s="444">
        <f t="shared" ca="1" si="222"/>
        <v>-3.540448021068414E+16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-3.540448021068414E+16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-147518667544517.25</v>
      </c>
      <c r="L6160" s="444">
        <f t="shared" ca="1" si="222"/>
        <v>-3.5551998878228656E+16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-3.5551998878228656E+16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-148133328659286.09</v>
      </c>
      <c r="L6161" s="444">
        <f t="shared" ca="1" si="222"/>
        <v>-3.5700132206887944E+16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-3.5700132206887944E+16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-148750550862033.09</v>
      </c>
      <c r="L6162" s="444">
        <f t="shared" ca="1" si="222"/>
        <v>-3.5848882757749976E+16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-3.5848882757749976E+16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-149370344823958.22</v>
      </c>
      <c r="L6163" s="444">
        <f t="shared" ca="1" si="222"/>
        <v>-3.5998253102573936E+16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-3.5998253102573936E+16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-149992721260724.75</v>
      </c>
      <c r="L6164" s="444">
        <f t="shared" ca="1" si="222"/>
        <v>-3.6148245823834664E+16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-3.6148245823834664E+16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-150617690932644.44</v>
      </c>
      <c r="L6165" s="444">
        <f t="shared" ca="1" si="222"/>
        <v>-3.6298863514767312E+16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-3.6298863514767312E+16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-151245264644863.81</v>
      </c>
      <c r="L6166" s="444">
        <f t="shared" ca="1" si="222"/>
        <v>-3.6450108779412176E+16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-3.6450108779412176E+16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-151875453247550.72</v>
      </c>
      <c r="L6167" s="444">
        <f t="shared" ca="1" si="222"/>
        <v>-3.6601984232659728E+16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-3.6601984232659728E+16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-152508267636082.19</v>
      </c>
      <c r="L6168" s="444">
        <f t="shared" ca="1" si="222"/>
        <v>-3.6754492500295808E+16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-3.6754492500295808E+16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-153143718751232.53</v>
      </c>
      <c r="L6169" s="444">
        <f t="shared" ca="1" si="222"/>
        <v>-3.690763621904704E+16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-3.690763621904704E+16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-153781817579362.66</v>
      </c>
      <c r="L6170" s="444">
        <f t="shared" ca="1" si="222"/>
        <v>-3.70614180366264E+16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-3.70614180366264E+16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-154422575152610</v>
      </c>
      <c r="L6171" s="444">
        <f t="shared" ca="1" si="222"/>
        <v>-3.7215840611779008E+16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-3.7215840611779008E+16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-155066002549079.19</v>
      </c>
      <c r="L6172" s="444">
        <f t="shared" ca="1" si="222"/>
        <v>-3.7370906614328088E+16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-3.7370906614328088E+16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-155712110893033.69</v>
      </c>
      <c r="L6173" s="444">
        <f t="shared" ca="1" si="222"/>
        <v>-3.752661872522112E+16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-3.752661872522112E+16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-156360911355088</v>
      </c>
      <c r="L6174" s="444">
        <f t="shared" ca="1" si="222"/>
        <v>-3.7682979636576208E+16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-3.7682979636576208E+16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-157012415152400.88</v>
      </c>
      <c r="L6175" s="444">
        <f t="shared" ca="1" si="222"/>
        <v>-3.7839992051728608E+16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-3.7839992051728608E+16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-157666633548869.19</v>
      </c>
      <c r="L6176" s="444">
        <f t="shared" ca="1" si="222"/>
        <v>-3.799765868527748E+16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-3.799765868527748E+16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-158323577855322.84</v>
      </c>
      <c r="L6177" s="444">
        <f t="shared" ca="1" si="222"/>
        <v>-3.81559822631328E+16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-3.81559822631328E+16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-158983259429720</v>
      </c>
      <c r="L6178" s="444">
        <f t="shared" ca="1" si="222"/>
        <v>-3.831496552256252E+16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-3.831496552256252E+16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-159645689677343.84</v>
      </c>
      <c r="L6179" s="444">
        <f t="shared" ca="1" si="222"/>
        <v>-3.8474611212239864E+16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-3.8474611212239864E+16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-160310880050999.44</v>
      </c>
      <c r="L6180" s="444">
        <f t="shared" ca="1" si="222"/>
        <v>-3.8634922092290864E+16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-3.8634922092290864E+16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-160978842051211.94</v>
      </c>
      <c r="L6181" s="444">
        <f t="shared" ca="1" si="222"/>
        <v>-3.8795900934342072E+16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-3.8795900934342072E+16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-161649587226425.31</v>
      </c>
      <c r="L6182" s="444">
        <f t="shared" ca="1" si="222"/>
        <v>-3.8957550521568496E+16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-3.8957550521568496E+16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-162323127173202.06</v>
      </c>
      <c r="L6183" s="444">
        <f t="shared" ca="1" si="222"/>
        <v>-3.9119873648741696E+16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-3.9119873648741696E+16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-162999473536423.72</v>
      </c>
      <c r="L6184" s="444">
        <f t="shared" ca="1" si="222"/>
        <v>-3.928287312227812E+16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-3.928287312227812E+16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-163678638009492.16</v>
      </c>
      <c r="L6185" s="444">
        <f t="shared" ca="1" si="222"/>
        <v>-3.9446551760287616E+16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-3.9446551760287616E+16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-164360632334531.72</v>
      </c>
      <c r="L6186" s="444">
        <f t="shared" ca="1" si="222"/>
        <v>-3.9610912392622144E+16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-3.9610912392622144E+16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-165045468302592.25</v>
      </c>
      <c r="L6187" s="444">
        <f t="shared" ca="1" si="222"/>
        <v>-3.9775957860924736E+16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-3.9775957860924736E+16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-165733157753853.06</v>
      </c>
      <c r="L6188" s="444">
        <f t="shared" ca="1" si="222"/>
        <v>-3.9941691018678592E+16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-3.9941691018678592E+16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-166423712577827.47</v>
      </c>
      <c r="L6189" s="444">
        <f t="shared" ca="1" si="222"/>
        <v>-4.0108114731256416E+16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-4.0108114731256416E+16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-167117144713568.41</v>
      </c>
      <c r="L6190" s="444">
        <f t="shared" ca="1" si="222"/>
        <v>-4.0275231875969984E+16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-4.0275231875969984E+16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-167813466149874.94</v>
      </c>
      <c r="L6191" s="444">
        <f t="shared" ca="1" si="222"/>
        <v>-4.0443045342119856E+16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-4.0443045342119856E+16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-168512688925499.41</v>
      </c>
      <c r="L6192" s="444">
        <f t="shared" ca="1" si="222"/>
        <v>-4.0611558031045352E+16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-4.0611558031045352E+16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-169214825129355.63</v>
      </c>
      <c r="L6193" s="444">
        <f t="shared" ca="1" si="222"/>
        <v>-4.0780772856174704E+16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-4.0780772856174704E+16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-169919886900727.94</v>
      </c>
      <c r="L6194" s="444">
        <f t="shared" ca="1" si="222"/>
        <v>-4.0950692743075432E+16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-4.0950692743075432E+16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-170627886429480.97</v>
      </c>
      <c r="L6195" s="444">
        <f t="shared" ca="1" si="222"/>
        <v>-4.1121320629504912E+16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-4.1121320629504912E+16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-171338835956270.47</v>
      </c>
      <c r="L6196" s="444">
        <f t="shared" ca="1" si="222"/>
        <v>-4.1292659465461184E+16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-4.1292659465461184E+16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-172052747772754.94</v>
      </c>
      <c r="L6197" s="444">
        <f t="shared" ca="1" si="222"/>
        <v>-4.1464712213233936E+16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-4.1464712213233936E+16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-172769634221808.06</v>
      </c>
      <c r="L6198" s="444">
        <f t="shared" ca="1" si="222"/>
        <v>-4.1637481847455744E+16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-4.1637481847455744E+16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-173489507697732.25</v>
      </c>
      <c r="L6199" s="444">
        <f t="shared" ca="1" si="222"/>
        <v>-4.181097135515348E+16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-4.181097135515348E+16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-174212380646472.84</v>
      </c>
      <c r="L6200" s="444">
        <f t="shared" ca="1" si="222"/>
        <v>-4.1985183735799952E+16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-4.1985183735799952E+16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-174938265565833.13</v>
      </c>
      <c r="L6201" s="444">
        <f t="shared" ca="1" si="222"/>
        <v>-4.2160122001365784E+16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-4.2160122001365784E+16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-175667175005690.75</v>
      </c>
      <c r="L6202" s="444">
        <f t="shared" ca="1" si="222"/>
        <v>-4.2335789176371472E+16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-4.2335789176371472E+16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-176399121568214.47</v>
      </c>
      <c r="L6203" s="444">
        <f t="shared" ca="1" si="222"/>
        <v>-4.2512188297939688E+16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-4.2512188297939688E+16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-177134117908082.03</v>
      </c>
      <c r="L6204" s="444">
        <f t="shared" ca="1" si="222"/>
        <v>-4.2689322415847768E+16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-4.2689322415847768E+16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-177872176732699.03</v>
      </c>
      <c r="L6205" s="444">
        <f t="shared" ca="1" si="222"/>
        <v>-4.2867194592580464E+16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-4.2867194592580464E+16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-178613310802418.59</v>
      </c>
      <c r="L6206" s="444">
        <f t="shared" ca="1" si="222"/>
        <v>-4.304580790338288E+16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-4.304580790338288E+16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-179357532930762</v>
      </c>
      <c r="L6207" s="444">
        <f t="shared" ca="1" si="222"/>
        <v>-4.322516543631364E+16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-4.322516543631364E+16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-180104855984640.16</v>
      </c>
      <c r="L6208" s="444">
        <f t="shared" ca="1" si="222"/>
        <v>-4.340527029229828E+16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-4.340527029229828E+16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-180855292884576.16</v>
      </c>
      <c r="L6209" s="444">
        <f t="shared" ca="1" si="222"/>
        <v>-4.3586125585182856E+16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-4.3586125585182856E+16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-181608856604928.56</v>
      </c>
      <c r="L6210" s="444">
        <f t="shared" ca="1" si="222"/>
        <v>-4.3767734441787784E+16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-4.3767734441787784E+16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-182365560174115.75</v>
      </c>
      <c r="L6211" s="444">
        <f t="shared" ca="1" si="222"/>
        <v>-4.3950100001961896E+16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-4.3950100001961896E+16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-183125416674841.22</v>
      </c>
      <c r="L6212" s="444">
        <f t="shared" ca="1" si="222"/>
        <v>-4.4133225418636736E+16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-4.4133225418636736E+16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-183888439244319.72</v>
      </c>
      <c r="L6213" s="444">
        <f t="shared" ca="1" si="222"/>
        <v>-4.4317113857881056E+16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-4.4317113857881056E+16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-184654641074504.41</v>
      </c>
      <c r="L6214" s="444">
        <f t="shared" ca="1" si="222"/>
        <v>-4.450176849895556E+16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-4.450176849895556E+16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-185424035412314.84</v>
      </c>
      <c r="L6215" s="444">
        <f t="shared" ca="1" si="222"/>
        <v>-4.4687192534367872E+16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-4.4687192534367872E+16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-186196635559866.13</v>
      </c>
      <c r="L6216" s="444">
        <f t="shared" ca="1" si="222"/>
        <v>-4.4873389169927736E+16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-4.4873389169927736E+16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-186972454874698.91</v>
      </c>
      <c r="L6217" s="444">
        <f t="shared" ca="1" si="222"/>
        <v>-4.5060361624802432E+16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-4.5060361624802432E+16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-187751506770010.13</v>
      </c>
      <c r="L6218" s="444">
        <f t="shared" ca="1" si="222"/>
        <v>-4.524811313157244E+16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-4.524811313157244E+16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-188533804714885.16</v>
      </c>
      <c r="L6219" s="444">
        <f t="shared" ca="1" si="222"/>
        <v>-4.5436646936287328E+16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-4.5436646936287328E+16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-189319362234530.53</v>
      </c>
      <c r="L6220" s="444">
        <f t="shared" ca="1" si="222"/>
        <v>-4.5625966298521856E+16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-4.5625966298521856E+16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-190108192910507.72</v>
      </c>
      <c r="L6221" s="444">
        <f t="shared" ca="1" si="222"/>
        <v>-4.581607449143236E+16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-4.581607449143236E+16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-190900310380968.16</v>
      </c>
      <c r="L6222" s="444">
        <f t="shared" ca="1" si="222"/>
        <v>-4.6006974801813328E+16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-4.6006974801813328E+16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-191695728340888.88</v>
      </c>
      <c r="L6223" s="444">
        <f t="shared" ca="1" si="222"/>
        <v>-4.6198670530154216E+16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-4.6198670530154216E+16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-192494460542309.22</v>
      </c>
      <c r="L6224" s="444">
        <f t="shared" ca="1" si="222"/>
        <v>-4.6391164990696528E+16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-4.6391164990696528E+16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-193296520794568.88</v>
      </c>
      <c r="L6225" s="444">
        <f t="shared" ca="1" si="222"/>
        <v>-4.6584461511491096E+16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-4.6584461511491096E+16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-194101922964546.22</v>
      </c>
      <c r="L6226" s="444">
        <f t="shared" ca="1" si="222"/>
        <v>-4.677856343445564E+16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-4.677856343445564E+16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-194910680976898.5</v>
      </c>
      <c r="L6227" s="444">
        <f t="shared" ca="1" si="222"/>
        <v>-4.6973474115432536E+16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-4.6973474115432536E+16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-195722808814302.22</v>
      </c>
      <c r="L6228" s="444">
        <f t="shared" ca="1" si="222"/>
        <v>-4.716919692424684E+16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-4.716919692424684E+16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-196538320517695.16</v>
      </c>
      <c r="L6229" s="444">
        <f t="shared" ca="1" si="222"/>
        <v>-4.7365735244764536E+16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-4.7365735244764536E+16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-197357230186518.91</v>
      </c>
      <c r="L6230" s="444">
        <f t="shared" ca="1" si="222"/>
        <v>-4.7563092474951056E+16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-4.7563092474951056E+16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-198179551978962.72</v>
      </c>
      <c r="L6231" s="444">
        <f t="shared" ca="1" si="222"/>
        <v>-4.7761272026930016E+16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-4.7761272026930016E+16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-199005300112208.41</v>
      </c>
      <c r="L6232" s="444">
        <f t="shared" ca="1" si="222"/>
        <v>-4.7960277327042224E+16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-4.7960277327042224E+16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-199834488862675.94</v>
      </c>
      <c r="L6233" s="444">
        <f t="shared" ca="1" si="222"/>
        <v>-4.8160111815904896E+16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-4.8160111815904896E+16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-200667132566270.41</v>
      </c>
      <c r="L6234" s="444">
        <f t="shared" ca="1" si="222"/>
        <v>-4.8360778948471168E+16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-4.8360778948471168E+16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-201503245618629.88</v>
      </c>
      <c r="L6235" s="444">
        <f t="shared" ca="1" si="222"/>
        <v>-4.85622821940898E+16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-4.85622821940898E+16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-202342842475374.16</v>
      </c>
      <c r="L6236" s="444">
        <f t="shared" ca="1" si="222"/>
        <v>-4.8764625036565176E+16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-4.8764625036565176E+16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-203185937652354.91</v>
      </c>
      <c r="L6237" s="444">
        <f t="shared" ca="1" si="222"/>
        <v>-4.8967810974217528E+16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-4.8967810974217528E+16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-204032545725906.38</v>
      </c>
      <c r="L6238" s="444">
        <f t="shared" ca="1" si="222"/>
        <v>-4.9171843519943432E+16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-4.9171843519943432E+16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-204882681333097.63</v>
      </c>
      <c r="L6239" s="444">
        <f t="shared" ca="1" si="222"/>
        <v>-4.9376726201276528E+16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-4.9376726201276528E+16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-205736359171985.53</v>
      </c>
      <c r="L6240" s="444">
        <f t="shared" ca="1" si="222"/>
        <v>-4.9582462560448512E+16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-4.9582462560448512E+16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-206593594001868.81</v>
      </c>
      <c r="L6241" s="444">
        <f t="shared" ca="1" si="222"/>
        <v>-4.9789056154450384E+16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-4.9789056154450384E+16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-207454400643543.25</v>
      </c>
      <c r="L6242" s="444">
        <f t="shared" ca="1" si="222"/>
        <v>-4.9996510555093928E+16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-4.9996510555093928E+16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-208318793979558.03</v>
      </c>
      <c r="L6243" s="444">
        <f t="shared" ca="1" si="222"/>
        <v>-5.0204829349073488E+16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-5.0204829349073488E+16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-209186788954472.88</v>
      </c>
      <c r="L6244" s="444">
        <f t="shared" ca="1" si="222"/>
        <v>-5.041401613802796E+16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-5.041401613802796E+16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-210058400575116.5</v>
      </c>
      <c r="L6245" s="444">
        <f t="shared" ca="1" si="222"/>
        <v>-5.062407453860308E+16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-5.062407453860308E+16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-210933643910846.16</v>
      </c>
      <c r="L6246" s="444">
        <f t="shared" ca="1" si="222"/>
        <v>-5.0835008182513928E+16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-5.0835008182513928E+16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-211812534093808.03</v>
      </c>
      <c r="L6247" s="444">
        <f t="shared" ca="1" si="222"/>
        <v>-5.1046820716607736E+16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-5.1046820716607736E+16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-212695086319198.91</v>
      </c>
      <c r="L6248" s="444">
        <f t="shared" ca="1" si="222"/>
        <v>-5.1259515802926936E+16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-5.1259515802926936E+16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-213581315845528.91</v>
      </c>
      <c r="L6249" s="444">
        <f t="shared" ca="1" si="222"/>
        <v>-5.1473097118772464E+16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-5.1473097118772464E+16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-214471237994885.25</v>
      </c>
      <c r="L6250" s="444">
        <f t="shared" ca="1" si="222"/>
        <v>-5.1687568356767352E+16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Retirement'!I8+'Combined Retirement'!K8</f>
        <v>3308290.1389397099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658</v>
      </c>
      <c r="B4" s="451">
        <f ca="1">(SUMIFS(H:H,I:I,"&gt;0",L:L,"&lt;0"))/12</f>
        <v>40.916666666666664</v>
      </c>
      <c r="C4" s="463">
        <f ca="1">(SUMIFS(H:H,I:I,"&gt;0",L:L,"&lt;0"))</f>
        <v>491</v>
      </c>
      <c r="D4" s="456">
        <f t="array" aca="1" ref="D4" ca="1">INDEX(N:N,MATCH(C4,H:H,0),0)</f>
        <v>66202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3">
      <c r="A8" s="459">
        <v>1</v>
      </c>
      <c r="B8" s="447">
        <f ca="1">B1</f>
        <v>3308290.1389397099</v>
      </c>
      <c r="C8" s="447">
        <f t="shared" ref="C8:C71" si="0">SUMIF(G:G,A8,J:J)</f>
        <v>0</v>
      </c>
      <c r="D8" s="447">
        <f ca="1">SUMIF(G:G,1,K:K)</f>
        <v>169258.40225157834</v>
      </c>
      <c r="E8" s="447">
        <f t="shared" ref="E8:E71" ca="1" si="1">B8-C8+D8</f>
        <v>3477548.5411912883</v>
      </c>
      <c r="F8" s="431"/>
      <c r="G8" s="459">
        <v>1</v>
      </c>
      <c r="H8" s="459">
        <v>1</v>
      </c>
      <c r="I8" s="444">
        <f ca="1">B1</f>
        <v>3308290.1389397099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13784.542245582126</v>
      </c>
      <c r="L8" s="444">
        <f t="shared" ref="L8:L262" ca="1" si="3">I8-J8+K8</f>
        <v>3322074.6811852921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3477548.5411912883</v>
      </c>
      <c r="C9" s="447">
        <f t="shared" si="0"/>
        <v>0</v>
      </c>
      <c r="D9" s="447">
        <f ca="1">SUMIF(G:G,2,K:K)</f>
        <v>177917.98334319898</v>
      </c>
      <c r="E9" s="447">
        <f t="shared" ca="1" si="1"/>
        <v>3655466.5245344872</v>
      </c>
      <c r="F9" s="431"/>
      <c r="G9" s="459">
        <v>1</v>
      </c>
      <c r="H9" s="459">
        <v>2</v>
      </c>
      <c r="I9" s="444">
        <f t="shared" ref="I9:I263" ca="1" si="5">L8</f>
        <v>3322074.6811852921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13841.977838272051</v>
      </c>
      <c r="L9" s="444">
        <f t="shared" ca="1" si="3"/>
        <v>3335916.6590235643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3655466.5245344872</v>
      </c>
      <c r="C10" s="447">
        <f t="shared" si="0"/>
        <v>0</v>
      </c>
      <c r="D10" s="447">
        <f ca="1">SUMIF(G:G,3,K:K)</f>
        <v>187020.60503832763</v>
      </c>
      <c r="E10" s="447">
        <f t="shared" ca="1" si="1"/>
        <v>3842487.1295728148</v>
      </c>
      <c r="F10" s="431"/>
      <c r="G10" s="459">
        <v>1</v>
      </c>
      <c r="H10" s="459">
        <v>3</v>
      </c>
      <c r="I10" s="444">
        <f t="shared" ca="1" si="5"/>
        <v>3335916.6590235643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13899.652745931517</v>
      </c>
      <c r="L10" s="444">
        <f t="shared" ca="1" si="3"/>
        <v>3349816.3117694957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3842487.1295728148</v>
      </c>
      <c r="C11" s="447">
        <f t="shared" si="0"/>
        <v>0</v>
      </c>
      <c r="D11" s="447">
        <f ca="1">SUMIF(G:G,4,K:K)</f>
        <v>196588.93413507848</v>
      </c>
      <c r="E11" s="447">
        <f t="shared" ca="1" si="1"/>
        <v>4039076.0637078932</v>
      </c>
      <c r="F11" s="431"/>
      <c r="G11" s="459">
        <v>1</v>
      </c>
      <c r="H11" s="459">
        <v>4</v>
      </c>
      <c r="I11" s="444">
        <f t="shared" ca="1" si="5"/>
        <v>3349816.3117694957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13957.56796570623</v>
      </c>
      <c r="L11" s="444">
        <f t="shared" ca="1" si="3"/>
        <v>3363773.8797352021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4039076.0637078932</v>
      </c>
      <c r="C12" s="447">
        <f t="shared" si="0"/>
        <v>0</v>
      </c>
      <c r="D12" s="447">
        <f ca="1">SUMIF(G:G,5,K:K)</f>
        <v>206646.79710797613</v>
      </c>
      <c r="E12" s="447">
        <f t="shared" ca="1" si="1"/>
        <v>4245722.8608158696</v>
      </c>
      <c r="F12" s="431"/>
      <c r="G12" s="459">
        <v>1</v>
      </c>
      <c r="H12" s="459">
        <v>5</v>
      </c>
      <c r="I12" s="444">
        <f t="shared" ca="1" si="5"/>
        <v>3363773.8797352021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14015.724498896676</v>
      </c>
      <c r="L12" s="444">
        <f t="shared" ca="1" si="3"/>
        <v>3377789.6042340989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4245722.8608158696</v>
      </c>
      <c r="C13" s="447">
        <f t="shared" si="0"/>
        <v>116996.01957289393</v>
      </c>
      <c r="D13" s="447">
        <f ca="1">SUMIF(G:G,6,K:K)</f>
        <v>215748.63903885215</v>
      </c>
      <c r="E13" s="447">
        <f t="shared" ca="1" si="1"/>
        <v>4344475.480281828</v>
      </c>
      <c r="F13" s="431"/>
      <c r="G13" s="459">
        <v>1</v>
      </c>
      <c r="H13" s="459">
        <v>6</v>
      </c>
      <c r="I13" s="444">
        <f t="shared" ca="1" si="5"/>
        <v>3377789.6042340989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14074.123350975409</v>
      </c>
      <c r="L13" s="444">
        <f t="shared" ca="1" si="3"/>
        <v>3391863.7275850745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4344475.480281828</v>
      </c>
      <c r="C14" s="447">
        <f t="shared" si="0"/>
        <v>280790.44697494537</v>
      </c>
      <c r="D14" s="447">
        <f ca="1">SUMIF(G:G,7,K:K)</f>
        <v>214549.46667965889</v>
      </c>
      <c r="E14" s="447">
        <f t="shared" ca="1" si="1"/>
        <v>4278234.4999865415</v>
      </c>
      <c r="F14" s="431"/>
      <c r="G14" s="459">
        <v>1</v>
      </c>
      <c r="H14" s="459">
        <v>7</v>
      </c>
      <c r="I14" s="444">
        <f t="shared" ca="1" si="5"/>
        <v>3391863.7275850745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14132.765531604475</v>
      </c>
      <c r="L14" s="444">
        <f t="shared" ca="1" si="3"/>
        <v>3405996.4931166791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4278234.4999865415</v>
      </c>
      <c r="C15" s="447">
        <f t="shared" si="0"/>
        <v>280790.44697494537</v>
      </c>
      <c r="D15" s="447">
        <f ca="1">SUMIF(G:G,8,K:K)</f>
        <v>211160.45241020541</v>
      </c>
      <c r="E15" s="447">
        <f t="shared" ca="1" si="1"/>
        <v>4208604.5054218015</v>
      </c>
      <c r="F15" s="431"/>
      <c r="G15" s="459">
        <v>1</v>
      </c>
      <c r="H15" s="459">
        <v>8</v>
      </c>
      <c r="I15" s="444">
        <f t="shared" ca="1" si="5"/>
        <v>3405996.4931166791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14191.652054652828</v>
      </c>
      <c r="L15" s="444">
        <f t="shared" ca="1" si="3"/>
        <v>3420188.1451713322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4208604.5054218015</v>
      </c>
      <c r="C16" s="447">
        <f t="shared" si="0"/>
        <v>261607.54257494543</v>
      </c>
      <c r="D16" s="447">
        <f ca="1">SUMIF(G:G,9,K:K)</f>
        <v>208084.34594214975</v>
      </c>
      <c r="E16" s="447">
        <f t="shared" ca="1" si="1"/>
        <v>4155081.308789006</v>
      </c>
      <c r="F16" s="431"/>
      <c r="G16" s="459">
        <v>1</v>
      </c>
      <c r="H16" s="459">
        <v>9</v>
      </c>
      <c r="I16" s="444">
        <f t="shared" ca="1" si="5"/>
        <v>3420188.1451713322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14250.783938213885</v>
      </c>
      <c r="L16" s="444">
        <f t="shared" ca="1" si="3"/>
        <v>3434438.9291095459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4155081.308789006</v>
      </c>
      <c r="C17" s="447">
        <f t="shared" si="0"/>
        <v>259863.64217494545</v>
      </c>
      <c r="D17" s="447">
        <f ca="1">SUMIF(G:G,10,K:K)</f>
        <v>205435.21887589939</v>
      </c>
      <c r="E17" s="447">
        <f t="shared" ca="1" si="1"/>
        <v>4100652.8854899597</v>
      </c>
      <c r="F17" s="431"/>
      <c r="G17" s="459">
        <v>1</v>
      </c>
      <c r="H17" s="459">
        <v>10</v>
      </c>
      <c r="I17" s="444">
        <f t="shared" ca="1" si="5"/>
        <v>3434438.9291095459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14310.162204623108</v>
      </c>
      <c r="L17" s="444">
        <f t="shared" ca="1" si="3"/>
        <v>3448749.0913141691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4100652.8854899597</v>
      </c>
      <c r="C18" s="447">
        <f t="shared" si="0"/>
        <v>259863.64217494545</v>
      </c>
      <c r="D18" s="447">
        <f ca="1">SUMIF(G:G,11,K:K)</f>
        <v>202650.55744120985</v>
      </c>
      <c r="E18" s="447">
        <f t="shared" ca="1" si="1"/>
        <v>4043439.800756224</v>
      </c>
      <c r="F18" s="431"/>
      <c r="G18" s="459">
        <v>1</v>
      </c>
      <c r="H18" s="459">
        <v>11</v>
      </c>
      <c r="I18" s="444">
        <f t="shared" ca="1" si="5"/>
        <v>3448749.0913141691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14369.787880475704</v>
      </c>
      <c r="L18" s="444">
        <f t="shared" ca="1" si="3"/>
        <v>3463118.8791946447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4043439.800756224</v>
      </c>
      <c r="C19" s="447">
        <f t="shared" si="0"/>
        <v>259863.64217494545</v>
      </c>
      <c r="D19" s="447">
        <f ca="1">SUMIF(G:G,12,K:K)</f>
        <v>199723.42744256349</v>
      </c>
      <c r="E19" s="447">
        <f t="shared" ca="1" si="1"/>
        <v>3983299.586023842</v>
      </c>
      <c r="F19" s="431"/>
      <c r="G19" s="459">
        <v>1</v>
      </c>
      <c r="H19" s="459">
        <v>12</v>
      </c>
      <c r="I19" s="444">
        <f t="shared" ca="1" si="5"/>
        <v>3463118.8791946447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14429.66199664435</v>
      </c>
      <c r="L19" s="444">
        <f t="shared" ca="1" si="3"/>
        <v>3477548.5411912892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3983299.586023842</v>
      </c>
      <c r="C20" s="447">
        <f t="shared" si="0"/>
        <v>259863.64217494545</v>
      </c>
      <c r="D20" s="447">
        <f ca="1">SUMIF(G:G,13,K:K)</f>
        <v>196646.53991783984</v>
      </c>
      <c r="E20" s="447">
        <f t="shared" ca="1" si="1"/>
        <v>3920082.4837667365</v>
      </c>
      <c r="F20" s="431"/>
      <c r="G20" s="459">
        <v>2</v>
      </c>
      <c r="H20" s="459">
        <v>13</v>
      </c>
      <c r="I20" s="444">
        <f t="shared" ca="1" si="5"/>
        <v>3477548.5411912892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14489.78558829704</v>
      </c>
      <c r="L20" s="444">
        <f t="shared" ca="1" si="3"/>
        <v>3492038.3267795863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3920082.4837667365</v>
      </c>
      <c r="C21" s="447">
        <f t="shared" si="0"/>
        <v>259863.64217494545</v>
      </c>
      <c r="D21" s="447">
        <f ca="1">SUMIF(G:G,14,K:K)</f>
        <v>193412.23298778269</v>
      </c>
      <c r="E21" s="447">
        <f t="shared" ca="1" si="1"/>
        <v>3853631.0745795742</v>
      </c>
      <c r="F21" s="431"/>
      <c r="G21" s="459">
        <v>2</v>
      </c>
      <c r="H21" s="459">
        <v>14</v>
      </c>
      <c r="I21" s="444">
        <f t="shared" ca="1" si="5"/>
        <v>3492038.3267795863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14550.159694914943</v>
      </c>
      <c r="L21" s="444">
        <f t="shared" ca="1" si="3"/>
        <v>3506588.4864745014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3853631.0745795742</v>
      </c>
      <c r="C22" s="447">
        <f t="shared" si="0"/>
        <v>259863.64217494545</v>
      </c>
      <c r="D22" s="447">
        <f ca="1">SUMIF(G:G,15,K:K)</f>
        <v>190012.45277685171</v>
      </c>
      <c r="E22" s="447">
        <f t="shared" ca="1" si="1"/>
        <v>3783779.8851814806</v>
      </c>
      <c r="F22" s="431"/>
      <c r="G22" s="459">
        <v>2</v>
      </c>
      <c r="H22" s="459">
        <v>15</v>
      </c>
      <c r="I22" s="444">
        <f t="shared" ca="1" si="5"/>
        <v>3506588.4864745014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14610.785360310423</v>
      </c>
      <c r="L22" s="444">
        <f t="shared" ca="1" si="3"/>
        <v>3521199.2718348117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3783779.8851814806</v>
      </c>
      <c r="C23" s="447">
        <f t="shared" si="0"/>
        <v>259863.64217494545</v>
      </c>
      <c r="D23" s="447">
        <f ca="1">SUMIF(G:G,16,K:K)</f>
        <v>186438.7333579488</v>
      </c>
      <c r="E23" s="447">
        <f t="shared" ca="1" si="1"/>
        <v>3710354.9763644836</v>
      </c>
      <c r="F23" s="431"/>
      <c r="G23" s="459">
        <v>2</v>
      </c>
      <c r="H23" s="459">
        <v>16</v>
      </c>
      <c r="I23" s="444">
        <f t="shared" ca="1" si="5"/>
        <v>3521199.2718348117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14671.663632645048</v>
      </c>
      <c r="L23" s="444">
        <f t="shared" ca="1" si="3"/>
        <v>3535870.9354674569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3710354.9763644836</v>
      </c>
      <c r="C24" s="447">
        <f t="shared" si="0"/>
        <v>259863.64217494545</v>
      </c>
      <c r="D24" s="447">
        <f ca="1">SUMIF(G:G,17,K:K)</f>
        <v>182682.17567107797</v>
      </c>
      <c r="E24" s="447">
        <f t="shared" ca="1" si="1"/>
        <v>3633173.5098606157</v>
      </c>
      <c r="F24" s="431"/>
      <c r="G24" s="459">
        <v>2</v>
      </c>
      <c r="H24" s="459">
        <v>17</v>
      </c>
      <c r="I24" s="444">
        <f t="shared" ca="1" si="5"/>
        <v>3535870.9354674569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14732.795564447735</v>
      </c>
      <c r="L24" s="444">
        <f t="shared" ca="1" si="3"/>
        <v>3550603.7310319045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3633173.5098606157</v>
      </c>
      <c r="C25" s="447">
        <f t="shared" si="0"/>
        <v>259863.64217494545</v>
      </c>
      <c r="D25" s="447">
        <f ca="1">SUMIF(G:G,18,K:K)</f>
        <v>178733.42536344472</v>
      </c>
      <c r="E25" s="447">
        <f t="shared" ca="1" si="1"/>
        <v>3552043.2930491148</v>
      </c>
      <c r="F25" s="431"/>
      <c r="G25" s="459">
        <v>2</v>
      </c>
      <c r="H25" s="459">
        <v>18</v>
      </c>
      <c r="I25" s="444">
        <f t="shared" ca="1" si="5"/>
        <v>3550603.7310319045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14794.182212632935</v>
      </c>
      <c r="L25" s="444">
        <f t="shared" ca="1" si="3"/>
        <v>3565397.9132445375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3552043.2930491148</v>
      </c>
      <c r="C26" s="447">
        <f t="shared" si="0"/>
        <v>259863.64217494545</v>
      </c>
      <c r="D26" s="447">
        <f ca="1">SUMIF(G:G,19,K:K)</f>
        <v>174582.64949581181</v>
      </c>
      <c r="E26" s="447">
        <f t="shared" ca="1" si="1"/>
        <v>3466762.3003699812</v>
      </c>
      <c r="F26" s="431"/>
      <c r="G26" s="459">
        <v>2</v>
      </c>
      <c r="H26" s="459">
        <v>19</v>
      </c>
      <c r="I26" s="444">
        <f t="shared" ca="1" si="5"/>
        <v>3565397.9132445375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14855.824638518909</v>
      </c>
      <c r="L26" s="444">
        <f t="shared" ca="1" si="3"/>
        <v>3580253.7378830565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3466762.3003699812</v>
      </c>
      <c r="C27" s="447">
        <f t="shared" si="0"/>
        <v>259863.64217494545</v>
      </c>
      <c r="D27" s="447">
        <f ca="1">SUMIF(G:G,20,K:K)</f>
        <v>170219.51205710912</v>
      </c>
      <c r="E27" s="447">
        <f t="shared" ca="1" si="1"/>
        <v>3377118.1702521448</v>
      </c>
      <c r="F27" s="431"/>
      <c r="G27" s="459">
        <v>2</v>
      </c>
      <c r="H27" s="459">
        <v>20</v>
      </c>
      <c r="I27" s="444">
        <f t="shared" ca="1" si="5"/>
        <v>3580253.7378830565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14917.723907846068</v>
      </c>
      <c r="L27" s="444">
        <f t="shared" ca="1" si="3"/>
        <v>3595171.4617909025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3377118.1702521448</v>
      </c>
      <c r="C28" s="447">
        <f t="shared" si="0"/>
        <v>259863.64217494545</v>
      </c>
      <c r="D28" s="447">
        <f ca="1">SUMIF(G:G,21,K:K)</f>
        <v>165633.14822632351</v>
      </c>
      <c r="E28" s="447">
        <f t="shared" ca="1" si="1"/>
        <v>3282887.6763035227</v>
      </c>
      <c r="F28" s="431"/>
      <c r="G28" s="459">
        <v>2</v>
      </c>
      <c r="H28" s="459">
        <v>21</v>
      </c>
      <c r="I28" s="444">
        <f t="shared" ca="1" si="5"/>
        <v>3595171.4617909025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14979.881090795425</v>
      </c>
      <c r="L28" s="444">
        <f t="shared" ca="1" si="3"/>
        <v>3610151.3428816982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3282887.6763035227</v>
      </c>
      <c r="C29" s="447">
        <f t="shared" si="0"/>
        <v>259863.64217494545</v>
      </c>
      <c r="D29" s="447">
        <f ca="1">SUMIF(G:G,22,K:K)</f>
        <v>160812.13731757883</v>
      </c>
      <c r="E29" s="447">
        <f t="shared" ca="1" si="1"/>
        <v>3183836.1714461562</v>
      </c>
      <c r="F29" s="431"/>
      <c r="G29" s="459">
        <v>2</v>
      </c>
      <c r="H29" s="459">
        <v>22</v>
      </c>
      <c r="I29" s="444">
        <f t="shared" ca="1" si="5"/>
        <v>3610151.3428816982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15042.297262007076</v>
      </c>
      <c r="L29" s="444">
        <f t="shared" ca="1" si="3"/>
        <v>3625193.6401437051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3183836.1714461562</v>
      </c>
      <c r="C30" s="447">
        <f t="shared" si="0"/>
        <v>259863.64217494545</v>
      </c>
      <c r="D30" s="447">
        <f ca="1">SUMIF(G:G,23,K:K)</f>
        <v>155744.47434103416</v>
      </c>
      <c r="E30" s="447">
        <f t="shared" ca="1" si="1"/>
        <v>3079717.0036122445</v>
      </c>
      <c r="F30" s="431"/>
      <c r="G30" s="459">
        <v>2</v>
      </c>
      <c r="H30" s="459">
        <v>23</v>
      </c>
      <c r="I30" s="444">
        <f t="shared" ca="1" si="5"/>
        <v>3625193.6401437051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15104.973500598773</v>
      </c>
      <c r="L30" s="444">
        <f t="shared" ca="1" si="3"/>
        <v>3640298.6136443038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3079717.0036122445</v>
      </c>
      <c r="C31" s="447">
        <f t="shared" si="0"/>
        <v>259863.64217494545</v>
      </c>
      <c r="D31" s="447">
        <f ca="1">SUMIF(G:G,24,K:K)</f>
        <v>150417.54010878448</v>
      </c>
      <c r="E31" s="447">
        <f t="shared" ca="1" si="1"/>
        <v>2970270.9015460839</v>
      </c>
      <c r="F31" s="431"/>
      <c r="G31" s="459">
        <v>2</v>
      </c>
      <c r="H31" s="459">
        <v>24</v>
      </c>
      <c r="I31" s="444">
        <f t="shared" ca="1" si="5"/>
        <v>3640298.6136443038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15167.910890184599</v>
      </c>
      <c r="L31" s="444">
        <f t="shared" ca="1" si="3"/>
        <v>3655466.5245344886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2970270.9015460839</v>
      </c>
      <c r="C32" s="447">
        <f t="shared" si="0"/>
        <v>259863.64217494545</v>
      </c>
      <c r="D32" s="447">
        <f ca="1">SUMIF(G:G,25,K:K)</f>
        <v>144818.06981132182</v>
      </c>
      <c r="E32" s="447">
        <f t="shared" ca="1" si="1"/>
        <v>2855225.32918246</v>
      </c>
      <c r="F32" s="431"/>
      <c r="G32" s="459">
        <v>3</v>
      </c>
      <c r="H32" s="459">
        <v>25</v>
      </c>
      <c r="I32" s="444">
        <f t="shared" ca="1" si="5"/>
        <v>3655466.5245344886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15231.110518893702</v>
      </c>
      <c r="L32" s="444">
        <f t="shared" ca="1" si="3"/>
        <v>3670697.6350533823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2855225.32918246</v>
      </c>
      <c r="C33" s="447">
        <f t="shared" si="0"/>
        <v>259863.64217494545</v>
      </c>
      <c r="D33" s="447">
        <f ca="1">SUMIF(G:G,26,K:K)</f>
        <v>138932.11998630856</v>
      </c>
      <c r="E33" s="447">
        <f t="shared" ca="1" si="1"/>
        <v>2734293.8069938235</v>
      </c>
      <c r="F33" s="431"/>
      <c r="G33" s="459">
        <v>3</v>
      </c>
      <c r="H33" s="459">
        <v>26</v>
      </c>
      <c r="I33" s="444">
        <f t="shared" ca="1" si="5"/>
        <v>3670697.6350533823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15294.573479389095</v>
      </c>
      <c r="L33" s="444">
        <f t="shared" ca="1" si="3"/>
        <v>3685992.2085327716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2734293.8069938235</v>
      </c>
      <c r="C34" s="447">
        <f t="shared" si="0"/>
        <v>259863.64217494545</v>
      </c>
      <c r="D34" s="447">
        <f ca="1">SUMIF(G:G,27,K:K)</f>
        <v>132745.03379741102</v>
      </c>
      <c r="E34" s="447">
        <f t="shared" ca="1" si="1"/>
        <v>2607175.1986162895</v>
      </c>
      <c r="F34" s="431"/>
      <c r="G34" s="459">
        <v>3</v>
      </c>
      <c r="H34" s="459">
        <v>27</v>
      </c>
      <c r="I34" s="444">
        <f t="shared" ca="1" si="5"/>
        <v>3685992.2085327716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15358.300868886548</v>
      </c>
      <c r="L34" s="444">
        <f t="shared" ca="1" si="3"/>
        <v>3701350.5094016581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2607175.1986162895</v>
      </c>
      <c r="C35" s="447">
        <f t="shared" si="0"/>
        <v>259863.64217494545</v>
      </c>
      <c r="D35" s="447">
        <f ca="1">SUMIF(G:G,28,K:K)</f>
        <v>126241.40453673154</v>
      </c>
      <c r="E35" s="447">
        <f t="shared" ca="1" si="1"/>
        <v>2473552.9609780759</v>
      </c>
      <c r="F35" s="431"/>
      <c r="G35" s="459">
        <v>3</v>
      </c>
      <c r="H35" s="459">
        <v>28</v>
      </c>
      <c r="I35" s="444">
        <f t="shared" ca="1" si="5"/>
        <v>3701350.5094016581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15422.293789173573</v>
      </c>
      <c r="L35" s="444">
        <f t="shared" ca="1" si="3"/>
        <v>3716772.8031908316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2473552.9609780759</v>
      </c>
      <c r="C36" s="447">
        <f t="shared" si="0"/>
        <v>259863.64217494545</v>
      </c>
      <c r="D36" s="447">
        <f ca="1">SUMIF(G:G,29,K:K)</f>
        <v>119405.03725995655</v>
      </c>
      <c r="E36" s="447">
        <f t="shared" ca="1" si="1"/>
        <v>2333094.356063087</v>
      </c>
      <c r="F36" s="431"/>
      <c r="G36" s="459">
        <v>3</v>
      </c>
      <c r="H36" s="459">
        <v>29</v>
      </c>
      <c r="I36" s="444">
        <f t="shared" ca="1" si="5"/>
        <v>3716772.8031908316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15486.553346628465</v>
      </c>
      <c r="L36" s="444">
        <f t="shared" ca="1" si="3"/>
        <v>3732259.3565374599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2333094.356063087</v>
      </c>
      <c r="C37" s="447">
        <f t="shared" si="0"/>
        <v>259863.64217494545</v>
      </c>
      <c r="D37" s="447">
        <f ca="1">SUMIF(G:G,30,K:K)</f>
        <v>112218.90845868512</v>
      </c>
      <c r="E37" s="447">
        <f t="shared" ca="1" si="1"/>
        <v>2185449.6223468268</v>
      </c>
      <c r="F37" s="431"/>
      <c r="G37" s="459">
        <v>3</v>
      </c>
      <c r="H37" s="459">
        <v>30</v>
      </c>
      <c r="I37" s="444">
        <f t="shared" ca="1" si="5"/>
        <v>3732259.3565374599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15551.080652239416</v>
      </c>
      <c r="L37" s="444">
        <f t="shared" ca="1" si="3"/>
        <v>3747810.4371896992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2185449.6223468268</v>
      </c>
      <c r="C38" s="447">
        <f t="shared" si="0"/>
        <v>259863.64217494545</v>
      </c>
      <c r="D38" s="447">
        <f ca="1">SUMIF(G:G,31,K:K)</f>
        <v>104665.12366951804</v>
      </c>
      <c r="E38" s="447">
        <f t="shared" ca="1" si="1"/>
        <v>2030251.1038413993</v>
      </c>
      <c r="F38" s="431"/>
      <c r="G38" s="459">
        <v>3</v>
      </c>
      <c r="H38" s="459">
        <v>31</v>
      </c>
      <c r="I38" s="444">
        <f t="shared" ca="1" si="5"/>
        <v>3747810.4371896992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15615.876821623746</v>
      </c>
      <c r="L38" s="444">
        <f t="shared" ca="1" si="3"/>
        <v>3763426.3140113228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2030251.1038413993</v>
      </c>
      <c r="C39" s="447">
        <f t="shared" si="0"/>
        <v>259863.64217494545</v>
      </c>
      <c r="D39" s="447">
        <f ca="1">SUMIF(G:G,32,K:K)</f>
        <v>96724.872914346997</v>
      </c>
      <c r="E39" s="447">
        <f t="shared" ca="1" si="1"/>
        <v>1867112.334580801</v>
      </c>
      <c r="F39" s="431"/>
      <c r="G39" s="459">
        <v>3</v>
      </c>
      <c r="H39" s="459">
        <v>32</v>
      </c>
      <c r="I39" s="444">
        <f t="shared" ca="1" si="5"/>
        <v>3763426.3140113228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15680.942975047177</v>
      </c>
      <c r="L39" s="444">
        <f t="shared" ca="1" si="3"/>
        <v>3779107.2569863698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1867112.334580801</v>
      </c>
      <c r="C40" s="447">
        <f t="shared" si="0"/>
        <v>259863.64217494545</v>
      </c>
      <c r="D40" s="447">
        <f ca="1">SUMIF(G:G,33,K:K)</f>
        <v>88378.383860884584</v>
      </c>
      <c r="E40" s="447">
        <f t="shared" ca="1" si="1"/>
        <v>1695627.07626674</v>
      </c>
      <c r="F40" s="431"/>
      <c r="G40" s="459">
        <v>3</v>
      </c>
      <c r="H40" s="459">
        <v>33</v>
      </c>
      <c r="I40" s="444">
        <f t="shared" ca="1" si="5"/>
        <v>3779107.2569863698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15746.280237443205</v>
      </c>
      <c r="L40" s="444">
        <f t="shared" ca="1" si="3"/>
        <v>3794853.5372238131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1695627.07626674</v>
      </c>
      <c r="C41" s="447">
        <f t="shared" si="0"/>
        <v>259863.64217494545</v>
      </c>
      <c r="D41" s="447">
        <f ca="1">SUMIF(G:G,34,K:K)</f>
        <v>79604.872586797967</v>
      </c>
      <c r="E41" s="447">
        <f t="shared" ca="1" si="1"/>
        <v>1515368.3066785925</v>
      </c>
      <c r="F41" s="431"/>
      <c r="G41" s="459">
        <v>3</v>
      </c>
      <c r="H41" s="459">
        <v>34</v>
      </c>
      <c r="I41" s="444">
        <f t="shared" ca="1" si="5"/>
        <v>3794853.5372238131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15811.889738432556</v>
      </c>
      <c r="L41" s="444">
        <f t="shared" ca="1" si="3"/>
        <v>3810665.4269622457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1515368.3066785925</v>
      </c>
      <c r="C42" s="447">
        <f t="shared" si="0"/>
        <v>259863.64217494545</v>
      </c>
      <c r="D42" s="447">
        <f ca="1">SUMIF(G:G,35,K:K)</f>
        <v>70382.491824842247</v>
      </c>
      <c r="E42" s="447">
        <f t="shared" ca="1" si="1"/>
        <v>1325887.1563284893</v>
      </c>
      <c r="F42" s="431"/>
      <c r="G42" s="459">
        <v>3</v>
      </c>
      <c r="H42" s="459">
        <v>35</v>
      </c>
      <c r="I42" s="444">
        <f t="shared" ca="1" si="5"/>
        <v>3810665.4269622457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15877.772612342693</v>
      </c>
      <c r="L42" s="444">
        <f t="shared" ca="1" si="3"/>
        <v>3826543.1995745883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1325887.1563284893</v>
      </c>
      <c r="C43" s="447">
        <f t="shared" si="0"/>
        <v>259863.64217494545</v>
      </c>
      <c r="D43" s="447">
        <f ca="1">SUMIF(G:G,36,K:K)</f>
        <v>60688.276560116923</v>
      </c>
      <c r="E43" s="447">
        <f t="shared" ca="1" si="1"/>
        <v>1126711.7907136609</v>
      </c>
      <c r="F43" s="431"/>
      <c r="G43" s="459">
        <v>3</v>
      </c>
      <c r="H43" s="459">
        <v>36</v>
      </c>
      <c r="I43" s="444">
        <f t="shared" ca="1" si="5"/>
        <v>3826543.1995745883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15943.929998227452</v>
      </c>
      <c r="L43" s="444">
        <f t="shared" ca="1" si="3"/>
        <v>3842487.1295728157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1126711.7907136609</v>
      </c>
      <c r="C44" s="447">
        <f t="shared" si="0"/>
        <v>259863.64217494545</v>
      </c>
      <c r="D44" s="447">
        <f ca="1">SUMIF(G:G,37,K:K)</f>
        <v>50498.086843974139</v>
      </c>
      <c r="E44" s="447">
        <f t="shared" ca="1" si="1"/>
        <v>917346.23538268963</v>
      </c>
      <c r="F44" s="431"/>
      <c r="G44" s="459">
        <v>4</v>
      </c>
      <c r="H44" s="459">
        <v>37</v>
      </c>
      <c r="I44" s="444">
        <f t="shared" ca="1" si="5"/>
        <v>3842487.1295728157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16010.363039886734</v>
      </c>
      <c r="L44" s="444">
        <f t="shared" ca="1" si="3"/>
        <v>3858497.4926127023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917346.23538268963</v>
      </c>
      <c r="C45" s="447">
        <f t="shared" si="0"/>
        <v>259863.64217494545</v>
      </c>
      <c r="D45" s="447">
        <f ca="1">SUMIF(G:G,38,K:K)</f>
        <v>39786.547682178636</v>
      </c>
      <c r="E45" s="447">
        <f t="shared" ca="1" si="1"/>
        <v>697269.14088992286</v>
      </c>
      <c r="F45" s="431"/>
      <c r="G45" s="459">
        <v>4</v>
      </c>
      <c r="H45" s="459">
        <v>38</v>
      </c>
      <c r="I45" s="444">
        <f t="shared" ca="1" si="5"/>
        <v>3858497.4926127023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16077.072885886262</v>
      </c>
      <c r="L45" s="444">
        <f t="shared" ca="1" si="3"/>
        <v>3874574.5654985886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697269.14088992286</v>
      </c>
      <c r="C46" s="447">
        <f t="shared" si="0"/>
        <v>259863.64217494545</v>
      </c>
      <c r="D46" s="447">
        <f ca="1">SUMIF(G:G,39,K:K)</f>
        <v>28526.985847631153</v>
      </c>
      <c r="E46" s="447">
        <f t="shared" ca="1" si="1"/>
        <v>465932.48456260859</v>
      </c>
      <c r="F46" s="431"/>
      <c r="G46" s="459">
        <v>4</v>
      </c>
      <c r="H46" s="459">
        <v>39</v>
      </c>
      <c r="I46" s="444">
        <f t="shared" ca="1" si="5"/>
        <v>3874574.5654985886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16144.060689577454</v>
      </c>
      <c r="L46" s="444">
        <f t="shared" ca="1" si="3"/>
        <v>3890718.626188166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465932.48456260859</v>
      </c>
      <c r="C47" s="447">
        <f t="shared" si="0"/>
        <v>259863.64217494545</v>
      </c>
      <c r="D47" s="447">
        <f ca="1">SUMIF(G:G,40,K:K)</f>
        <v>16691.363460311499</v>
      </c>
      <c r="E47" s="447">
        <f t="shared" ca="1" si="1"/>
        <v>222760.20584797463</v>
      </c>
      <c r="F47" s="431"/>
      <c r="G47" s="459">
        <v>4</v>
      </c>
      <c r="H47" s="459">
        <v>40</v>
      </c>
      <c r="I47" s="444">
        <f t="shared" ca="1" si="5"/>
        <v>3890718.626188166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16211.327609117357</v>
      </c>
      <c r="L47" s="444">
        <f t="shared" ca="1" si="3"/>
        <v>3906929.9537972831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222760.20584797463</v>
      </c>
      <c r="C48" s="447">
        <f t="shared" si="0"/>
        <v>259863.64217494545</v>
      </c>
      <c r="D48" s="447">
        <f ca="1">SUMIF(G:G,41,K:K)</f>
        <v>4250.2081690450341</v>
      </c>
      <c r="E48" s="447">
        <f t="shared" ca="1" si="1"/>
        <v>-32853.228157925776</v>
      </c>
      <c r="F48" s="431"/>
      <c r="G48" s="459">
        <v>4</v>
      </c>
      <c r="H48" s="459">
        <v>41</v>
      </c>
      <c r="I48" s="444">
        <f t="shared" ca="1" si="5"/>
        <v>3906929.9537972831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16278.874807488679</v>
      </c>
      <c r="L48" s="444">
        <f t="shared" ca="1" si="3"/>
        <v>3923208.8286047718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-32853.228157925776</v>
      </c>
      <c r="C49" s="447">
        <f t="shared" si="0"/>
        <v>259863.64217494545</v>
      </c>
      <c r="D49" s="447">
        <f ca="1">SUMIF(G:G,42,K:K)</f>
        <v>-8827.4602387639879</v>
      </c>
      <c r="E49" s="447">
        <f t="shared" ca="1" si="1"/>
        <v>-301544.33057163522</v>
      </c>
      <c r="F49" s="431"/>
      <c r="G49" s="459">
        <v>4</v>
      </c>
      <c r="H49" s="459">
        <v>42</v>
      </c>
      <c r="I49" s="444">
        <f t="shared" ca="1" si="5"/>
        <v>3923208.8286047718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16346.703452519881</v>
      </c>
      <c r="L49" s="444">
        <f t="shared" ca="1" si="3"/>
        <v>3939555.5320572918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-301544.33057163522</v>
      </c>
      <c r="C50" s="447">
        <f t="shared" si="0"/>
        <v>259863.64217494545</v>
      </c>
      <c r="D50" s="447">
        <f ca="1">SUMIF(G:G,43,K:K)</f>
        <v>-22574.206982184507</v>
      </c>
      <c r="E50" s="447">
        <f t="shared" ca="1" si="1"/>
        <v>-583982.17972876516</v>
      </c>
      <c r="F50" s="431"/>
      <c r="G50" s="459">
        <v>4</v>
      </c>
      <c r="H50" s="459">
        <v>43</v>
      </c>
      <c r="I50" s="444">
        <f t="shared" ca="1" si="5"/>
        <v>3939555.5320572918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16414.814716905381</v>
      </c>
      <c r="L50" s="444">
        <f t="shared" ca="1" si="3"/>
        <v>3955970.3467741972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-583982.17972876516</v>
      </c>
      <c r="C51" s="447">
        <f t="shared" si="0"/>
        <v>259863.64217494545</v>
      </c>
      <c r="D51" s="447">
        <f ca="1">SUMIF(G:G,44,K:K)</f>
        <v>-37024.263378697928</v>
      </c>
      <c r="E51" s="447">
        <f t="shared" ca="1" si="1"/>
        <v>-880870.08528240852</v>
      </c>
      <c r="F51" s="431"/>
      <c r="G51" s="459">
        <v>4</v>
      </c>
      <c r="H51" s="459">
        <v>44</v>
      </c>
      <c r="I51" s="444">
        <f t="shared" ca="1" si="5"/>
        <v>3955970.3467741972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16483.209778225824</v>
      </c>
      <c r="L51" s="444">
        <f t="shared" ca="1" si="3"/>
        <v>3972453.5565524232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-880870.08528240852</v>
      </c>
      <c r="C52" s="447">
        <f t="shared" si="0"/>
        <v>259863.64217494545</v>
      </c>
      <c r="D52" s="447">
        <f ca="1">SUMIF(G:G,45,K:K)</f>
        <v>-52213.612084955093</v>
      </c>
      <c r="E52" s="447">
        <f t="shared" ca="1" si="1"/>
        <v>-1192947.3395423088</v>
      </c>
      <c r="F52" s="431"/>
      <c r="G52" s="459">
        <v>4</v>
      </c>
      <c r="H52" s="459">
        <v>45</v>
      </c>
      <c r="I52" s="444">
        <f t="shared" ca="1" si="5"/>
        <v>3972453.5565524232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16551.88981896843</v>
      </c>
      <c r="L52" s="444">
        <f t="shared" ca="1" si="3"/>
        <v>3989005.4463713914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-1192947.3395423088</v>
      </c>
      <c r="C53" s="447">
        <f t="shared" si="0"/>
        <v>259863.64217494545</v>
      </c>
      <c r="D53" s="447">
        <f ca="1">SUMIF(G:G,46,K:K)</f>
        <v>-68180.076698611854</v>
      </c>
      <c r="E53" s="447">
        <f t="shared" ca="1" si="1"/>
        <v>-1520991.0584158662</v>
      </c>
      <c r="F53" s="431"/>
      <c r="G53" s="459">
        <v>4</v>
      </c>
      <c r="H53" s="459">
        <v>46</v>
      </c>
      <c r="I53" s="444">
        <f t="shared" ca="1" si="5"/>
        <v>3989005.4463713914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16620.856026547463</v>
      </c>
      <c r="L53" s="444">
        <f t="shared" ca="1" si="3"/>
        <v>4005626.3023979389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-1520991.0584158662</v>
      </c>
      <c r="C54" s="447">
        <f t="shared" si="0"/>
        <v>259863.64217494545</v>
      </c>
      <c r="D54" s="447">
        <f ca="1">SUMIF(G:G,47,K:K)</f>
        <v>-84963.415944364824</v>
      </c>
      <c r="E54" s="447">
        <f t="shared" ca="1" si="1"/>
        <v>-1865818.1165351765</v>
      </c>
      <c r="F54" s="431"/>
      <c r="G54" s="459">
        <v>4</v>
      </c>
      <c r="H54" s="459">
        <v>47</v>
      </c>
      <c r="I54" s="444">
        <f t="shared" ca="1" si="5"/>
        <v>4005626.3023979389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16690.109593324745</v>
      </c>
      <c r="L54" s="444">
        <f t="shared" ca="1" si="3"/>
        <v>4022316.4119912637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-1865818.1165351765</v>
      </c>
      <c r="C55" s="447">
        <f t="shared" si="0"/>
        <v>259863.64217494545</v>
      </c>
      <c r="D55" s="447">
        <f ca="1">SUMIF(G:G,48,K:K)</f>
        <v>-102605.42267872351</v>
      </c>
      <c r="E55" s="447">
        <f t="shared" ca="1" si="1"/>
        <v>-2228287.1813888452</v>
      </c>
      <c r="F55" s="431"/>
      <c r="G55" s="459">
        <v>4</v>
      </c>
      <c r="H55" s="459">
        <v>48</v>
      </c>
      <c r="I55" s="444">
        <f t="shared" ca="1" si="5"/>
        <v>4022316.4119912637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16759.651716630266</v>
      </c>
      <c r="L55" s="444">
        <f t="shared" ca="1" si="3"/>
        <v>4039076.0637078942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-2228287.1813888452</v>
      </c>
      <c r="C56" s="447">
        <f t="shared" si="0"/>
        <v>259863.64217494545</v>
      </c>
      <c r="D56" s="447">
        <f ca="1">SUMIF(G:G,49,K:K)</f>
        <v>-121150.0279600543</v>
      </c>
      <c r="E56" s="447">
        <f t="shared" ca="1" si="1"/>
        <v>-2609300.851523845</v>
      </c>
      <c r="F56" s="431"/>
      <c r="G56" s="459">
        <f>G55+1</f>
        <v>5</v>
      </c>
      <c r="H56" s="459">
        <v>49</v>
      </c>
      <c r="I56" s="444">
        <f t="shared" ca="1" si="5"/>
        <v>4039076.0637078942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16829.483598782892</v>
      </c>
      <c r="L56" s="444">
        <f t="shared" ca="1" si="3"/>
        <v>4055905.5473066769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-2609300.851523845</v>
      </c>
      <c r="C57" s="447">
        <f t="shared" si="0"/>
        <v>259863.64217494545</v>
      </c>
      <c r="D57" s="447">
        <f ca="1">SUMIF(G:G,50,K:K)</f>
        <v>-140643.41044304555</v>
      </c>
      <c r="E57" s="447">
        <f t="shared" ca="1" si="1"/>
        <v>-3009807.9041418363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4055905.5473066769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16899.606447111153</v>
      </c>
      <c r="L57" s="444">
        <f t="shared" ca="1" si="3"/>
        <v>4072805.1537537882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-3009807.9041418363</v>
      </c>
      <c r="C58" s="447">
        <f t="shared" si="0"/>
        <v>259863.64217494545</v>
      </c>
      <c r="D58" s="447">
        <f ca="1">SUMIF(G:G,51,K:K)</f>
        <v>-161134.11137000116</v>
      </c>
      <c r="E58" s="447">
        <f t="shared" ca="1" si="1"/>
        <v>-3430805.657686783</v>
      </c>
      <c r="F58" s="431"/>
      <c r="G58" s="459">
        <f t="shared" si="8"/>
        <v>5</v>
      </c>
      <c r="H58" s="459">
        <v>51</v>
      </c>
      <c r="I58" s="444">
        <f t="shared" ca="1" si="5"/>
        <v>4072805.1537537882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16970.021473974117</v>
      </c>
      <c r="L58" s="444">
        <f t="shared" ca="1" si="3"/>
        <v>4089775.1752277622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-3430805.657686783</v>
      </c>
      <c r="C59" s="447">
        <f t="shared" si="0"/>
        <v>259863.64217494545</v>
      </c>
      <c r="D59" s="447">
        <f ca="1">SUMIF(G:G,52,K:K)</f>
        <v>-182673.15544530679</v>
      </c>
      <c r="E59" s="447">
        <f t="shared" ca="1" si="1"/>
        <v>-3873342.4553070348</v>
      </c>
      <c r="F59" s="431"/>
      <c r="G59" s="459">
        <f t="shared" si="8"/>
        <v>5</v>
      </c>
      <c r="H59" s="459">
        <v>52</v>
      </c>
      <c r="I59" s="444">
        <f t="shared" ca="1" si="5"/>
        <v>4089775.1752277622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17040.729896782341</v>
      </c>
      <c r="L59" s="444">
        <f t="shared" ca="1" si="3"/>
        <v>4106815.9051245446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-3873342.4553070348</v>
      </c>
      <c r="C60" s="447">
        <f t="shared" si="0"/>
        <v>259863.64217494545</v>
      </c>
      <c r="D60" s="447">
        <f ca="1">SUMIF(G:G,53,K:K)</f>
        <v>-205314.17789406341</v>
      </c>
      <c r="E60" s="447">
        <f t="shared" ca="1" si="1"/>
        <v>-4338520.2753760433</v>
      </c>
      <c r="F60" s="431"/>
      <c r="G60" s="459">
        <f t="shared" si="8"/>
        <v>5</v>
      </c>
      <c r="H60" s="459">
        <v>53</v>
      </c>
      <c r="I60" s="444">
        <f t="shared" ca="1" si="5"/>
        <v>4106815.9051245446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17111.732938018933</v>
      </c>
      <c r="L60" s="444">
        <f t="shared" ca="1" si="3"/>
        <v>4123927.6380625637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-4338520.2753760433</v>
      </c>
      <c r="C61" s="447">
        <f t="shared" si="0"/>
        <v>259863.64217494545</v>
      </c>
      <c r="D61" s="447">
        <f ca="1">SUMIF(G:G,54,K:K)</f>
        <v>-229113.55802128115</v>
      </c>
      <c r="E61" s="447">
        <f t="shared" ca="1" si="1"/>
        <v>-4827497.4755722694</v>
      </c>
      <c r="F61" s="431"/>
      <c r="G61" s="459">
        <f t="shared" si="8"/>
        <v>5</v>
      </c>
      <c r="H61" s="459">
        <v>54</v>
      </c>
      <c r="I61" s="444">
        <f t="shared" ca="1" si="5"/>
        <v>4123927.6380625637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17183.031825260685</v>
      </c>
      <c r="L61" s="444">
        <f t="shared" ca="1" si="3"/>
        <v>4141110.6698878244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-4827497.4755722694</v>
      </c>
      <c r="C62" s="447">
        <f t="shared" si="0"/>
        <v>259863.64217494545</v>
      </c>
      <c r="D62" s="447">
        <f ca="1">SUMIF(G:G,55,K:K)</f>
        <v>-254130.55960421605</v>
      </c>
      <c r="E62" s="447">
        <f t="shared" ca="1" si="1"/>
        <v>-5341491.677351431</v>
      </c>
      <c r="F62" s="431"/>
      <c r="G62" s="459">
        <f t="shared" si="8"/>
        <v>5</v>
      </c>
      <c r="H62" s="459">
        <v>55</v>
      </c>
      <c r="I62" s="444">
        <f t="shared" ca="1" si="5"/>
        <v>4141110.6698878244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17254.627791199269</v>
      </c>
      <c r="L62" s="444">
        <f t="shared" ca="1" si="3"/>
        <v>4158365.2976790238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-5341491.677351431</v>
      </c>
      <c r="C63" s="447">
        <f t="shared" si="0"/>
        <v>259863.64217494545</v>
      </c>
      <c r="D63" s="447">
        <f ca="1">SUMIF(G:G,56,K:K)</f>
        <v>-280427.47846744425</v>
      </c>
      <c r="E63" s="447">
        <f t="shared" ca="1" si="1"/>
        <v>-5881782.7979938202</v>
      </c>
      <c r="F63" s="431"/>
      <c r="G63" s="459">
        <f t="shared" si="8"/>
        <v>5</v>
      </c>
      <c r="H63" s="459">
        <v>56</v>
      </c>
      <c r="I63" s="444">
        <f t="shared" ca="1" si="5"/>
        <v>4158365.2976790238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17326.522073662596</v>
      </c>
      <c r="L63" s="444">
        <f t="shared" ca="1" si="3"/>
        <v>4175691.8197526862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-5881782.7979938202</v>
      </c>
      <c r="C64" s="447">
        <f t="shared" si="0"/>
        <v>259863.64217494545</v>
      </c>
      <c r="D64" s="447">
        <f ca="1">SUMIF(G:G,57,K:K)</f>
        <v>-308069.79760815715</v>
      </c>
      <c r="E64" s="447">
        <f t="shared" ca="1" si="1"/>
        <v>-6449716.2377769221</v>
      </c>
      <c r="F64" s="431"/>
      <c r="G64" s="459">
        <f t="shared" si="8"/>
        <v>5</v>
      </c>
      <c r="H64" s="459">
        <v>57</v>
      </c>
      <c r="I64" s="444">
        <f t="shared" ca="1" si="5"/>
        <v>4175691.8197526862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17398.715915636192</v>
      </c>
      <c r="L64" s="444">
        <f t="shared" ca="1" si="3"/>
        <v>4193090.5356683224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-6449716.2377769221</v>
      </c>
      <c r="C65" s="447">
        <f t="shared" si="0"/>
        <v>259863.64217494545</v>
      </c>
      <c r="D65" s="447">
        <f ca="1">SUMIF(G:G,58,K:K)</f>
        <v>-337126.35025796137</v>
      </c>
      <c r="E65" s="447">
        <f t="shared" ca="1" si="1"/>
        <v>-7046706.2302098284</v>
      </c>
      <c r="F65" s="431"/>
      <c r="G65" s="459">
        <f t="shared" si="8"/>
        <v>5</v>
      </c>
      <c r="H65" s="459">
        <v>58</v>
      </c>
      <c r="I65" s="444">
        <f t="shared" ca="1" si="5"/>
        <v>4193090.5356683224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17471.210565284677</v>
      </c>
      <c r="L65" s="444">
        <f t="shared" ca="1" si="3"/>
        <v>4210561.7462336067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-7046706.2302098284</v>
      </c>
      <c r="C66" s="447">
        <f t="shared" si="0"/>
        <v>259863.64217494545</v>
      </c>
      <c r="D66" s="447">
        <f ca="1">SUMIF(G:G,59,K:K)</f>
        <v>-367669.49128723016</v>
      </c>
      <c r="E66" s="447">
        <f t="shared" ca="1" si="1"/>
        <v>-7674239.3636720041</v>
      </c>
      <c r="F66" s="431"/>
      <c r="G66" s="459">
        <f t="shared" si="8"/>
        <v>5</v>
      </c>
      <c r="H66" s="459">
        <v>59</v>
      </c>
      <c r="I66" s="444">
        <f t="shared" ca="1" si="5"/>
        <v>4210561.7462336067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17544.007275973359</v>
      </c>
      <c r="L66" s="444">
        <f t="shared" ca="1" si="3"/>
        <v>4228105.7535095802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-7674239.3636720041</v>
      </c>
      <c r="C67" s="447">
        <f t="shared" si="0"/>
        <v>259863.64217494545</v>
      </c>
      <c r="D67" s="447">
        <f t="shared" ref="D67:D71" ca="1" si="9">SUMIF(G:G,60,K:K)</f>
        <v>-399775.27737882576</v>
      </c>
      <c r="E67" s="447">
        <f t="shared" ca="1" si="1"/>
        <v>-8333878.2832257748</v>
      </c>
      <c r="F67" s="431"/>
      <c r="G67" s="459">
        <f t="shared" si="8"/>
        <v>5</v>
      </c>
      <c r="H67" s="459">
        <v>60</v>
      </c>
      <c r="I67" s="444">
        <f t="shared" ca="1" si="5"/>
        <v>4228105.7535095802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17617.107306289916</v>
      </c>
      <c r="L67" s="444">
        <f t="shared" ca="1" si="3"/>
        <v>4245722.8608158696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-8333878.2832257748</v>
      </c>
      <c r="C68" s="447">
        <f t="shared" si="0"/>
        <v>259863.64217494545</v>
      </c>
      <c r="D68" s="447">
        <f t="shared" ca="1" si="9"/>
        <v>-399775.27737882576</v>
      </c>
      <c r="E68" s="447">
        <f t="shared" ca="1" si="1"/>
        <v>-8993517.2027795464</v>
      </c>
      <c r="F68" s="431"/>
      <c r="G68" s="459">
        <f>G67+1</f>
        <v>6</v>
      </c>
      <c r="H68" s="459">
        <v>61</v>
      </c>
      <c r="I68" s="444">
        <f t="shared" ca="1" si="5"/>
        <v>4245722.8608158696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17690.511920066125</v>
      </c>
      <c r="L68" s="444">
        <f t="shared" ca="1" si="3"/>
        <v>4263413.3727359362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-8993517.2027795464</v>
      </c>
      <c r="C69" s="447">
        <f t="shared" si="0"/>
        <v>259863.64217494545</v>
      </c>
      <c r="D69" s="447">
        <f t="shared" ca="1" si="9"/>
        <v>-399775.27737882576</v>
      </c>
      <c r="E69" s="447">
        <f t="shared" ca="1" si="1"/>
        <v>-9653156.122333318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4263413.3727359362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17764.222386399735</v>
      </c>
      <c r="L69" s="444">
        <f t="shared" ca="1" si="3"/>
        <v>4281177.5951223355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-9653156.122333318</v>
      </c>
      <c r="C70" s="447">
        <f t="shared" si="0"/>
        <v>259863.64217494545</v>
      </c>
      <c r="D70" s="447">
        <f t="shared" ca="1" si="9"/>
        <v>-399775.27737882576</v>
      </c>
      <c r="E70" s="447">
        <f t="shared" ca="1" si="1"/>
        <v>-10312795.04188709</v>
      </c>
      <c r="F70" s="431"/>
      <c r="G70" s="459">
        <f t="shared" si="10"/>
        <v>6</v>
      </c>
      <c r="H70" s="459">
        <v>63</v>
      </c>
      <c r="I70" s="444">
        <f t="shared" ca="1" si="5"/>
        <v>4281177.5951223355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17838.239979676397</v>
      </c>
      <c r="L70" s="444">
        <f t="shared" ca="1" si="3"/>
        <v>4299015.8351020114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-10312795.04188709</v>
      </c>
      <c r="C71" s="447">
        <f t="shared" si="0"/>
        <v>259863.64217494545</v>
      </c>
      <c r="D71" s="447">
        <f t="shared" ca="1" si="9"/>
        <v>-399775.27737882576</v>
      </c>
      <c r="E71" s="447">
        <f t="shared" ca="1" si="1"/>
        <v>-10972433.961440861</v>
      </c>
      <c r="F71" s="431"/>
      <c r="G71" s="459">
        <f t="shared" si="10"/>
        <v>6</v>
      </c>
      <c r="H71" s="459">
        <v>64</v>
      </c>
      <c r="I71" s="444">
        <f t="shared" ca="1" si="5"/>
        <v>4299015.8351020114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17912.565979591713</v>
      </c>
      <c r="L71" s="444">
        <f t="shared" ca="1" si="3"/>
        <v>4316928.401081603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4316928.401081603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17987.201671173345</v>
      </c>
      <c r="L72" s="444">
        <f t="shared" ca="1" si="3"/>
        <v>4334915.6027527768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4334915.6027527768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18062.148344803238</v>
      </c>
      <c r="L73" s="444">
        <f t="shared" ca="1" si="3"/>
        <v>4352977.7510975804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4352977.7510975804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18137.407296239919</v>
      </c>
      <c r="L74" s="444">
        <f t="shared" ca="1" si="3"/>
        <v>4371115.1583938207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4371115.1583938207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18115.483143663507</v>
      </c>
      <c r="L75" s="444">
        <f t="shared" ca="1" si="3"/>
        <v>4365831.4376229057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4365831.4376229057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18093.467640451359</v>
      </c>
      <c r="L76" s="444">
        <f t="shared" ca="1" si="3"/>
        <v>4360525.7013487779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4360525.7013487779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18071.360405975829</v>
      </c>
      <c r="L77" s="444">
        <f t="shared" ca="1" si="3"/>
        <v>4355197.8578401748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4355197.8578401748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18049.161058023317</v>
      </c>
      <c r="L78" s="444">
        <f t="shared" ca="1" si="3"/>
        <v>4349847.8149836194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4349847.8149836194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18026.869212787667</v>
      </c>
      <c r="L79" s="444">
        <f t="shared" ca="1" si="3"/>
        <v>4344475.480281828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4344475.480281828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18004.484484863537</v>
      </c>
      <c r="L80" s="444">
        <f t="shared" ca="1" si="3"/>
        <v>4339080.7608521124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4339080.7608521124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17982.006487239723</v>
      </c>
      <c r="L81" s="444">
        <f t="shared" ca="1" si="3"/>
        <v>4333663.5634247735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4333663.5634247735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17959.434831292478</v>
      </c>
      <c r="L82" s="444">
        <f t="shared" ca="1" si="3"/>
        <v>4328223.7943414869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4328223.7943414869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17936.769126778781</v>
      </c>
      <c r="L83" s="444">
        <f t="shared" ca="1" si="3"/>
        <v>4322761.3595536863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4322761.3595536863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17914.008981829615</v>
      </c>
      <c r="L84" s="444">
        <f t="shared" ca="1" si="3"/>
        <v>4317276.1646209368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4317276.1646209368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17891.154002943156</v>
      </c>
      <c r="L85" s="444">
        <f t="shared" ca="1" si="3"/>
        <v>4311768.1147093009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4311768.1147093009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17868.203794978006</v>
      </c>
      <c r="L86" s="444">
        <f t="shared" ca="1" si="3"/>
        <v>4306237.1145896995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4306237.1145896995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17845.157961146335</v>
      </c>
      <c r="L87" s="444">
        <f t="shared" ca="1" si="3"/>
        <v>4300683.0686362665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4300683.0686362665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17822.01610300703</v>
      </c>
      <c r="L88" s="444">
        <f t="shared" ca="1" si="3"/>
        <v>4295105.8808246944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4295105.8808246944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17798.777820458814</v>
      </c>
      <c r="L89" s="444">
        <f t="shared" ca="1" si="3"/>
        <v>4289505.454730574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4289505.454730574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17775.442711733311</v>
      </c>
      <c r="L90" s="444">
        <f t="shared" ca="1" si="3"/>
        <v>4283881.6935277283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4283881.6935277283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17752.010373388122</v>
      </c>
      <c r="L91" s="444">
        <f t="shared" ca="1" si="3"/>
        <v>4278234.4999865377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4278234.4999865377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17728.480400299828</v>
      </c>
      <c r="L92" s="444">
        <f t="shared" ca="1" si="3"/>
        <v>4272563.7764722584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4272563.7764722584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17704.852385656995</v>
      </c>
      <c r="L93" s="444">
        <f t="shared" ca="1" si="3"/>
        <v>4266869.4249433363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4266869.4249433363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17681.125920953156</v>
      </c>
      <c r="L94" s="444">
        <f t="shared" ca="1" si="3"/>
        <v>4261151.3469497105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4261151.3469497105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17657.300595979716</v>
      </c>
      <c r="L95" s="444">
        <f t="shared" ca="1" si="3"/>
        <v>4255409.4436311116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4255409.4436311116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17633.375998818887</v>
      </c>
      <c r="L96" s="444">
        <f t="shared" ca="1" si="3"/>
        <v>4249643.6157153519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4249643.6157153519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17609.351715836554</v>
      </c>
      <c r="L97" s="444">
        <f t="shared" ca="1" si="3"/>
        <v>4243853.7635166096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4243853.7635166096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17585.227331675127</v>
      </c>
      <c r="L98" s="444">
        <f t="shared" ca="1" si="3"/>
        <v>4238039.7869337061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4238039.7869337061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17561.002429246364</v>
      </c>
      <c r="L99" s="444">
        <f t="shared" ca="1" si="3"/>
        <v>4232201.5854483731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4232201.5854483731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17536.676589724142</v>
      </c>
      <c r="L100" s="444">
        <f t="shared" ca="1" si="3"/>
        <v>4226339.0581235178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4226339.0581235178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17512.249392537244</v>
      </c>
      <c r="L101" s="444">
        <f t="shared" ca="1" si="3"/>
        <v>4220452.1036014762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4220452.1036014762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17487.72041536207</v>
      </c>
      <c r="L102" s="444">
        <f t="shared" ca="1" si="3"/>
        <v>4214540.6201022593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4214540.6201022593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17463.089234115334</v>
      </c>
      <c r="L103" s="444">
        <f t="shared" ca="1" si="3"/>
        <v>4208604.5054217959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4208604.5054217959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17438.355422946737</v>
      </c>
      <c r="L104" s="444">
        <f t="shared" ca="1" si="3"/>
        <v>4202643.6569301635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4202643.6569301635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17420.784805898267</v>
      </c>
      <c r="L105" s="444">
        <f t="shared" ca="1" si="3"/>
        <v>4198409.1382214827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4198409.1382214827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17403.140977945433</v>
      </c>
      <c r="L106" s="444">
        <f t="shared" ca="1" si="3"/>
        <v>4194156.9756848495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4194156.9756848495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17385.423634042796</v>
      </c>
      <c r="L107" s="444">
        <f t="shared" ca="1" si="3"/>
        <v>4189887.0958043137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4189887.0958043137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17367.632467873897</v>
      </c>
      <c r="L108" s="444">
        <f t="shared" ca="1" si="3"/>
        <v>4185599.4247576087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4185599.4247576087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17349.767171845957</v>
      </c>
      <c r="L109" s="444">
        <f t="shared" ca="1" si="3"/>
        <v>4181293.8884148756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4181293.8884148756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17331.827437084568</v>
      </c>
      <c r="L110" s="444">
        <f t="shared" ca="1" si="3"/>
        <v>4176970.4123373814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4176970.4123373814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17313.812953428343</v>
      </c>
      <c r="L111" s="444">
        <f t="shared" ca="1" si="3"/>
        <v>4172628.9217762309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4172628.9217762309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17295.72340942355</v>
      </c>
      <c r="L112" s="444">
        <f t="shared" ca="1" si="3"/>
        <v>4168269.3416710757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4168269.3416710757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17277.558492318738</v>
      </c>
      <c r="L113" s="444">
        <f t="shared" ca="1" si="3"/>
        <v>4163891.5966488156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4163891.5966488156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17259.317888059319</v>
      </c>
      <c r="L114" s="444">
        <f t="shared" ca="1" si="3"/>
        <v>4159495.6110222959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4159495.6110222959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17241.001281282155</v>
      </c>
      <c r="L115" s="444">
        <f t="shared" ca="1" si="3"/>
        <v>4155081.308788999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4155081.308788999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17222.608355310083</v>
      </c>
      <c r="L116" s="444">
        <f t="shared" ca="1" si="3"/>
        <v>4150648.6136297304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4150648.6136297304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17204.138792146463</v>
      </c>
      <c r="L117" s="444">
        <f t="shared" ca="1" si="3"/>
        <v>4146197.448907298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4146197.448907298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17185.592272469665</v>
      </c>
      <c r="L118" s="444">
        <f t="shared" ca="1" si="3"/>
        <v>4141727.737665189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4141727.737665189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17166.968475627546</v>
      </c>
      <c r="L119" s="444">
        <f t="shared" ca="1" si="3"/>
        <v>4137239.4026262378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4137239.4026262378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17148.267079631911</v>
      </c>
      <c r="L120" s="444">
        <f t="shared" ca="1" si="3"/>
        <v>4132732.3661912908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4132732.3661912908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17129.487761152966</v>
      </c>
      <c r="L121" s="444">
        <f t="shared" ca="1" si="3"/>
        <v>4128206.5504378648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4128206.5504378648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17110.630195513691</v>
      </c>
      <c r="L122" s="444">
        <f t="shared" ca="1" si="3"/>
        <v>4123661.8771187998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4123661.8771187998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17091.694056684253</v>
      </c>
      <c r="L123" s="444">
        <f t="shared" ca="1" si="3"/>
        <v>4119098.2676609051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4119098.2676609051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17072.679017276358</v>
      </c>
      <c r="L124" s="444">
        <f t="shared" ca="1" si="3"/>
        <v>4114515.6431636028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4114515.6431636028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17053.5847485376</v>
      </c>
      <c r="L125" s="444">
        <f t="shared" ca="1" si="3"/>
        <v>4109913.9243975617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4109913.9243975617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17034.410920345759</v>
      </c>
      <c r="L126" s="444">
        <f t="shared" ca="1" si="3"/>
        <v>4105293.0318033285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4105293.0318033285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17015.157201203125</v>
      </c>
      <c r="L127" s="444">
        <f t="shared" ca="1" si="3"/>
        <v>4100652.8854899528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4100652.8854899528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16995.823258230721</v>
      </c>
      <c r="L128" s="444">
        <f t="shared" ca="1" si="3"/>
        <v>4095993.4052336048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4095993.4052336048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16976.408757162608</v>
      </c>
      <c r="L129" s="444">
        <f t="shared" ca="1" si="3"/>
        <v>4091314.5104761887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4091314.5104761887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16956.913362340038</v>
      </c>
      <c r="L130" s="444">
        <f t="shared" ca="1" si="3"/>
        <v>4086616.12032395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4086616.12032395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16937.336736705714</v>
      </c>
      <c r="L131" s="444">
        <f t="shared" ca="1" si="3"/>
        <v>4081898.1535460767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4081898.1535460767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16917.678541797908</v>
      </c>
      <c r="L132" s="444">
        <f t="shared" ca="1" si="3"/>
        <v>4077160.5285732956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4077160.5285732956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16897.938437744651</v>
      </c>
      <c r="L133" s="444">
        <f t="shared" ca="1" si="3"/>
        <v>4072403.1634964612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4072403.1634964612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16878.116083257843</v>
      </c>
      <c r="L134" s="444">
        <f t="shared" ca="1" si="3"/>
        <v>4067625.9760651402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4067625.9760651402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16858.211135627338</v>
      </c>
      <c r="L135" s="444">
        <f t="shared" ca="1" si="3"/>
        <v>4062828.8836861886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4062828.8836861886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16838.22325071504</v>
      </c>
      <c r="L136" s="444">
        <f t="shared" ca="1" si="3"/>
        <v>4058011.8034223248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4058011.8034223248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16818.152082948942</v>
      </c>
      <c r="L137" s="444">
        <f t="shared" ca="1" si="3"/>
        <v>4053174.6519906949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4053174.6519906949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16797.997285317149</v>
      </c>
      <c r="L138" s="444">
        <f t="shared" ca="1" si="3"/>
        <v>4048317.3457614332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4048317.3457614332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16777.758509361895</v>
      </c>
      <c r="L139" s="444">
        <f t="shared" ca="1" si="3"/>
        <v>4043439.8007562165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4043439.8007562165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16757.435405173488</v>
      </c>
      <c r="L140" s="444">
        <f t="shared" ca="1" si="3"/>
        <v>4038541.932646811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4038541.932646811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16737.027621384299</v>
      </c>
      <c r="L141" s="444">
        <f t="shared" ca="1" si="3"/>
        <v>4033623.6567536164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4033623.6567536164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16716.534805162657</v>
      </c>
      <c r="L142" s="444">
        <f t="shared" ca="1" si="3"/>
        <v>4028684.8880442004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4028684.8880442004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16695.956602206756</v>
      </c>
      <c r="L143" s="444">
        <f t="shared" ca="1" si="3"/>
        <v>4023725.5411318284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4023725.5411318284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16675.29265673854</v>
      </c>
      <c r="L144" s="444">
        <f t="shared" ca="1" si="3"/>
        <v>4018745.5302739879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4018745.5302739879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16654.542611497538</v>
      </c>
      <c r="L145" s="444">
        <f t="shared" ca="1" si="3"/>
        <v>4013744.7693709065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4013744.7693709065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16633.706107734695</v>
      </c>
      <c r="L146" s="444">
        <f t="shared" ca="1" si="3"/>
        <v>4008723.1719640624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4008723.1719640624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16612.782785206182</v>
      </c>
      <c r="L147" s="444">
        <f t="shared" ca="1" si="3"/>
        <v>4003680.6512346896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4003680.6512346896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16591.772282167127</v>
      </c>
      <c r="L148" s="444">
        <f t="shared" ca="1" si="3"/>
        <v>3998617.1200022781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3998617.1200022781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16570.674235365412</v>
      </c>
      <c r="L149" s="444">
        <f t="shared" ca="1" si="3"/>
        <v>3993532.4907230646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3993532.4907230646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16549.488280035359</v>
      </c>
      <c r="L150" s="444">
        <f t="shared" ca="1" si="3"/>
        <v>3988426.6754885213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3988426.6754885213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16528.21404989143</v>
      </c>
      <c r="L151" s="444">
        <f t="shared" ca="1" si="3"/>
        <v>3983299.5860238341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3983299.5860238341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16506.851177121895</v>
      </c>
      <c r="L152" s="444">
        <f t="shared" ca="1" si="3"/>
        <v>3978151.1336863772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3978151.1336863772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16485.399292382495</v>
      </c>
      <c r="L153" s="444">
        <f t="shared" ca="1" si="3"/>
        <v>3972981.2294641808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3972981.2294641808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16463.858024790006</v>
      </c>
      <c r="L154" s="444">
        <f t="shared" ca="1" si="3"/>
        <v>3967789.7839743919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3967789.7839743919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16442.227001915886</v>
      </c>
      <c r="L155" s="444">
        <f t="shared" ca="1" si="3"/>
        <v>3962576.7074617287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3962576.7074617287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16420.505849779791</v>
      </c>
      <c r="L156" s="444">
        <f t="shared" ca="1" si="3"/>
        <v>3957341.9097969295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3957341.9097969295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16398.694192843126</v>
      </c>
      <c r="L157" s="444">
        <f t="shared" ca="1" si="3"/>
        <v>3952085.3004751937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3952085.3004751937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16376.791654002562</v>
      </c>
      <c r="L158" s="444">
        <f t="shared" ca="1" si="3"/>
        <v>3946806.7886146172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3946806.7886146172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16354.797854583492</v>
      </c>
      <c r="L159" s="444">
        <f t="shared" ca="1" si="3"/>
        <v>3941506.2829546221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3941506.2829546221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16332.712414333511</v>
      </c>
      <c r="L160" s="444">
        <f t="shared" ca="1" si="3"/>
        <v>3936183.6918543768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3936183.6918543768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16310.534951415824</v>
      </c>
      <c r="L161" s="444">
        <f t="shared" ca="1" si="3"/>
        <v>3930838.9232912138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3930838.9232912138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16288.265082402648</v>
      </c>
      <c r="L162" s="444">
        <f t="shared" ca="1" si="3"/>
        <v>3925471.8848590376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3925471.8848590376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16265.902422268578</v>
      </c>
      <c r="L163" s="444">
        <f t="shared" ca="1" si="3"/>
        <v>3920082.4837667271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3920082.4837667271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16243.446584383952</v>
      </c>
      <c r="L164" s="444">
        <f t="shared" ca="1" si="3"/>
        <v>3914670.6268365323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3914670.6268365323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16220.897180508138</v>
      </c>
      <c r="L165" s="444">
        <f t="shared" ca="1" si="3"/>
        <v>3909236.2205024618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3909236.2205024618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16198.253820782846</v>
      </c>
      <c r="L166" s="444">
        <f t="shared" ca="1" si="3"/>
        <v>3903779.1708086659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3903779.1708086659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16175.516113725362</v>
      </c>
      <c r="L167" s="444">
        <f t="shared" ca="1" si="3"/>
        <v>3898299.3834078126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3898299.3834078126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16152.683666221807</v>
      </c>
      <c r="L168" s="444">
        <f t="shared" ca="1" si="3"/>
        <v>3892796.7635594555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3892796.7635594555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16129.756083520318</v>
      </c>
      <c r="L169" s="444">
        <f t="shared" ca="1" si="3"/>
        <v>3887271.2161283968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3887271.2161283968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16106.732969224244</v>
      </c>
      <c r="L170" s="444">
        <f t="shared" ca="1" si="3"/>
        <v>3881722.6455830424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3881722.6455830424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16083.613925285263</v>
      </c>
      <c r="L171" s="444">
        <f t="shared" ca="1" si="3"/>
        <v>3876150.9559937487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3876150.9559937487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16060.398551996541</v>
      </c>
      <c r="L172" s="444">
        <f t="shared" ca="1" si="3"/>
        <v>3870556.0510311662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3870556.0510311662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16037.086447985781</v>
      </c>
      <c r="L173" s="444">
        <f t="shared" ca="1" si="3"/>
        <v>3864937.8339645732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3864937.8339645732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16013.67721020831</v>
      </c>
      <c r="L174" s="444">
        <f t="shared" ca="1" si="3"/>
        <v>3859296.2076602029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3859296.2076602029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15990.170433940102</v>
      </c>
      <c r="L175" s="444">
        <f t="shared" ca="1" si="3"/>
        <v>3853631.0745795639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3853631.0745795639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15966.565712770771</v>
      </c>
      <c r="L176" s="444">
        <f t="shared" ca="1" si="3"/>
        <v>3847942.336777756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3847942.336777756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15942.862638596571</v>
      </c>
      <c r="L177" s="444">
        <f t="shared" ca="1" si="3"/>
        <v>3842229.8959017736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3842229.8959017736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15919.060801613312</v>
      </c>
      <c r="L178" s="444">
        <f t="shared" ca="1" si="3"/>
        <v>3836493.6531888079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3836493.6531888079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15895.159790309288</v>
      </c>
      <c r="L179" s="444">
        <f t="shared" ca="1" si="3"/>
        <v>3830733.5094645382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3830733.5094645382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15871.159191458164</v>
      </c>
      <c r="L180" s="444">
        <f t="shared" ca="1" si="3"/>
        <v>3824949.3651414174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3824949.3651414174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15847.058590111828</v>
      </c>
      <c r="L181" s="444">
        <f t="shared" ca="1" si="3"/>
        <v>3819141.1202169503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3819141.1202169503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15822.857569593216</v>
      </c>
      <c r="L182" s="444">
        <f t="shared" ca="1" si="3"/>
        <v>3813308.6742719645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3813308.6742719645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15798.555711489109</v>
      </c>
      <c r="L183" s="444">
        <f t="shared" ca="1" si="3"/>
        <v>3807451.9264688748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3807451.9264688748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15774.1525956429</v>
      </c>
      <c r="L184" s="444">
        <f t="shared" ca="1" si="3"/>
        <v>3801570.7755499389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3801570.7755499389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15749.647800147333</v>
      </c>
      <c r="L185" s="444">
        <f t="shared" ca="1" si="3"/>
        <v>3795665.1198355076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3795665.1198355076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15725.040901337203</v>
      </c>
      <c r="L186" s="444">
        <f t="shared" ca="1" si="3"/>
        <v>3789734.857222266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3789734.857222266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15700.331473782029</v>
      </c>
      <c r="L187" s="444">
        <f t="shared" ca="1" si="3"/>
        <v>3783779.8851814694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3783779.8851814694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15675.519090278713</v>
      </c>
      <c r="L188" s="444">
        <f t="shared" ca="1" si="3"/>
        <v>3777800.1007571691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3777800.1007571691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15650.603321844126</v>
      </c>
      <c r="L189" s="444">
        <f t="shared" ca="1" si="3"/>
        <v>3771795.4005644345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3771795.4005644345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15625.583737707731</v>
      </c>
      <c r="L190" s="444">
        <f t="shared" ca="1" si="3"/>
        <v>3765765.6807875633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3765765.6807875633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15600.459905304102</v>
      </c>
      <c r="L191" s="444">
        <f t="shared" ca="1" si="3"/>
        <v>3759710.8371782885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3759710.8371782885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15575.231390265457</v>
      </c>
      <c r="L192" s="444">
        <f t="shared" ca="1" si="3"/>
        <v>3753630.7650539749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3753630.7650539749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15549.897756414151</v>
      </c>
      <c r="L193" s="444">
        <f t="shared" ca="1" si="3"/>
        <v>3747525.3592958101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3747525.3592958101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15524.458565755131</v>
      </c>
      <c r="L194" s="444">
        <f t="shared" ca="1" si="3"/>
        <v>3741394.5143469865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3741394.5143469865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15498.913378468365</v>
      </c>
      <c r="L195" s="444">
        <f t="shared" ca="1" si="3"/>
        <v>3735238.1242108759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3735238.1242108759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15473.261752901235</v>
      </c>
      <c r="L196" s="444">
        <f t="shared" ca="1" si="3"/>
        <v>3729056.0824491982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3729056.0824491982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15447.503245560916</v>
      </c>
      <c r="L197" s="444">
        <f t="shared" ca="1" si="3"/>
        <v>3722848.2821801803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3722848.2821801803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15421.637411106673</v>
      </c>
      <c r="L198" s="444">
        <f t="shared" ca="1" si="3"/>
        <v>3716614.6160767083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3716614.6160767083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15395.663802342206</v>
      </c>
      <c r="L199" s="444">
        <f t="shared" ca="1" si="3"/>
        <v>3710354.9763644715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3710354.9763644715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15369.581970207886</v>
      </c>
      <c r="L200" s="444">
        <f t="shared" ca="1" si="3"/>
        <v>3704069.2548201005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3704069.2548201005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15343.391463773009</v>
      </c>
      <c r="L201" s="444">
        <f t="shared" ca="1" si="3"/>
        <v>3697757.3427692945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3697757.3427692945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15317.091830227982</v>
      </c>
      <c r="L202" s="444">
        <f t="shared" ca="1" si="3"/>
        <v>3691419.1310849437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3691419.1310849437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15290.682614876519</v>
      </c>
      <c r="L203" s="444">
        <f t="shared" ca="1" si="3"/>
        <v>3685054.5101852412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3685054.5101852412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15264.163361127759</v>
      </c>
      <c r="L204" s="444">
        <f t="shared" ca="1" si="3"/>
        <v>3678663.3700317903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3678663.3700317903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15237.533610488381</v>
      </c>
      <c r="L205" s="444">
        <f t="shared" ca="1" si="3"/>
        <v>3672245.6001276998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3672245.6001276998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15210.792902554671</v>
      </c>
      <c r="L206" s="444">
        <f t="shared" ca="1" si="3"/>
        <v>3665801.0895156758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3665801.0895156758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15183.94077500457</v>
      </c>
      <c r="L207" s="444">
        <f t="shared" ca="1" si="3"/>
        <v>3659329.7267761016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3659329.7267761016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15156.976763589679</v>
      </c>
      <c r="L208" s="444">
        <f t="shared" ca="1" si="3"/>
        <v>3652831.4000251126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3652831.4000251126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15129.900402127225</v>
      </c>
      <c r="L209" s="444">
        <f t="shared" ca="1" si="3"/>
        <v>3646305.996912661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3646305.996912661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15102.711222492009</v>
      </c>
      <c r="L210" s="444">
        <f t="shared" ca="1" si="3"/>
        <v>3639753.4046205743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3639753.4046205743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15075.408754608314</v>
      </c>
      <c r="L211" s="444">
        <f t="shared" ca="1" si="3"/>
        <v>3633173.5098606036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3633173.5098606036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15047.992526441767</v>
      </c>
      <c r="L212" s="444">
        <f t="shared" ca="1" si="3"/>
        <v>3626566.1988724666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3626566.1988724666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15020.462063991199</v>
      </c>
      <c r="L213" s="444">
        <f t="shared" ca="1" si="3"/>
        <v>3619931.3574218787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3619931.3574218787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14992.816891280416</v>
      </c>
      <c r="L214" s="444">
        <f t="shared" ca="1" si="3"/>
        <v>3613268.8707985803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3613268.8707985803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14965.056530350008</v>
      </c>
      <c r="L215" s="444">
        <f t="shared" ca="1" si="3"/>
        <v>3606578.6238143514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3606578.6238143514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14937.180501249051</v>
      </c>
      <c r="L216" s="444">
        <f t="shared" ca="1" si="3"/>
        <v>3599860.5008010217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3599860.5008010217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14909.188322026845</v>
      </c>
      <c r="L217" s="444">
        <f t="shared" ca="1" si="3"/>
        <v>3593114.3856084696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3593114.3856084696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14881.079508724542</v>
      </c>
      <c r="L218" s="444">
        <f t="shared" ca="1" si="3"/>
        <v>3586340.1616026154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3586340.1616026154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14852.853575366818</v>
      </c>
      <c r="L219" s="444">
        <f t="shared" ca="1" si="3"/>
        <v>3579537.7116634035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3579537.7116634035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14824.510033953438</v>
      </c>
      <c r="L220" s="444">
        <f t="shared" ca="1" si="3"/>
        <v>3572706.9181827782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3572706.9181827782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14796.048394450831</v>
      </c>
      <c r="L221" s="444">
        <f t="shared" ca="1" si="3"/>
        <v>3565847.6630626502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3565847.6630626502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14767.468164783628</v>
      </c>
      <c r="L222" s="444">
        <f t="shared" ca="1" si="3"/>
        <v>3558959.8277128548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3558959.8277128548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14738.768850826149</v>
      </c>
      <c r="L223" s="444">
        <f t="shared" ca="1" si="3"/>
        <v>3552043.2930491022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3552043.2930491022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14709.94995639385</v>
      </c>
      <c r="L224" s="444">
        <f t="shared" ca="1" si="3"/>
        <v>3545097.9394909171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3545097.9394909171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14681.010983234743</v>
      </c>
      <c r="L225" s="444">
        <f t="shared" ca="1" si="3"/>
        <v>3538123.646959573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3538123.646959573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14651.951431020807</v>
      </c>
      <c r="L226" s="444">
        <f t="shared" ca="1" si="3"/>
        <v>3531120.2948760148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3531120.2948760148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14622.770797339317</v>
      </c>
      <c r="L227" s="444">
        <f t="shared" ca="1" si="3"/>
        <v>3524087.7621587752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3524087.7621587752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14593.468577684151</v>
      </c>
      <c r="L228" s="444">
        <f t="shared" ca="1" si="3"/>
        <v>3517025.9272218808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3517025.9272218808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14564.044265447092</v>
      </c>
      <c r="L229" s="444">
        <f t="shared" ca="1" si="3"/>
        <v>3509934.6679727491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3509934.6679727491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14534.497351909042</v>
      </c>
      <c r="L230" s="444">
        <f t="shared" ca="1" si="3"/>
        <v>3502813.8618100793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3502813.8618100793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14504.827326231252</v>
      </c>
      <c r="L231" s="444">
        <f t="shared" ca="1" si="3"/>
        <v>3495663.3856217316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3495663.3856217316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14475.03367544647</v>
      </c>
      <c r="L232" s="444">
        <f t="shared" ca="1" si="3"/>
        <v>3488483.1157825994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3488483.1157825994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14445.115884450088</v>
      </c>
      <c r="L233" s="444">
        <f t="shared" ca="1" si="3"/>
        <v>3481272.9281524708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3481272.9281524708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14415.073435991215</v>
      </c>
      <c r="L234" s="444">
        <f t="shared" ca="1" si="3"/>
        <v>3474032.6980738831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3474032.6980738831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14384.905810663769</v>
      </c>
      <c r="L235" s="444">
        <f t="shared" ca="1" si="3"/>
        <v>3466762.3003699682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3466762.3003699682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14354.612486897453</v>
      </c>
      <c r="L236" s="444">
        <f t="shared" ca="1" si="3"/>
        <v>3459461.6093422868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3459461.6093422868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14324.192940948784</v>
      </c>
      <c r="L237" s="444">
        <f t="shared" ca="1" si="3"/>
        <v>3452130.498768657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3452130.498768657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14293.646646891992</v>
      </c>
      <c r="L238" s="444">
        <f t="shared" ca="1" si="3"/>
        <v>3444768.8419009703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3444768.8419009703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14262.973076609964</v>
      </c>
      <c r="L239" s="444">
        <f t="shared" ca="1" si="3"/>
        <v>3437376.5114630014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3437376.5114630014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14232.171699785096</v>
      </c>
      <c r="L240" s="444">
        <f t="shared" ca="1" si="3"/>
        <v>3429953.3796482077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3429953.3796482077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14201.241983890121</v>
      </c>
      <c r="L241" s="444">
        <f t="shared" ca="1" si="3"/>
        <v>3422499.3181175189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3422499.3181175189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14170.183394178917</v>
      </c>
      <c r="L242" s="444">
        <f t="shared" ca="1" si="3"/>
        <v>3415014.1979971188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3415014.1979971188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14138.995393677251</v>
      </c>
      <c r="L243" s="444">
        <f t="shared" ca="1" si="3"/>
        <v>3407497.8898762171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3407497.8898762171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14107.67744317349</v>
      </c>
      <c r="L244" s="444">
        <f t="shared" ca="1" si="3"/>
        <v>3399950.263804812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3399950.263804812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14076.229001209302</v>
      </c>
      <c r="L245" s="444">
        <f t="shared" ca="1" si="3"/>
        <v>3392371.1892914423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3392371.1892914423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14044.649524070264</v>
      </c>
      <c r="L246" s="444">
        <f t="shared" ca="1" si="3"/>
        <v>3384760.5353009338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3384760.5353009338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14012.938465776479</v>
      </c>
      <c r="L247" s="444">
        <f t="shared" ca="1" si="3"/>
        <v>3377118.1702521313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3377118.1702521313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13981.095278073137</v>
      </c>
      <c r="L248" s="444">
        <f t="shared" ca="1" si="3"/>
        <v>3369443.9620156256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3369443.9620156256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13949.119410421028</v>
      </c>
      <c r="L249" s="444">
        <f t="shared" ca="1" si="3"/>
        <v>3361737.7779114679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3361737.7779114679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13917.010309987038</v>
      </c>
      <c r="L250" s="444">
        <f t="shared" ca="1" si="3"/>
        <v>3353999.4847068763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3353999.4847068763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13884.767421634575</v>
      </c>
      <c r="L251" s="444">
        <f t="shared" ca="1" si="3"/>
        <v>3346228.9486139319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3346228.9486139319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13852.39018791397</v>
      </c>
      <c r="L252" s="444">
        <f t="shared" ca="1" si="3"/>
        <v>3338426.0352872671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3338426.0352872671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13819.878049052866</v>
      </c>
      <c r="L253" s="444">
        <f t="shared" ca="1" si="3"/>
        <v>3330590.609821741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3330590.609821741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13787.230442946509</v>
      </c>
      <c r="L254" s="444">
        <f t="shared" ca="1" si="3"/>
        <v>3322722.5367501085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3322722.5367501085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13754.446805148038</v>
      </c>
      <c r="L255" s="444">
        <f t="shared" ca="1" si="3"/>
        <v>3314821.6800406775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3314821.6800406775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13721.526568858742</v>
      </c>
      <c r="L256" s="444">
        <f t="shared" ca="1" si="3"/>
        <v>3306887.9030949576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3306887.9030949576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13688.469164918244</v>
      </c>
      <c r="L257" s="444">
        <f t="shared" ca="1" si="3"/>
        <v>3298921.0687452969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3298921.0687452969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13655.274021794658</v>
      </c>
      <c r="L258" s="444">
        <f t="shared" ca="1" si="3"/>
        <v>3290921.0392525126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3290921.0392525126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13621.940565574723</v>
      </c>
      <c r="L259" s="444">
        <f t="shared" ca="1" si="3"/>
        <v>3282887.6763035087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3282887.6763035087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13588.468219953875</v>
      </c>
      <c r="L260" s="444">
        <f t="shared" ca="1" si="3"/>
        <v>3274820.8410088839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3274820.8410088839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13554.85640622627</v>
      </c>
      <c r="L261" s="444">
        <f t="shared" ca="1" si="3"/>
        <v>3266720.3939005313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3266720.3939005313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13521.104543274801</v>
      </c>
      <c r="L262" s="444">
        <f t="shared" ca="1" si="3"/>
        <v>3258586.1949292272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3258586.1949292272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13487.212047561035</v>
      </c>
      <c r="L263" s="444">
        <f t="shared" ref="L263:L517" ca="1" si="28">I263-J263+K263</f>
        <v>3250418.1034622095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3250418.1034622095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13453.178333115127</v>
      </c>
      <c r="L264" s="444">
        <f t="shared" ca="1" si="28"/>
        <v>3242215.9782807459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3242215.9782807459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13419.002811525696</v>
      </c>
      <c r="L265" s="444">
        <f t="shared" ca="1" si="28"/>
        <v>3233979.6775776925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3233979.6775776925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13384.684891929641</v>
      </c>
      <c r="L266" s="444">
        <f t="shared" ca="1" si="28"/>
        <v>3225709.0589550436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3225709.0589550436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13350.223981001936</v>
      </c>
      <c r="L267" s="444">
        <f t="shared" ca="1" si="28"/>
        <v>3217403.9794214666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3217403.9794214666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13315.619482945365</v>
      </c>
      <c r="L268" s="444">
        <f t="shared" ca="1" si="28"/>
        <v>3209064.2953898329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3209064.2953898329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13280.870799480224</v>
      </c>
      <c r="L269" s="444">
        <f t="shared" ca="1" si="28"/>
        <v>3200689.8626747341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3200689.8626747341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13245.977329833981</v>
      </c>
      <c r="L270" s="444">
        <f t="shared" ca="1" si="28"/>
        <v>3192280.5364899891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3192280.5364899891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13210.938470730876</v>
      </c>
      <c r="L271" s="444">
        <f t="shared" ca="1" si="28"/>
        <v>3183836.1714461413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3183836.1714461413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13175.753616381509</v>
      </c>
      <c r="L272" s="444">
        <f t="shared" ca="1" si="28"/>
        <v>3175356.6215479439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3175356.6215479439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13140.422158472355</v>
      </c>
      <c r="L273" s="444">
        <f t="shared" ca="1" si="28"/>
        <v>3166841.7401918373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3166841.7401918373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13104.943486155244</v>
      </c>
      <c r="L274" s="444">
        <f t="shared" ca="1" si="28"/>
        <v>3158291.3801634135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3158291.3801634135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13069.316986036811</v>
      </c>
      <c r="L275" s="444">
        <f t="shared" ca="1" si="28"/>
        <v>3149705.3936348716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3149705.3936348716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13033.542042167886</v>
      </c>
      <c r="L276" s="444">
        <f t="shared" ca="1" si="28"/>
        <v>3141083.6321624606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3141083.6321624606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12997.61803603284</v>
      </c>
      <c r="L277" s="444">
        <f t="shared" ca="1" si="28"/>
        <v>3132425.9466839144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3132425.9466839144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12961.544346538898</v>
      </c>
      <c r="L278" s="444">
        <f t="shared" ca="1" si="28"/>
        <v>3123732.1875158744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3123732.1875158744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12925.320350005399</v>
      </c>
      <c r="L279" s="444">
        <f t="shared" ca="1" si="28"/>
        <v>3115002.2043513008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3115002.2043513008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12888.945420153008</v>
      </c>
      <c r="L280" s="444">
        <f t="shared" ca="1" si="28"/>
        <v>3106235.846256875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3106235.846256875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12852.4189280929</v>
      </c>
      <c r="L281" s="444">
        <f t="shared" ca="1" si="28"/>
        <v>3097432.9616703889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3097432.9616703889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12815.740242315875</v>
      </c>
      <c r="L282" s="444">
        <f t="shared" ca="1" si="28"/>
        <v>3088593.398398126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3088593.398398126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12778.908728681447</v>
      </c>
      <c r="L283" s="444">
        <f t="shared" ca="1" si="28"/>
        <v>3079717.0036122287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3079717.0036122287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12741.923750406873</v>
      </c>
      <c r="L284" s="444">
        <f t="shared" ca="1" si="28"/>
        <v>3070803.6238480569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3070803.6238480569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12704.784668056158</v>
      </c>
      <c r="L285" s="444">
        <f t="shared" ca="1" si="28"/>
        <v>3061853.1050015343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3061853.1050015343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12667.49083952898</v>
      </c>
      <c r="L286" s="444">
        <f t="shared" ca="1" si="28"/>
        <v>3052865.2923264843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3052865.2923264843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12630.041620049606</v>
      </c>
      <c r="L287" s="444">
        <f t="shared" ca="1" si="28"/>
        <v>3043840.0304319551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3043840.0304319551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12592.436362155735</v>
      </c>
      <c r="L288" s="444">
        <f t="shared" ca="1" si="28"/>
        <v>3034777.163279532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3034777.163279532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12554.674415687305</v>
      </c>
      <c r="L289" s="444">
        <f t="shared" ca="1" si="28"/>
        <v>3025676.5341806402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3025676.5341806402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12516.755127775255</v>
      </c>
      <c r="L290" s="444">
        <f t="shared" ca="1" si="28"/>
        <v>3016537.9857938369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3016537.9857938369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12478.677842830242</v>
      </c>
      <c r="L291" s="444">
        <f t="shared" ca="1" si="28"/>
        <v>3007361.3601220883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3007361.3601220883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12440.441902531289</v>
      </c>
      <c r="L292" s="444">
        <f t="shared" ca="1" si="28"/>
        <v>2998146.4985100408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2998146.4985100408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12402.046645814426</v>
      </c>
      <c r="L293" s="444">
        <f t="shared" ca="1" si="28"/>
        <v>2988893.2416412765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2988893.2416412765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12363.49140886124</v>
      </c>
      <c r="L294" s="444">
        <f t="shared" ca="1" si="28"/>
        <v>2979601.4295355589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2979601.4295355589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12324.775525087416</v>
      </c>
      <c r="L295" s="444">
        <f t="shared" ca="1" si="28"/>
        <v>2970270.9015460676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2970270.9015460676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12285.898325131202</v>
      </c>
      <c r="L296" s="444">
        <f t="shared" ca="1" si="28"/>
        <v>2960901.49635662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2960901.49635662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12246.859136841838</v>
      </c>
      <c r="L297" s="444">
        <f t="shared" ca="1" si="28"/>
        <v>2951493.0519788829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2951493.0519788829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12207.657285267933</v>
      </c>
      <c r="L298" s="444">
        <f t="shared" ca="1" si="28"/>
        <v>2942045.405749572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2942045.405749572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12168.292092645805</v>
      </c>
      <c r="L299" s="444">
        <f t="shared" ca="1" si="28"/>
        <v>2932558.3943276391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2932558.3943276391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12128.762878387752</v>
      </c>
      <c r="L300" s="444">
        <f t="shared" ca="1" si="28"/>
        <v>2923031.853691448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2923031.853691448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12089.068959070288</v>
      </c>
      <c r="L301" s="444">
        <f t="shared" ca="1" si="28"/>
        <v>2913465.6191359395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2913465.6191359395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12049.209648422337</v>
      </c>
      <c r="L302" s="444">
        <f t="shared" ca="1" si="28"/>
        <v>2903859.5252697831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2903859.5252697831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12009.184257313351</v>
      </c>
      <c r="L303" s="444">
        <f t="shared" ca="1" si="28"/>
        <v>2894213.4060125174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2894213.4060125174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11968.99209374141</v>
      </c>
      <c r="L304" s="444">
        <f t="shared" ca="1" si="28"/>
        <v>2884527.09459168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2884527.09459168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11928.632462821255</v>
      </c>
      <c r="L305" s="444">
        <f t="shared" ca="1" si="28"/>
        <v>2874800.4235399226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2874800.4235399226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11888.104666772266</v>
      </c>
      <c r="L306" s="444">
        <f t="shared" ca="1" si="28"/>
        <v>2865033.224692116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2865033.224692116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11847.408004906405</v>
      </c>
      <c r="L307" s="444">
        <f t="shared" ca="1" si="28"/>
        <v>2855225.3291824437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2855225.3291824437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11806.541773616103</v>
      </c>
      <c r="L308" s="444">
        <f t="shared" ca="1" si="28"/>
        <v>2845376.5674414812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2845376.5674414812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11765.505266362094</v>
      </c>
      <c r="L309" s="444">
        <f t="shared" ca="1" si="28"/>
        <v>2835486.7691932642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2835486.7691932642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11724.297773661188</v>
      </c>
      <c r="L310" s="444">
        <f t="shared" ca="1" si="28"/>
        <v>2825555.7634523464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2825555.7634523464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11682.918583074032</v>
      </c>
      <c r="L311" s="444">
        <f t="shared" ca="1" si="28"/>
        <v>2815583.3785208417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2815583.3785208417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11641.366979192762</v>
      </c>
      <c r="L312" s="444">
        <f t="shared" ca="1" si="28"/>
        <v>2805569.4419854558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2805569.4419854558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11599.642243628654</v>
      </c>
      <c r="L313" s="444">
        <f t="shared" ca="1" si="28"/>
        <v>2795513.7807145058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2795513.7807145058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11557.743654999696</v>
      </c>
      <c r="L314" s="444">
        <f t="shared" ca="1" si="28"/>
        <v>2785416.2208549269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2785416.2208549269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11515.670488918116</v>
      </c>
      <c r="L315" s="444">
        <f t="shared" ca="1" si="28"/>
        <v>2775276.5878292662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2775276.5878292662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11473.422017977864</v>
      </c>
      <c r="L316" s="444">
        <f t="shared" ca="1" si="28"/>
        <v>2765094.7063326654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2765094.7063326654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11430.997511742027</v>
      </c>
      <c r="L317" s="444">
        <f t="shared" ca="1" si="28"/>
        <v>2754870.4003298287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2754870.4003298287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11388.396236730208</v>
      </c>
      <c r="L318" s="444">
        <f t="shared" ca="1" si="28"/>
        <v>2744603.4930519802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2744603.4930519802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11345.617456405838</v>
      </c>
      <c r="L319" s="444">
        <f t="shared" ca="1" si="28"/>
        <v>2734293.8069938072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2734293.8069938072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11302.660431163451</v>
      </c>
      <c r="L320" s="444">
        <f t="shared" ca="1" si="28"/>
        <v>2723941.1639103917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2723941.1639103917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11259.524418315887</v>
      </c>
      <c r="L321" s="444">
        <f t="shared" ca="1" si="28"/>
        <v>2713545.3848141287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2713545.3848141287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11216.208672081459</v>
      </c>
      <c r="L322" s="444">
        <f t="shared" ca="1" si="28"/>
        <v>2703106.2899716315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2703106.2899716315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11172.712443571052</v>
      </c>
      <c r="L323" s="444">
        <f t="shared" ca="1" si="28"/>
        <v>2692623.6989006237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2692623.6989006237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11129.034980775186</v>
      </c>
      <c r="L324" s="444">
        <f t="shared" ca="1" si="28"/>
        <v>2682097.4303668202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2682097.4303668202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11085.175528551006</v>
      </c>
      <c r="L325" s="444">
        <f t="shared" ca="1" si="28"/>
        <v>2671527.3023807923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2671527.3023807923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11041.133328609223</v>
      </c>
      <c r="L326" s="444">
        <f t="shared" ca="1" si="28"/>
        <v>2660913.1321948227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2660913.1321948227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10996.907619501017</v>
      </c>
      <c r="L327" s="444">
        <f t="shared" ca="1" si="28"/>
        <v>2650254.7362997448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2650254.7362997448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10952.497636604858</v>
      </c>
      <c r="L328" s="444">
        <f t="shared" ca="1" si="28"/>
        <v>2639551.930421771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2639551.930421771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10907.902612113301</v>
      </c>
      <c r="L329" s="444">
        <f t="shared" ca="1" si="28"/>
        <v>2628804.5295193056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2628804.5295193056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10863.121775019694</v>
      </c>
      <c r="L330" s="444">
        <f t="shared" ca="1" si="28"/>
        <v>2618012.3477797466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2618012.3477797466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10818.154351104866</v>
      </c>
      <c r="L331" s="444">
        <f t="shared" ca="1" si="28"/>
        <v>2607175.1986162728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2607175.1986162728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10772.999562923724</v>
      </c>
      <c r="L332" s="444">
        <f t="shared" ca="1" si="28"/>
        <v>2596292.8946646177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2596292.8946646177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10727.656629791829</v>
      </c>
      <c r="L333" s="444">
        <f t="shared" ca="1" si="28"/>
        <v>2585365.2477798308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2585365.2477798308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10682.124767771884</v>
      </c>
      <c r="L334" s="444">
        <f t="shared" ca="1" si="28"/>
        <v>2574392.0690330239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2574392.0690330239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10636.403189660188</v>
      </c>
      <c r="L335" s="444">
        <f t="shared" ca="1" si="28"/>
        <v>2563373.1687081051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2563373.1687081051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10590.491104973025</v>
      </c>
      <c r="L336" s="444">
        <f t="shared" ca="1" si="28"/>
        <v>2552308.3562984993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2552308.3562984993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10544.387719933002</v>
      </c>
      <c r="L337" s="444">
        <f t="shared" ca="1" si="28"/>
        <v>2541197.4405038534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2541197.4405038534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10498.09223745531</v>
      </c>
      <c r="L338" s="444">
        <f t="shared" ca="1" si="28"/>
        <v>2530040.2292267298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2530040.2292267298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10451.603857133963</v>
      </c>
      <c r="L339" s="444">
        <f t="shared" ca="1" si="28"/>
        <v>2518836.529569285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2518836.529569285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10404.921775227942</v>
      </c>
      <c r="L340" s="444">
        <f t="shared" ca="1" si="28"/>
        <v>2507586.147829934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2507586.147829934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10358.045184647313</v>
      </c>
      <c r="L341" s="444">
        <f t="shared" ca="1" si="28"/>
        <v>2496288.8895000024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2496288.8895000024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10310.973274939264</v>
      </c>
      <c r="L342" s="444">
        <f t="shared" ca="1" si="28"/>
        <v>2484944.5592603628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2484944.5592603628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10263.7052322741</v>
      </c>
      <c r="L343" s="444">
        <f t="shared" ca="1" si="28"/>
        <v>2473552.9609780582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2473552.9609780582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10216.240239431163</v>
      </c>
      <c r="L344" s="444">
        <f t="shared" ca="1" si="28"/>
        <v>2462113.8977029105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2462113.8977029105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10168.577475784716</v>
      </c>
      <c r="L345" s="444">
        <f t="shared" ca="1" si="28"/>
        <v>2450627.1716641164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2450627.1716641164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10120.716117289739</v>
      </c>
      <c r="L346" s="444">
        <f t="shared" ca="1" si="28"/>
        <v>2439092.5842668274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2439092.5842668274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10072.655336467702</v>
      </c>
      <c r="L347" s="444">
        <f t="shared" ca="1" si="28"/>
        <v>2427509.9360887161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2427509.9360887161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10024.394302392238</v>
      </c>
      <c r="L348" s="444">
        <f t="shared" ca="1" si="28"/>
        <v>2415879.0268765297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2415879.0268765297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9975.9321806747957</v>
      </c>
      <c r="L349" s="444">
        <f t="shared" ca="1" si="28"/>
        <v>2404199.6555426256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2404199.6555426256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9927.268133450194</v>
      </c>
      <c r="L350" s="444">
        <f t="shared" ca="1" si="28"/>
        <v>2392471.620161497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2392471.620161497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9878.4013193621595</v>
      </c>
      <c r="L351" s="444">
        <f t="shared" ca="1" si="28"/>
        <v>2380694.7179662804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2380694.7179662804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9829.3308935487566</v>
      </c>
      <c r="L352" s="444">
        <f t="shared" ca="1" si="28"/>
        <v>2368868.7453452502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2368868.7453452502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9780.056007627798</v>
      </c>
      <c r="L353" s="444">
        <f t="shared" ca="1" si="28"/>
        <v>2356993.4978382993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2356993.4978382993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9730.5758096821683</v>
      </c>
      <c r="L354" s="444">
        <f t="shared" ca="1" si="28"/>
        <v>2345068.7701334027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2345068.7701334027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9680.8894442450983</v>
      </c>
      <c r="L355" s="444">
        <f t="shared" ca="1" si="28"/>
        <v>2333094.3560630688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2333094.3560630688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9630.9960522853744</v>
      </c>
      <c r="L356" s="444">
        <f t="shared" ca="1" si="28"/>
        <v>2321070.0486007752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2321070.0486007752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9580.8947711924848</v>
      </c>
      <c r="L357" s="444">
        <f t="shared" ca="1" si="28"/>
        <v>2308995.639857389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2308995.639857389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9530.5847347617091</v>
      </c>
      <c r="L358" s="444">
        <f t="shared" ca="1" si="28"/>
        <v>2296870.9210775718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2296870.9210775718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9480.0650731791375</v>
      </c>
      <c r="L359" s="444">
        <f t="shared" ca="1" si="28"/>
        <v>2284695.682636172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2284695.682636172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9429.3349130066381</v>
      </c>
      <c r="L360" s="444">
        <f t="shared" ca="1" si="28"/>
        <v>2272469.7140345997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2272469.7140345997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9378.3933771667544</v>
      </c>
      <c r="L361" s="444">
        <f t="shared" ca="1" si="28"/>
        <v>2260192.8038971876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2260192.8038971876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9327.2395849275363</v>
      </c>
      <c r="L362" s="444">
        <f t="shared" ca="1" si="28"/>
        <v>2247864.7399675362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2247864.7399675362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9275.8726518873227</v>
      </c>
      <c r="L363" s="444">
        <f t="shared" ca="1" si="28"/>
        <v>2235485.3091048445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2235485.3091048445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9224.2916899594402</v>
      </c>
      <c r="L364" s="444">
        <f t="shared" ca="1" si="28"/>
        <v>2223054.297280225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2223054.297280225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9172.4958073568596</v>
      </c>
      <c r="L365" s="444">
        <f t="shared" ca="1" si="28"/>
        <v>2210571.4895730028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2210571.4895730028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9120.4841085767657</v>
      </c>
      <c r="L366" s="444">
        <f t="shared" ca="1" si="28"/>
        <v>2198036.6701670005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2198036.6701670005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9068.2556943850905</v>
      </c>
      <c r="L367" s="444">
        <f t="shared" ca="1" si="28"/>
        <v>2185449.6223468068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2185449.6223468068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9015.8096618009495</v>
      </c>
      <c r="L368" s="444">
        <f t="shared" ca="1" si="28"/>
        <v>2172810.1284940289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2172810.1284940289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8963.1451040810425</v>
      </c>
      <c r="L369" s="444">
        <f t="shared" ca="1" si="28"/>
        <v>2160117.970083531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2160117.970083531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8910.2611107039666</v>
      </c>
      <c r="L370" s="444">
        <f t="shared" ca="1" si="28"/>
        <v>2147372.9276796561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2147372.9276796561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8857.1567673544887</v>
      </c>
      <c r="L371" s="444">
        <f t="shared" ca="1" si="28"/>
        <v>2134574.7809324316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2134574.7809324316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8803.8311559077192</v>
      </c>
      <c r="L372" s="444">
        <f t="shared" ca="1" si="28"/>
        <v>2121723.3085737606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2121723.3085737606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8750.2833544132573</v>
      </c>
      <c r="L373" s="444">
        <f t="shared" ca="1" si="28"/>
        <v>2108818.2884135949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2108818.2884135949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8696.5124370792328</v>
      </c>
      <c r="L374" s="444">
        <f t="shared" ca="1" si="28"/>
        <v>2095859.4973360954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2095859.4973360954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8642.5174742563195</v>
      </c>
      <c r="L375" s="444">
        <f t="shared" ca="1" si="28"/>
        <v>2082846.7112957728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2082846.7112957728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8588.2975324216422</v>
      </c>
      <c r="L376" s="444">
        <f t="shared" ca="1" si="28"/>
        <v>2069779.7053136155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2069779.7053136155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8533.8516741626536</v>
      </c>
      <c r="L377" s="444">
        <f t="shared" ca="1" si="28"/>
        <v>2056658.2534731992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2056658.2534731992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8479.1789581609173</v>
      </c>
      <c r="L378" s="444">
        <f t="shared" ca="1" si="28"/>
        <v>2043482.1289167812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2043482.1289167812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8424.2784391758432</v>
      </c>
      <c r="L379" s="444">
        <f t="shared" ca="1" si="28"/>
        <v>2030251.1038413781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2030251.1038413781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8369.1491680283307</v>
      </c>
      <c r="L380" s="444">
        <f t="shared" ca="1" si="28"/>
        <v>2016964.9494948275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2016964.9494948275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8313.7901915843686</v>
      </c>
      <c r="L381" s="444">
        <f t="shared" ca="1" si="28"/>
        <v>2003623.436171833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2003623.436171833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8258.2005527385591</v>
      </c>
      <c r="L382" s="444">
        <f t="shared" ca="1" si="28"/>
        <v>1990226.3332099926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1990226.3332099926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8202.3792903975573</v>
      </c>
      <c r="L383" s="444">
        <f t="shared" ca="1" si="28"/>
        <v>1976773.4089858113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1976773.4089858113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8146.3254394634678</v>
      </c>
      <c r="L384" s="444">
        <f t="shared" ca="1" si="28"/>
        <v>1963264.4309106958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1963264.4309106958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8090.0380308171525</v>
      </c>
      <c r="L385" s="444">
        <f t="shared" ca="1" si="28"/>
        <v>1949699.1654269341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1949699.1654269341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8033.5160913014806</v>
      </c>
      <c r="L386" s="444">
        <f t="shared" ca="1" si="28"/>
        <v>1936077.3780036569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1936077.3780036569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7976.7586437044911</v>
      </c>
      <c r="L387" s="444">
        <f t="shared" ca="1" si="28"/>
        <v>1922398.8331327825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1922398.8331327825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7919.7647067425141</v>
      </c>
      <c r="L388" s="444">
        <f t="shared" ca="1" si="28"/>
        <v>1908663.2943249461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1908663.2943249461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7862.5332950431966</v>
      </c>
      <c r="L389" s="444">
        <f t="shared" ca="1" si="28"/>
        <v>1894870.5241054106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1894870.5241054106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7805.0634191284662</v>
      </c>
      <c r="L390" s="444">
        <f t="shared" ca="1" si="28"/>
        <v>1881020.2840099602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1881020.2840099602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7747.3540853974228</v>
      </c>
      <c r="L391" s="444">
        <f t="shared" ca="1" si="28"/>
        <v>1867112.3345807788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1867112.3345807788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7689.4042961091654</v>
      </c>
      <c r="L392" s="444">
        <f t="shared" ca="1" si="28"/>
        <v>1853146.4353623092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1853146.4353623092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7631.2130493655432</v>
      </c>
      <c r="L393" s="444">
        <f t="shared" ca="1" si="28"/>
        <v>1839122.3448970958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1839122.3448970958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7572.7793390938205</v>
      </c>
      <c r="L394" s="444">
        <f t="shared" ca="1" si="28"/>
        <v>1825039.8207216107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1825039.8207216107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7514.102155029298</v>
      </c>
      <c r="L395" s="444">
        <f t="shared" ca="1" si="28"/>
        <v>1810898.6193620611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1810898.6193620611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7455.1804826978432</v>
      </c>
      <c r="L396" s="444">
        <f t="shared" ca="1" si="28"/>
        <v>1796698.4963301802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1796698.4963301802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7396.0133033983393</v>
      </c>
      <c r="L397" s="444">
        <f t="shared" ca="1" si="28"/>
        <v>1782439.2061189997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1782439.2061189997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7336.599594185087</v>
      </c>
      <c r="L398" s="444">
        <f t="shared" ca="1" si="28"/>
        <v>1768120.502198606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1768120.502198606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7276.9383278501118</v>
      </c>
      <c r="L399" s="444">
        <f t="shared" ca="1" si="28"/>
        <v>1753742.1370118773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1753742.1370118773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7217.0284729054092</v>
      </c>
      <c r="L400" s="444">
        <f t="shared" ca="1" si="28"/>
        <v>1739303.8619702039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1739303.8619702039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7156.8689935651046</v>
      </c>
      <c r="L401" s="444">
        <f t="shared" ca="1" si="28"/>
        <v>1724805.4274491903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1724805.4274491903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7096.4588497275472</v>
      </c>
      <c r="L402" s="444">
        <f t="shared" ca="1" si="28"/>
        <v>1710246.5827843391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1710246.5827843391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7035.7969969573342</v>
      </c>
      <c r="L403" s="444">
        <f t="shared" ca="1" si="28"/>
        <v>1695627.0762667176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1695627.0762667176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6974.8823864672459</v>
      </c>
      <c r="L404" s="444">
        <f t="shared" ca="1" si="28"/>
        <v>1680946.655138606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1680946.655138606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6913.7139651001125</v>
      </c>
      <c r="L405" s="444">
        <f t="shared" ca="1" si="28"/>
        <v>1666205.0655891271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1666205.0655891271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6852.2906753106181</v>
      </c>
      <c r="L406" s="444">
        <f t="shared" ca="1" si="28"/>
        <v>1651402.0527498589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1651402.0527498589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6790.611455147</v>
      </c>
      <c r="L407" s="444">
        <f t="shared" ca="1" si="28"/>
        <v>1636537.360690427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1636537.360690427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6728.6752382327004</v>
      </c>
      <c r="L408" s="444">
        <f t="shared" ca="1" si="28"/>
        <v>1621610.7324140808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1621610.7324140808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6666.4809537479241</v>
      </c>
      <c r="L409" s="444">
        <f t="shared" ca="1" si="28"/>
        <v>1606621.9098532498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1606621.9098532498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6604.0275264111287</v>
      </c>
      <c r="L410" s="444">
        <f t="shared" ca="1" si="28"/>
        <v>1591570.6338650822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1591570.6338650822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6541.31387646043</v>
      </c>
      <c r="L411" s="444">
        <f t="shared" ca="1" si="28"/>
        <v>1576456.6442269639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1576456.6442269639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6478.3389196349372</v>
      </c>
      <c r="L412" s="444">
        <f t="shared" ca="1" si="28"/>
        <v>1561279.67963202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1561279.67963202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6415.1015671560044</v>
      </c>
      <c r="L413" s="444">
        <f t="shared" ca="1" si="28"/>
        <v>1546039.477684597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1546039.477684597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6351.6007257084093</v>
      </c>
      <c r="L414" s="444">
        <f t="shared" ca="1" si="28"/>
        <v>1530735.7748957265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1530735.7748957265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6287.8352974214486</v>
      </c>
      <c r="L415" s="444">
        <f t="shared" ca="1" si="28"/>
        <v>1515368.3066785692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1515368.3066785692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6223.8041798499598</v>
      </c>
      <c r="L416" s="444">
        <f t="shared" ca="1" si="28"/>
        <v>1499936.8073438404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1499936.8073438404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6159.5062659552559</v>
      </c>
      <c r="L417" s="444">
        <f t="shared" ca="1" si="28"/>
        <v>1484441.0100952168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1484441.0100952168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6094.9404440859917</v>
      </c>
      <c r="L418" s="444">
        <f t="shared" ca="1" si="28"/>
        <v>1468880.6470247239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1468880.6470247239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6030.1055979589382</v>
      </c>
      <c r="L419" s="444">
        <f t="shared" ca="1" si="28"/>
        <v>1453255.449108104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1453255.449108104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5965.0006066396882</v>
      </c>
      <c r="L420" s="444">
        <f t="shared" ca="1" si="28"/>
        <v>1437565.1462001649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1437565.1462001649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5899.6243445232749</v>
      </c>
      <c r="L421" s="444">
        <f t="shared" ca="1" si="28"/>
        <v>1421809.4670301094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1421809.4670301094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5833.9756813147105</v>
      </c>
      <c r="L422" s="444">
        <f t="shared" ca="1" si="28"/>
        <v>1405988.1391968452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1405988.1391968452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5768.0534820094435</v>
      </c>
      <c r="L423" s="444">
        <f t="shared" ca="1" si="28"/>
        <v>1390100.8891642757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1390100.8891642757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5701.8566068737373</v>
      </c>
      <c r="L424" s="444">
        <f t="shared" ca="1" si="28"/>
        <v>1374147.4422565706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1374147.4422565706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5635.3839114249658</v>
      </c>
      <c r="L425" s="444">
        <f t="shared" ca="1" si="28"/>
        <v>1358127.5226534167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1358127.5226534167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5568.6342464118243</v>
      </c>
      <c r="L426" s="444">
        <f t="shared" ca="1" si="28"/>
        <v>1342040.8533852496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1342040.8533852496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5501.6064577944617</v>
      </c>
      <c r="L427" s="444">
        <f t="shared" ca="1" si="28"/>
        <v>1325887.1563284653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1325887.1563284653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5434.2993867245268</v>
      </c>
      <c r="L428" s="444">
        <f t="shared" ca="1" si="28"/>
        <v>1309666.1522006111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1309666.1522006111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5366.7118695251338</v>
      </c>
      <c r="L429" s="444">
        <f t="shared" ca="1" si="28"/>
        <v>1293377.5605555573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1293377.5605555573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5298.8427376707432</v>
      </c>
      <c r="L430" s="444">
        <f t="shared" ca="1" si="28"/>
        <v>1277021.0997786492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1277021.0997786492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5230.6908177669593</v>
      </c>
      <c r="L431" s="444">
        <f t="shared" ca="1" si="28"/>
        <v>1260596.4870818374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1260596.4870818374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5162.254931530244</v>
      </c>
      <c r="L432" s="444">
        <f t="shared" ca="1" si="28"/>
        <v>1244103.4384987887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1244103.4384987887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5093.5338957675413</v>
      </c>
      <c r="L433" s="444">
        <f t="shared" ca="1" si="28"/>
        <v>1227541.6688799774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1227541.6688799774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5024.5265223558272</v>
      </c>
      <c r="L434" s="444">
        <f t="shared" ca="1" si="28"/>
        <v>1210910.8918877544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1210910.8918877544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4955.2316182215645</v>
      </c>
      <c r="L435" s="444">
        <f t="shared" ca="1" si="28"/>
        <v>1194210.8199913972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1194210.8199913972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4885.6479853200763</v>
      </c>
      <c r="L436" s="444">
        <f t="shared" ca="1" si="28"/>
        <v>1177441.1644621384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1177441.1644621384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4815.7744206148318</v>
      </c>
      <c r="L437" s="444">
        <f t="shared" ca="1" si="28"/>
        <v>1160601.6353681744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1160601.6353681744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4745.6097160566478</v>
      </c>
      <c r="L438" s="444">
        <f t="shared" ca="1" si="28"/>
        <v>1143691.9415696522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1143691.9415696522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4675.1526585628053</v>
      </c>
      <c r="L439" s="444">
        <f t="shared" ca="1" si="28"/>
        <v>1126711.7907136362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1126711.7907136362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4604.4020299960721</v>
      </c>
      <c r="L440" s="444">
        <f t="shared" ca="1" si="28"/>
        <v>1109660.8892290534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1109660.8892290534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4533.3566071436435</v>
      </c>
      <c r="L441" s="444">
        <f t="shared" ca="1" si="28"/>
        <v>1092538.9423216181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1092538.9423216181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4462.0151616959965</v>
      </c>
      <c r="L442" s="444">
        <f t="shared" ca="1" si="28"/>
        <v>1075345.6539687351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1075345.6539687351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4390.3764602256515</v>
      </c>
      <c r="L443" s="444">
        <f t="shared" ca="1" si="28"/>
        <v>1058080.7269143818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1058080.7269143818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4318.439264165846</v>
      </c>
      <c r="L444" s="444">
        <f t="shared" ca="1" si="28"/>
        <v>1040743.8626639688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1040743.8626639688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4246.2023297891255</v>
      </c>
      <c r="L445" s="444">
        <f t="shared" ca="1" si="28"/>
        <v>1023334.7614791793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1023334.7614791793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4173.6644081858358</v>
      </c>
      <c r="L446" s="444">
        <f t="shared" ca="1" si="28"/>
        <v>1005853.1223727864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1005853.1223727864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4100.824245242532</v>
      </c>
      <c r="L447" s="444">
        <f t="shared" ca="1" si="28"/>
        <v>988298.64310345019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988298.64310345019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4027.6805816202977</v>
      </c>
      <c r="L448" s="444">
        <f t="shared" ca="1" si="28"/>
        <v>970671.02017049177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970671.02017049177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3954.2321527329709</v>
      </c>
      <c r="L449" s="444">
        <f t="shared" ca="1" si="28"/>
        <v>952969.94880864606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952969.94880864606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3880.4776887252801</v>
      </c>
      <c r="L450" s="444">
        <f t="shared" ca="1" si="28"/>
        <v>935195.12298279244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935195.12298279244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3806.4159144508903</v>
      </c>
      <c r="L451" s="444">
        <f t="shared" ca="1" si="28"/>
        <v>917346.2353826646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917346.2353826646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3732.0455494503576</v>
      </c>
      <c r="L452" s="444">
        <f t="shared" ca="1" si="28"/>
        <v>899422.9774175362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899422.9774175362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3657.3653079289893</v>
      </c>
      <c r="L453" s="444">
        <f t="shared" ca="1" si="28"/>
        <v>881425.03921088646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881425.03921088646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3582.3738987346151</v>
      </c>
      <c r="L454" s="444">
        <f t="shared" ca="1" si="28"/>
        <v>863352.10959504219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863352.10959504219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3507.0700253352634</v>
      </c>
      <c r="L455" s="444">
        <f t="shared" ca="1" si="28"/>
        <v>845203.87610579864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845203.87610579864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3431.4523857967492</v>
      </c>
      <c r="L456" s="444">
        <f t="shared" ca="1" si="28"/>
        <v>826980.0249770165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826980.0249770165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3355.5196727601569</v>
      </c>
      <c r="L457" s="444">
        <f t="shared" ca="1" si="28"/>
        <v>808680.24113519781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808680.24113519781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3279.2705734192459</v>
      </c>
      <c r="L458" s="444">
        <f t="shared" ca="1" si="28"/>
        <v>790304.20819403837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790304.20819403837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3202.703769497748</v>
      </c>
      <c r="L459" s="444">
        <f t="shared" ca="1" si="28"/>
        <v>771851.60844895733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771851.60844895733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3125.8179372265768</v>
      </c>
      <c r="L460" s="444">
        <f t="shared" ca="1" si="28"/>
        <v>753322.1228716051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753322.1228716051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3048.6117473209433</v>
      </c>
      <c r="L461" s="444">
        <f t="shared" ca="1" si="28"/>
        <v>734715.43110434734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734715.43110434734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2971.0838649573689</v>
      </c>
      <c r="L462" s="444">
        <f t="shared" ca="1" si="28"/>
        <v>716031.21145472582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716031.21145472582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2893.2329497506125</v>
      </c>
      <c r="L463" s="444">
        <f t="shared" ca="1" si="28"/>
        <v>697269.14088989759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697269.14088989759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2815.0576557304953</v>
      </c>
      <c r="L464" s="444">
        <f t="shared" ca="1" si="28"/>
        <v>678428.89503104938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678428.89503104938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2736.5566313186273</v>
      </c>
      <c r="L465" s="444">
        <f t="shared" ca="1" si="28"/>
        <v>659510.14814778918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659510.14814778918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2657.7285193050434</v>
      </c>
      <c r="L466" s="444">
        <f t="shared" ca="1" si="28"/>
        <v>640512.57315251546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640512.57315251546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2578.5719568247364</v>
      </c>
      <c r="L467" s="444">
        <f t="shared" ca="1" si="28"/>
        <v>621435.84159476147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621435.84159476147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2499.0855753340943</v>
      </c>
      <c r="L468" s="444">
        <f t="shared" ca="1" si="28"/>
        <v>602279.62365551677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602279.62365551677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2419.2680005872417</v>
      </c>
      <c r="L469" s="444">
        <f t="shared" ca="1" si="28"/>
        <v>583043.58814152528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583043.58814152528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2339.1178526122771</v>
      </c>
      <c r="L470" s="444">
        <f t="shared" ca="1" si="28"/>
        <v>563727.40247955883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563727.40247955883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2258.6337456874171</v>
      </c>
      <c r="L471" s="444">
        <f t="shared" ca="1" si="28"/>
        <v>544330.73271066754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544330.73271066754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2177.8142883170362</v>
      </c>
      <c r="L472" s="444">
        <f t="shared" ca="1" si="28"/>
        <v>524853.2434844058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524853.2434844058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2096.6580832076124</v>
      </c>
      <c r="L473" s="444">
        <f t="shared" ca="1" si="28"/>
        <v>505294.59805303463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505294.59805303463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2015.1637272435662</v>
      </c>
      <c r="L474" s="444">
        <f t="shared" ca="1" si="28"/>
        <v>485654.45826569939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485654.45826569939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1933.3298114630022</v>
      </c>
      <c r="L475" s="444">
        <f t="shared" ca="1" si="28"/>
        <v>465932.48456258362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465932.48456258362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1851.1549210333535</v>
      </c>
      <c r="L476" s="444">
        <f t="shared" ca="1" si="28"/>
        <v>446128.33596903819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446128.33596903819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1768.6376352269142</v>
      </c>
      <c r="L477" s="444">
        <f t="shared" ca="1" si="28"/>
        <v>426241.67008968629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426241.67008968629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1685.7765273962812</v>
      </c>
      <c r="L478" s="444">
        <f t="shared" ca="1" si="28"/>
        <v>406272.14310250379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406272.14310250379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1602.5701649496875</v>
      </c>
      <c r="L479" s="444">
        <f t="shared" ca="1" si="28"/>
        <v>386219.40975287469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386219.40975287469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1519.0171093262329</v>
      </c>
      <c r="L480" s="444">
        <f t="shared" ca="1" si="28"/>
        <v>366083.12334762217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366083.12334762217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1435.1159159710141</v>
      </c>
      <c r="L481" s="444">
        <f t="shared" ca="1" si="28"/>
        <v>345862.93574901437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345862.93574901437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1350.8651343101483</v>
      </c>
      <c r="L482" s="444">
        <f t="shared" ca="1" si="28"/>
        <v>325558.49736874574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325558.49736874574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1266.2633077256955</v>
      </c>
      <c r="L483" s="444">
        <f t="shared" ca="1" si="28"/>
        <v>305169.45716189267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305169.45716189267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1181.3089735304745</v>
      </c>
      <c r="L484" s="444">
        <f t="shared" ca="1" si="28"/>
        <v>284695.46262084437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284695.46262084437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1096.0006629427733</v>
      </c>
      <c r="L485" s="444">
        <f t="shared" ca="1" si="28"/>
        <v>264136.15976920835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264136.15976920835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1010.3369010609564</v>
      </c>
      <c r="L486" s="444">
        <f t="shared" ca="1" si="28"/>
        <v>243491.1931556905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243491.1931556905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924.31620683796564</v>
      </c>
      <c r="L487" s="444">
        <f t="shared" ca="1" si="28"/>
        <v>222760.20584794969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222760.20584794969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837.93709305571213</v>
      </c>
      <c r="L488" s="444">
        <f t="shared" ca="1" si="28"/>
        <v>201942.83942642662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201942.83942642662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751.19806629936602</v>
      </c>
      <c r="L489" s="444">
        <f t="shared" ca="1" si="28"/>
        <v>181038.73397814721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181038.73397814721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664.09762693153505</v>
      </c>
      <c r="L490" s="444">
        <f t="shared" ca="1" si="28"/>
        <v>160047.52809049995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160047.52809049995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576.63426906633822</v>
      </c>
      <c r="L491" s="444">
        <f t="shared" ca="1" si="28"/>
        <v>138968.8588449875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138968.8588449875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488.80648054336962</v>
      </c>
      <c r="L492" s="444">
        <f t="shared" ca="1" si="28"/>
        <v>117802.36181095208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117802.36181095208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400.61274290155535</v>
      </c>
      <c r="L493" s="444">
        <f t="shared" ca="1" si="28"/>
        <v>96547.67103927485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96547.67103927485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312.05153135290027</v>
      </c>
      <c r="L494" s="444">
        <f t="shared" ca="1" si="28"/>
        <v>75204.419056048966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75204.419056048966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223.12131475612571</v>
      </c>
      <c r="L495" s="444">
        <f t="shared" ca="1" si="28"/>
        <v>53772.236856226307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53772.236856226307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133.82055559019801</v>
      </c>
      <c r="L496" s="444">
        <f t="shared" ca="1" si="28"/>
        <v>32250.753897237719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32250.753897237719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44.147709927745545</v>
      </c>
      <c r="L497" s="444">
        <f t="shared" ca="1" si="28"/>
        <v>10639.598092586677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10639.598092586677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-45.898772591633794</v>
      </c>
      <c r="L498" s="444">
        <f t="shared" ca="1" si="28"/>
        <v>-11061.604194583744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-11061.604194583744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-136.3204487881772</v>
      </c>
      <c r="L499" s="444">
        <f t="shared" ca="1" si="28"/>
        <v>-32853.228157950703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-32853.228157950703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-227.11888196887287</v>
      </c>
      <c r="L500" s="444">
        <f t="shared" ca="1" si="28"/>
        <v>-54735.650554498367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-54735.650554498367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-318.29564195448813</v>
      </c>
      <c r="L501" s="444">
        <f t="shared" ca="1" si="28"/>
        <v>-76709.249711031647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-76709.249711031647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-409.85230510671016</v>
      </c>
      <c r="L502" s="444">
        <f t="shared" ca="1" si="28"/>
        <v>-98774.405530717151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-98774.405530717151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-501.79045435539973</v>
      </c>
      <c r="L503" s="444">
        <f t="shared" ca="1" si="28"/>
        <v>-120931.49949965134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-120931.49949965134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-594.11167922595882</v>
      </c>
      <c r="L504" s="444">
        <f t="shared" ca="1" si="28"/>
        <v>-143180.91469345608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-143180.91469345608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-686.81757586681192</v>
      </c>
      <c r="L505" s="444">
        <f t="shared" ca="1" si="28"/>
        <v>-165523.03578390169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-165523.03578390169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-779.90974707700195</v>
      </c>
      <c r="L506" s="444">
        <f t="shared" ca="1" si="28"/>
        <v>-187958.24904555749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-187958.24904555749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-873.38980233390112</v>
      </c>
      <c r="L507" s="444">
        <f t="shared" ca="1" si="28"/>
        <v>-210486.94236247017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-210486.94236247017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-967.25935782103727</v>
      </c>
      <c r="L508" s="444">
        <f t="shared" ca="1" si="28"/>
        <v>-233109.50523487001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-233109.50523487001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-1061.5200364560367</v>
      </c>
      <c r="L509" s="444">
        <f t="shared" ca="1" si="28"/>
        <v>-255826.32878590483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-255826.32878590483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-1156.1734679186818</v>
      </c>
      <c r="L510" s="444">
        <f t="shared" ca="1" si="28"/>
        <v>-278637.80576840235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-278637.80576840235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-1251.221288679088</v>
      </c>
      <c r="L511" s="444">
        <f t="shared" ca="1" si="28"/>
        <v>-301544.33057166025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-301544.33057166025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-1346.6651420259959</v>
      </c>
      <c r="L512" s="444">
        <f t="shared" ca="1" si="28"/>
        <v>-324546.29922826501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-324546.29922826501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-1442.5066780951825</v>
      </c>
      <c r="L513" s="444">
        <f t="shared" ca="1" si="28"/>
        <v>-347644.109420939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-347644.109420939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-1538.7475538979907</v>
      </c>
      <c r="L514" s="444">
        <f t="shared" ca="1" si="28"/>
        <v>-370838.16048941575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-370838.16048941575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-1635.3894333499773</v>
      </c>
      <c r="L515" s="444">
        <f t="shared" ca="1" si="28"/>
        <v>-394128.85343734449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-394128.85343734449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-1732.4339872996804</v>
      </c>
      <c r="L516" s="444">
        <f t="shared" ca="1" si="28"/>
        <v>-417516.59093922295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-417516.59093922295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-1829.882893557507</v>
      </c>
      <c r="L517" s="444">
        <f t="shared" ca="1" si="28"/>
        <v>-441001.77734735922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-441001.77734735922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-1927.7378369247417</v>
      </c>
      <c r="L518" s="444">
        <f t="shared" ref="L518:L772" ca="1" si="54">I518-J518+K518</f>
        <v>-464584.81869886274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-464584.81869886274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-2026.0005092226727</v>
      </c>
      <c r="L519" s="444">
        <f t="shared" ca="1" si="54"/>
        <v>-488266.12272266421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-488266.12272266421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-2124.6726093218454</v>
      </c>
      <c r="L520" s="444">
        <f t="shared" ca="1" si="54"/>
        <v>-512046.09884656483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-512046.09884656483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-2223.7558431714315</v>
      </c>
      <c r="L521" s="444">
        <f t="shared" ca="1" si="54"/>
        <v>-535925.158204315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-535925.158204315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-2323.2519238287241</v>
      </c>
      <c r="L522" s="444">
        <f t="shared" ca="1" si="54"/>
        <v>-559903.71364272258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-559903.71364272258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-2423.1625714887555</v>
      </c>
      <c r="L523" s="444">
        <f t="shared" ca="1" si="54"/>
        <v>-583982.17972879007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-583982.17972879007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-2523.4895135140368</v>
      </c>
      <c r="L524" s="444">
        <f t="shared" ca="1" si="54"/>
        <v>-608160.97275688278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-608160.97275688278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-2624.2344844644231</v>
      </c>
      <c r="L525" s="444">
        <f t="shared" ca="1" si="54"/>
        <v>-632440.5107559259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-632440.5107559259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-2725.3992261271032</v>
      </c>
      <c r="L526" s="444">
        <f t="shared" ca="1" si="54"/>
        <v>-656821.21349663183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-656821.21349663183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-2826.9854875467108</v>
      </c>
      <c r="L527" s="444">
        <f t="shared" ca="1" si="54"/>
        <v>-681303.50249875721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-681303.50249875721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-2928.9950250555662</v>
      </c>
      <c r="L528" s="444">
        <f t="shared" ca="1" si="54"/>
        <v>-705887.80103839154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-705887.80103839154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-3031.4296023040429</v>
      </c>
      <c r="L529" s="444">
        <f t="shared" ca="1" si="54"/>
        <v>-730574.53415527428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-730574.53415527428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-3134.2909902910546</v>
      </c>
      <c r="L530" s="444">
        <f t="shared" ca="1" si="54"/>
        <v>-755364.12866014417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-755364.12866014417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-3237.5809673946787</v>
      </c>
      <c r="L531" s="444">
        <f t="shared" ca="1" si="54"/>
        <v>-780257.01314211753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-780257.01314211753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-3341.3013194029013</v>
      </c>
      <c r="L532" s="444">
        <f t="shared" ca="1" si="54"/>
        <v>-805253.61797609925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-805253.61797609925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-3445.453839544492</v>
      </c>
      <c r="L533" s="444">
        <f t="shared" ca="1" si="54"/>
        <v>-830354.37533022254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-830354.37533022254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-3550.040328520005</v>
      </c>
      <c r="L534" s="444">
        <f t="shared" ca="1" si="54"/>
        <v>-855559.71917332138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-855559.71917332138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-3655.062594532917</v>
      </c>
      <c r="L535" s="444">
        <f t="shared" ca="1" si="54"/>
        <v>-880870.08528243308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-880870.08528243308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-3760.522453320883</v>
      </c>
      <c r="L536" s="444">
        <f t="shared" ca="1" si="54"/>
        <v>-906285.91125033284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-906285.91125033284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-3866.421728187132</v>
      </c>
      <c r="L537" s="444">
        <f t="shared" ca="1" si="54"/>
        <v>-931807.63649309881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-931807.63649309881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-3972.7622500319903</v>
      </c>
      <c r="L538" s="444">
        <f t="shared" ca="1" si="54"/>
        <v>-957435.70225770958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-957435.70225770958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-4079.5458573845349</v>
      </c>
      <c r="L539" s="444">
        <f t="shared" ca="1" si="54"/>
        <v>-983170.55162967299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-983170.55162967299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-4186.7743964343827</v>
      </c>
      <c r="L540" s="444">
        <f t="shared" ca="1" si="54"/>
        <v>-1009012.6295406863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-1009012.6295406863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-4294.4497210636046</v>
      </c>
      <c r="L541" s="444">
        <f t="shared" ca="1" si="54"/>
        <v>-1034962.3827763287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-1034962.3827763287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-4402.573692878781</v>
      </c>
      <c r="L542" s="444">
        <f t="shared" ca="1" si="54"/>
        <v>-1061020.2599837861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-1061020.2599837861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-4511.1481812431875</v>
      </c>
      <c r="L543" s="444">
        <f t="shared" ca="1" si="54"/>
        <v>-1087186.7116796081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-1087186.7116796081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-4620.1750633091124</v>
      </c>
      <c r="L544" s="444">
        <f t="shared" ca="1" si="54"/>
        <v>-1113462.190257496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-1113462.190257496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-4729.6562240503117</v>
      </c>
      <c r="L545" s="444">
        <f t="shared" ca="1" si="54"/>
        <v>-1139847.1499961251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-1139847.1499961251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-4839.5935562945997</v>
      </c>
      <c r="L546" s="444">
        <f t="shared" ca="1" si="54"/>
        <v>-1166342.0470669987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-1166342.0470669987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-4949.9889607565729</v>
      </c>
      <c r="L547" s="444">
        <f t="shared" ca="1" si="54"/>
        <v>-1192947.3395423342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-1192947.3395423342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-5060.8443460704711</v>
      </c>
      <c r="L548" s="444">
        <f t="shared" ca="1" si="54"/>
        <v>-1219663.4874029835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-1219663.4874029835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-5172.1616288231762</v>
      </c>
      <c r="L549" s="444">
        <f t="shared" ca="1" si="54"/>
        <v>-1246490.9525463856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-1246490.9525463856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-5283.9427335873515</v>
      </c>
      <c r="L550" s="444">
        <f t="shared" ca="1" si="54"/>
        <v>-1273430.1987945519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-1273430.1987945519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-5396.1895929547118</v>
      </c>
      <c r="L551" s="444">
        <f t="shared" ca="1" si="54"/>
        <v>-1300481.6919020854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-1300481.6919020854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-5508.9041475694348</v>
      </c>
      <c r="L552" s="444">
        <f t="shared" ca="1" si="54"/>
        <v>-1327645.8995642336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-1327645.8995642336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-5622.0883461617186</v>
      </c>
      <c r="L553" s="444">
        <f t="shared" ca="1" si="54"/>
        <v>-1354923.2914249741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-1354923.2914249741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-5735.7441455814705</v>
      </c>
      <c r="L554" s="444">
        <f t="shared" ca="1" si="54"/>
        <v>-1382314.3390851344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-1382314.3390851344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-5849.8735108321389</v>
      </c>
      <c r="L555" s="444">
        <f t="shared" ca="1" si="54"/>
        <v>-1409819.5161105455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-1409819.5161105455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-5964.4784151046842</v>
      </c>
      <c r="L556" s="444">
        <f t="shared" ca="1" si="54"/>
        <v>-1437439.2980402291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-1437439.2980402291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-6079.5608398117001</v>
      </c>
      <c r="L557" s="444">
        <f t="shared" ca="1" si="54"/>
        <v>-1465174.1623946198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-1465174.1623946198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-6195.1227746216609</v>
      </c>
      <c r="L558" s="444">
        <f t="shared" ca="1" si="54"/>
        <v>-1493024.5886838203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-1493024.5886838203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-6311.1662174933299</v>
      </c>
      <c r="L559" s="444">
        <f t="shared" ca="1" si="54"/>
        <v>-1520991.0584158925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-1520991.0584158925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-6427.6931747102972</v>
      </c>
      <c r="L560" s="444">
        <f t="shared" ca="1" si="54"/>
        <v>-1549074.0551051816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-1549074.0551051816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-6544.7056609156689</v>
      </c>
      <c r="L561" s="444">
        <f t="shared" ca="1" si="54"/>
        <v>-1577274.0642806762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-1577274.0642806762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-6662.2056991468962</v>
      </c>
      <c r="L562" s="444">
        <f t="shared" ca="1" si="54"/>
        <v>-1605591.573494402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-1605591.573494402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-6780.1953208707537</v>
      </c>
      <c r="L563" s="444">
        <f t="shared" ca="1" si="54"/>
        <v>-1634027.0723298516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-1634027.0723298516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-6898.676566018461</v>
      </c>
      <c r="L564" s="444">
        <f t="shared" ca="1" si="54"/>
        <v>-1662581.0524104489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-1662581.0524104489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-7017.6514830209489</v>
      </c>
      <c r="L565" s="444">
        <f t="shared" ca="1" si="54"/>
        <v>-1691254.0074080487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-1691254.0074080487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-7137.1221288442803</v>
      </c>
      <c r="L566" s="444">
        <f t="shared" ca="1" si="54"/>
        <v>-1720046.4330514718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-1720046.4330514718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-7257.0905690252102</v>
      </c>
      <c r="L567" s="444">
        <f t="shared" ca="1" si="54"/>
        <v>-1748958.8271350758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-1748958.8271350758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-7377.5588777068942</v>
      </c>
      <c r="L568" s="444">
        <f t="shared" ca="1" si="54"/>
        <v>-1777991.6895273617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-1777991.6895273617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-7498.5291376747527</v>
      </c>
      <c r="L569" s="444">
        <f t="shared" ca="1" si="54"/>
        <v>-1807145.5221796152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-1807145.5221796152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-7620.0034403924737</v>
      </c>
      <c r="L570" s="444">
        <f t="shared" ca="1" si="54"/>
        <v>-1836420.8291345865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-1836420.8291345865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-7741.9838860381878</v>
      </c>
      <c r="L571" s="444">
        <f t="shared" ca="1" si="54"/>
        <v>-1865818.1165352035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-1865818.1165352035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-7864.4725835407598</v>
      </c>
      <c r="L572" s="444">
        <f t="shared" ca="1" si="54"/>
        <v>-1895337.8926333231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-1895337.8926333231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-7987.4716506162567</v>
      </c>
      <c r="L573" s="444">
        <f t="shared" ca="1" si="54"/>
        <v>-1924980.6677985182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-1924980.6677985182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-8110.9832138045713</v>
      </c>
      <c r="L574" s="444">
        <f t="shared" ca="1" si="54"/>
        <v>-1954746.9545269017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-1954746.9545269017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-8235.0094085061683</v>
      </c>
      <c r="L575" s="444">
        <f t="shared" ca="1" si="54"/>
        <v>-1984637.2674499867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-1984637.2674499867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-8359.5523790190236</v>
      </c>
      <c r="L576" s="444">
        <f t="shared" ca="1" si="54"/>
        <v>-2014652.1233435846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-2014652.1233435846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-8484.6142785756801</v>
      </c>
      <c r="L577" s="444">
        <f t="shared" ca="1" si="54"/>
        <v>-2044792.0411367391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-2044792.0411367391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-8610.197269380491</v>
      </c>
      <c r="L578" s="444">
        <f t="shared" ca="1" si="54"/>
        <v>-2075057.5419206985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-2075057.5419206985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-8736.3035226469892</v>
      </c>
      <c r="L579" s="444">
        <f t="shared" ca="1" si="54"/>
        <v>-2105449.1489579245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-2105449.1489579245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-8862.9352186354299</v>
      </c>
      <c r="L580" s="444">
        <f t="shared" ca="1" si="54"/>
        <v>-2135967.3876911388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-2135967.3876911388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-8990.0945466904905</v>
      </c>
      <c r="L581" s="444">
        <f t="shared" ca="1" si="54"/>
        <v>-2166612.7857524082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-2166612.7857524082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-9117.7837052791128</v>
      </c>
      <c r="L582" s="444">
        <f t="shared" ca="1" si="54"/>
        <v>-2197385.8729722663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-2197385.8729722663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-9246.0049020285205</v>
      </c>
      <c r="L583" s="444">
        <f t="shared" ca="1" si="54"/>
        <v>-2228287.1813888736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-2228287.1813888736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-9374.7603537643845</v>
      </c>
      <c r="L584" s="444">
        <f t="shared" ca="1" si="54"/>
        <v>-2259317.245257217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-2259317.245257217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-9504.0522865491494</v>
      </c>
      <c r="L585" s="444">
        <f t="shared" ca="1" si="54"/>
        <v>-2290476.6010583448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-2290476.6010583448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-9633.8829357205159</v>
      </c>
      <c r="L586" s="444">
        <f t="shared" ca="1" si="54"/>
        <v>-2321765.7875086442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-2321765.7875086442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-9764.2545459300964</v>
      </c>
      <c r="L587" s="444">
        <f t="shared" ca="1" si="54"/>
        <v>-2353185.3455691533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-2353185.3455691533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-9895.1693711822172</v>
      </c>
      <c r="L588" s="444">
        <f t="shared" ca="1" si="54"/>
        <v>-2384735.8184549143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-2384735.8184549143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-10026.629674872887</v>
      </c>
      <c r="L589" s="444">
        <f t="shared" ca="1" si="54"/>
        <v>-2416417.751644366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-2416417.751644366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-10158.637729828937</v>
      </c>
      <c r="L590" s="444">
        <f t="shared" ca="1" si="54"/>
        <v>-2448231.6928887735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-2448231.6928887735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-10291.195818347302</v>
      </c>
      <c r="L591" s="444">
        <f t="shared" ca="1" si="54"/>
        <v>-2480178.1922216997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-2480178.1922216997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-10424.306232234494</v>
      </c>
      <c r="L592" s="444">
        <f t="shared" ca="1" si="54"/>
        <v>-2512257.8019685131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-2512257.8019685131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-10557.971272846216</v>
      </c>
      <c r="L593" s="444">
        <f t="shared" ca="1" si="54"/>
        <v>-2544471.0767559381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-2544471.0767559381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-10692.193251127153</v>
      </c>
      <c r="L594" s="444">
        <f t="shared" ca="1" si="54"/>
        <v>-2576818.5735216443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-2576818.5735216443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-10826.97448765093</v>
      </c>
      <c r="L595" s="444">
        <f t="shared" ca="1" si="54"/>
        <v>-2609300.8515238743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-2609300.8515238743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-10962.317312660221</v>
      </c>
      <c r="L596" s="444">
        <f t="shared" ca="1" si="54"/>
        <v>-2641918.4723511133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-2641918.4723511133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-11098.22406610705</v>
      </c>
      <c r="L597" s="444">
        <f t="shared" ca="1" si="54"/>
        <v>-2674671.9999317992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-2674671.9999317992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-11234.697097693243</v>
      </c>
      <c r="L598" s="444">
        <f t="shared" ca="1" si="54"/>
        <v>-2707562.0005440712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-2707562.0005440712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-11371.738766911041</v>
      </c>
      <c r="L599" s="444">
        <f t="shared" ca="1" si="54"/>
        <v>-2740589.042825561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-2740589.042825561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-11509.351443083917</v>
      </c>
      <c r="L600" s="444">
        <f t="shared" ca="1" si="54"/>
        <v>-2773753.6977832238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-2773753.6977832238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-11647.53750540751</v>
      </c>
      <c r="L601" s="444">
        <f t="shared" ca="1" si="54"/>
        <v>-2807056.53880321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-2807056.53880321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-11786.299342990787</v>
      </c>
      <c r="L602" s="444">
        <f t="shared" ca="1" si="54"/>
        <v>-2840498.1416607797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-2840498.1416607797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-11925.639354897326</v>
      </c>
      <c r="L603" s="444">
        <f t="shared" ca="1" si="54"/>
        <v>-2874079.0845302558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-2874079.0845302558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-12065.559950186811</v>
      </c>
      <c r="L604" s="444">
        <f t="shared" ca="1" si="54"/>
        <v>-2907799.9479950215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-2907799.9479950215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-12206.063547956668</v>
      </c>
      <c r="L605" s="444">
        <f t="shared" ca="1" si="54"/>
        <v>-2941661.3150575571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-2941661.3150575571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-12347.1525773839</v>
      </c>
      <c r="L606" s="444">
        <f t="shared" ca="1" si="54"/>
        <v>-2975663.7711495198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-2975663.7711495198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-12488.829477767078</v>
      </c>
      <c r="L607" s="444">
        <f t="shared" ca="1" si="54"/>
        <v>-3009807.9041418657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-3009807.9041418657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-12631.096698568519</v>
      </c>
      <c r="L608" s="444">
        <f t="shared" ca="1" si="54"/>
        <v>-3044094.3043550132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-3044094.3043550132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-12773.956699456634</v>
      </c>
      <c r="L609" s="444">
        <f t="shared" ca="1" si="54"/>
        <v>-3078523.5645690486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-3078523.5645690486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-12917.411950348447</v>
      </c>
      <c r="L610" s="444">
        <f t="shared" ca="1" si="54"/>
        <v>-3113096.2800339758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-3113096.2800339758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-13061.46493145231</v>
      </c>
      <c r="L611" s="444">
        <f t="shared" ca="1" si="54"/>
        <v>-3147813.0484800069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-3147813.0484800069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-13206.118133310774</v>
      </c>
      <c r="L612" s="444">
        <f t="shared" ca="1" si="54"/>
        <v>-3182674.4701278964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-3182674.4701278964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-13351.374056843646</v>
      </c>
      <c r="L613" s="444">
        <f t="shared" ca="1" si="54"/>
        <v>-3217681.1476993188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-3217681.1476993188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-13497.235213391241</v>
      </c>
      <c r="L614" s="444">
        <f t="shared" ca="1" si="54"/>
        <v>-3252833.6864272887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-3252833.6864272887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-13643.704124757782</v>
      </c>
      <c r="L615" s="444">
        <f t="shared" ca="1" si="54"/>
        <v>-3288132.6940666251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-3288132.6940666251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-13790.783323255017</v>
      </c>
      <c r="L616" s="444">
        <f t="shared" ca="1" si="54"/>
        <v>-3323578.7809044588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-3323578.7809044588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-13938.47535174599</v>
      </c>
      <c r="L617" s="444">
        <f t="shared" ca="1" si="54"/>
        <v>-3359172.5597707839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-3359172.5597707839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-14086.782763689011</v>
      </c>
      <c r="L618" s="444">
        <f t="shared" ca="1" si="54"/>
        <v>-3394914.6460490515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-3394914.6460490515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-14235.708123181794</v>
      </c>
      <c r="L619" s="444">
        <f t="shared" ca="1" si="54"/>
        <v>-3430805.6576868123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-3430805.6576868123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-14385.254005005796</v>
      </c>
      <c r="L620" s="444">
        <f t="shared" ca="1" si="54"/>
        <v>-3466846.2152063968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-3466846.2152063968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-14535.422994670731</v>
      </c>
      <c r="L621" s="444">
        <f t="shared" ca="1" si="54"/>
        <v>-3503036.9417156465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-3503036.9417156465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-14686.217688459274</v>
      </c>
      <c r="L622" s="444">
        <f t="shared" ca="1" si="54"/>
        <v>-3539378.4629186848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-3539378.4629186848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-14837.640693471933</v>
      </c>
      <c r="L623" s="444">
        <f t="shared" ca="1" si="54"/>
        <v>-3575871.4071267354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-3575871.4071267354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-14989.694627672145</v>
      </c>
      <c r="L624" s="444">
        <f t="shared" ca="1" si="54"/>
        <v>-3612516.4052689862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-3612516.4052689862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-15142.382119931521</v>
      </c>
      <c r="L625" s="444">
        <f t="shared" ca="1" si="54"/>
        <v>-3649314.0909034968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-3649314.0909034968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-15295.705810075313</v>
      </c>
      <c r="L626" s="444">
        <f t="shared" ca="1" si="54"/>
        <v>-3686265.1002281508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-3686265.1002281508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-15449.668348928039</v>
      </c>
      <c r="L627" s="444">
        <f t="shared" ca="1" si="54"/>
        <v>-3723370.0720916577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-3723370.0720916577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-15604.272398359319</v>
      </c>
      <c r="L628" s="444">
        <f t="shared" ca="1" si="54"/>
        <v>-3760629.6480045957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-3760629.6480045957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-15759.520631329893</v>
      </c>
      <c r="L629" s="444">
        <f t="shared" ca="1" si="54"/>
        <v>-3798044.4721505046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-3798044.4721505046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-15915.415731937848</v>
      </c>
      <c r="L630" s="444">
        <f t="shared" ca="1" si="54"/>
        <v>-3835615.1913970211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-3835615.1913970211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-16071.960395464999</v>
      </c>
      <c r="L631" s="444">
        <f t="shared" ca="1" si="54"/>
        <v>-3873342.455307065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-3873342.455307065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-16229.157328423516</v>
      </c>
      <c r="L632" s="444">
        <f t="shared" ca="1" si="54"/>
        <v>-3911226.9161500675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-3911226.9161500675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-16387.009248602692</v>
      </c>
      <c r="L633" s="444">
        <f t="shared" ca="1" si="54"/>
        <v>-3949269.228913249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-3949269.228913249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-16545.518885115951</v>
      </c>
      <c r="L634" s="444">
        <f t="shared" ca="1" si="54"/>
        <v>-3987470.0513129439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-3987470.0513129439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-16704.688978448012</v>
      </c>
      <c r="L635" s="444">
        <f t="shared" ca="1" si="54"/>
        <v>-4025830.0438059708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-4025830.0438059708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-16864.52228050229</v>
      </c>
      <c r="L636" s="444">
        <f t="shared" ca="1" si="54"/>
        <v>-4064349.8696010518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-4064349.8696010518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-17025.021554648461</v>
      </c>
      <c r="L637" s="444">
        <f t="shared" ca="1" si="54"/>
        <v>-4103030.194670279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-4103030.194670279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-17186.18957577024</v>
      </c>
      <c r="L638" s="444">
        <f t="shared" ca="1" si="54"/>
        <v>-4141871.6877606283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-4141871.6877606283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-17348.029130313364</v>
      </c>
      <c r="L639" s="444">
        <f t="shared" ca="1" si="54"/>
        <v>-4180875.0204055207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-4180875.0204055207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-17510.543016333744</v>
      </c>
      <c r="L640" s="444">
        <f t="shared" ca="1" si="54"/>
        <v>-4220040.8669364331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-4220040.8669364331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-17673.734043545883</v>
      </c>
      <c r="L641" s="444">
        <f t="shared" ca="1" si="54"/>
        <v>-4259369.9044945575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-4259369.9044945575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-17837.605033371401</v>
      </c>
      <c r="L642" s="444">
        <f t="shared" ca="1" si="54"/>
        <v>-4298862.8130425075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-4298862.8130425075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-18002.158818987857</v>
      </c>
      <c r="L643" s="444">
        <f t="shared" ca="1" si="54"/>
        <v>-4338520.275376074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-4338520.275376074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-18167.398245377717</v>
      </c>
      <c r="L644" s="444">
        <f t="shared" ca="1" si="54"/>
        <v>-4378342.9771360299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-4378342.9771360299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-18333.326169377535</v>
      </c>
      <c r="L645" s="444">
        <f t="shared" ca="1" si="54"/>
        <v>-4418331.6068199854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-4418331.6068199854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-18499.945459727351</v>
      </c>
      <c r="L646" s="444">
        <f t="shared" ca="1" si="54"/>
        <v>-4458486.855794291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-4458486.855794291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-18667.258997120291</v>
      </c>
      <c r="L647" s="444">
        <f t="shared" ca="1" si="54"/>
        <v>-4498809.4183059894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-4498809.4183059894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-18835.269674252366</v>
      </c>
      <c r="L648" s="444">
        <f t="shared" ca="1" si="54"/>
        <v>-4539299.9914948205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-4539299.9914948205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-19003.980395872495</v>
      </c>
      <c r="L649" s="444">
        <f t="shared" ca="1" si="54"/>
        <v>-4579959.275405271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-4579959.275405271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-19173.394078832705</v>
      </c>
      <c r="L650" s="444">
        <f t="shared" ca="1" si="54"/>
        <v>-4620787.9729986824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-4620787.9729986824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-19343.513652138587</v>
      </c>
      <c r="L651" s="444">
        <f t="shared" ca="1" si="54"/>
        <v>-4661786.7901653992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-4661786.7901653992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-19514.342056999907</v>
      </c>
      <c r="L652" s="444">
        <f t="shared" ca="1" si="54"/>
        <v>-4702956.4357369775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-4702956.4357369775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-19685.882246881483</v>
      </c>
      <c r="L653" s="444">
        <f t="shared" ca="1" si="54"/>
        <v>-4744297.6214984376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-4744297.6214984376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-19858.137187554232</v>
      </c>
      <c r="L654" s="444">
        <f t="shared" ca="1" si="54"/>
        <v>-4785811.0622005705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-4785811.0622005705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-20031.109857146454</v>
      </c>
      <c r="L655" s="444">
        <f t="shared" ca="1" si="54"/>
        <v>-4827497.4755722955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-4827497.4755722955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-20204.803246195308</v>
      </c>
      <c r="L656" s="444">
        <f t="shared" ca="1" si="54"/>
        <v>-4869357.5823330693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-4869357.5823330693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-20379.22035769853</v>
      </c>
      <c r="L657" s="444">
        <f t="shared" ca="1" si="54"/>
        <v>-4911392.1062053461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-4911392.1062053461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-20554.364207166353</v>
      </c>
      <c r="L658" s="444">
        <f t="shared" ca="1" si="54"/>
        <v>-4953601.7739270907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-4953601.7739270907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-20730.237822673622</v>
      </c>
      <c r="L659" s="444">
        <f t="shared" ca="1" si="54"/>
        <v>-4995987.3152643424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-4995987.3152643424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-20906.844244912169</v>
      </c>
      <c r="L660" s="444">
        <f t="shared" ca="1" si="54"/>
        <v>-5038549.463023833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-5038549.463023833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-21084.186527243379</v>
      </c>
      <c r="L661" s="444">
        <f t="shared" ca="1" si="54"/>
        <v>-5081288.9530656552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-5081288.9530656552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-21262.267735750975</v>
      </c>
      <c r="L662" s="444">
        <f t="shared" ca="1" si="54"/>
        <v>-5124206.5243159849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-5124206.5243159849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-21441.090949294012</v>
      </c>
      <c r="L663" s="444">
        <f t="shared" ca="1" si="54"/>
        <v>-5167302.9187798575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-5167302.9187798575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-21620.659259560151</v>
      </c>
      <c r="L664" s="444">
        <f t="shared" ca="1" si="54"/>
        <v>-5210578.8815539964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-5210578.8815539964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-21800.975771119061</v>
      </c>
      <c r="L665" s="444">
        <f t="shared" ca="1" si="54"/>
        <v>-5254035.1608396936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-5254035.1608396936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-21982.043601476133</v>
      </c>
      <c r="L666" s="444">
        <f t="shared" ca="1" si="54"/>
        <v>-5297672.5079557486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-5297672.5079557486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-22163.865881126363</v>
      </c>
      <c r="L667" s="444">
        <f t="shared" ca="1" si="54"/>
        <v>-5341491.6773514533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-5341491.6773514533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-22346.445753608466</v>
      </c>
      <c r="L668" s="444">
        <f t="shared" ca="1" si="54"/>
        <v>-5385493.4266196406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-5385493.4266196406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-22529.786375559244</v>
      </c>
      <c r="L669" s="444">
        <f t="shared" ca="1" si="54"/>
        <v>-5429678.5165097779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-5429678.5165097779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-22713.890916768152</v>
      </c>
      <c r="L670" s="444">
        <f t="shared" ca="1" si="54"/>
        <v>-5474047.7109411247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-5474047.7109411247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-22898.762560232095</v>
      </c>
      <c r="L671" s="444">
        <f t="shared" ca="1" si="54"/>
        <v>-5518601.7770159356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-5518601.7770159356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-23084.404502210476</v>
      </c>
      <c r="L672" s="444">
        <f t="shared" ca="1" si="54"/>
        <v>-5563341.4850327242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-5563341.4850327242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-23270.819952280428</v>
      </c>
      <c r="L673" s="444">
        <f t="shared" ca="1" si="54"/>
        <v>-5608267.6084995829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-5608267.6084995829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-23458.012133392338</v>
      </c>
      <c r="L674" s="444">
        <f t="shared" ca="1" si="54"/>
        <v>-5653380.9241475537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-5653380.9241475537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-23645.98428192555</v>
      </c>
      <c r="L675" s="444">
        <f t="shared" ca="1" si="54"/>
        <v>-5698682.2119440576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-5698682.2119440576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-23834.739647744318</v>
      </c>
      <c r="L676" s="444">
        <f t="shared" ca="1" si="54"/>
        <v>-5744172.2551063802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-5744172.2551063802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-24024.281494253995</v>
      </c>
      <c r="L677" s="444">
        <f t="shared" ca="1" si="54"/>
        <v>-5789851.8401152128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-5789851.8401152128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-24214.613098457463</v>
      </c>
      <c r="L678" s="444">
        <f t="shared" ca="1" si="54"/>
        <v>-5835721.7567282487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-5835721.7567282487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-24405.73775101178</v>
      </c>
      <c r="L679" s="444">
        <f t="shared" ca="1" si="54"/>
        <v>-5881782.7979938388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-5881782.7979938388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-24597.658756285073</v>
      </c>
      <c r="L680" s="444">
        <f t="shared" ca="1" si="54"/>
        <v>-5928035.7602647021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-5928035.7602647021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-24790.379432413669</v>
      </c>
      <c r="L681" s="444">
        <f t="shared" ca="1" si="54"/>
        <v>-5974481.4432116942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-5974481.4432116942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-24983.903111359468</v>
      </c>
      <c r="L682" s="444">
        <f t="shared" ca="1" si="54"/>
        <v>-6021120.6498376317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-6021120.6498376317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-25178.233138967542</v>
      </c>
      <c r="L683" s="444">
        <f t="shared" ca="1" si="54"/>
        <v>-6067954.1864911774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-6067954.1864911774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-25373.372875023982</v>
      </c>
      <c r="L684" s="444">
        <f t="shared" ca="1" si="54"/>
        <v>-6114982.8628807794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-6114982.8628807794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-25569.325693313989</v>
      </c>
      <c r="L685" s="444">
        <f t="shared" ca="1" si="54"/>
        <v>-6162207.4920886718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-6162207.4920886718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-25766.094981680209</v>
      </c>
      <c r="L686" s="444">
        <f t="shared" ca="1" si="54"/>
        <v>-6209628.8905849308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-6209628.8905849308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-25963.684142081289</v>
      </c>
      <c r="L687" s="444">
        <f t="shared" ca="1" si="54"/>
        <v>-6257247.8782415902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-6257247.8782415902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-26162.096590650701</v>
      </c>
      <c r="L688" s="444">
        <f t="shared" ca="1" si="54"/>
        <v>-6305065.2783468189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-6305065.2783468189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-26361.33575775582</v>
      </c>
      <c r="L689" s="444">
        <f t="shared" ca="1" si="54"/>
        <v>-6353081.9176191529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-6353081.9176191529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-26561.405088057214</v>
      </c>
      <c r="L690" s="444">
        <f t="shared" ca="1" si="54"/>
        <v>-6401298.6262217881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-6401298.6262217881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-26762.308040568194</v>
      </c>
      <c r="L691" s="444">
        <f t="shared" ca="1" si="54"/>
        <v>-6449716.2377769351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-6449716.2377769351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-26964.04808871464</v>
      </c>
      <c r="L692" s="444">
        <f t="shared" ca="1" si="54"/>
        <v>-6498335.589380228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-6498335.589380228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-27166.628720395027</v>
      </c>
      <c r="L693" s="444">
        <f t="shared" ca="1" si="54"/>
        <v>-6547157.5216152016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-6547157.5216152016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-27370.053438040748</v>
      </c>
      <c r="L694" s="444">
        <f t="shared" ca="1" si="54"/>
        <v>-6596182.8785678204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-6596182.8785678204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-27574.325758676659</v>
      </c>
      <c r="L695" s="444">
        <f t="shared" ca="1" si="54"/>
        <v>-6645412.5078410758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-6645412.5078410758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-27779.44921398189</v>
      </c>
      <c r="L696" s="444">
        <f t="shared" ca="1" si="54"/>
        <v>-6694847.2605696358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-6694847.2605696358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-27985.427350350892</v>
      </c>
      <c r="L697" s="444">
        <f t="shared" ca="1" si="54"/>
        <v>-6744487.9914345648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-6744487.9914345648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-28192.263728954767</v>
      </c>
      <c r="L698" s="444">
        <f t="shared" ca="1" si="54"/>
        <v>-6794335.558678098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-6794335.558678098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-28399.961925802818</v>
      </c>
      <c r="L699" s="444">
        <f t="shared" ca="1" si="54"/>
        <v>-6844390.8241184792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-6844390.8241184792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-28608.525531804404</v>
      </c>
      <c r="L700" s="444">
        <f t="shared" ca="1" si="54"/>
        <v>-6894654.6531648617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-6894654.6531648617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-28817.958152830997</v>
      </c>
      <c r="L701" s="444">
        <f t="shared" ca="1" si="54"/>
        <v>-6945127.9148322707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-6945127.9148322707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-29028.263409778538</v>
      </c>
      <c r="L702" s="444">
        <f t="shared" ca="1" si="54"/>
        <v>-6995811.4817566276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-6995811.4817566276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-29239.444938630026</v>
      </c>
      <c r="L703" s="444">
        <f t="shared" ca="1" si="54"/>
        <v>-7046706.2302098358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-7046706.2302098358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-29451.506390518392</v>
      </c>
      <c r="L704" s="444">
        <f t="shared" ca="1" si="54"/>
        <v>-7097813.0401149327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-7097813.0401149327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-29664.451431789625</v>
      </c>
      <c r="L705" s="444">
        <f t="shared" ca="1" si="54"/>
        <v>-7149132.7950613005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-7149132.7950613005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-29878.283744066161</v>
      </c>
      <c r="L706" s="444">
        <f t="shared" ca="1" si="54"/>
        <v>-7200666.3823199449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-7200666.3823199449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-30093.007024310518</v>
      </c>
      <c r="L707" s="444">
        <f t="shared" ca="1" si="54"/>
        <v>-7252414.6928588338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-7252414.6928588338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-30308.624984889215</v>
      </c>
      <c r="L708" s="444">
        <f t="shared" ca="1" si="54"/>
        <v>-7304378.6213583015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-7304378.6213583015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-30525.141353636998</v>
      </c>
      <c r="L709" s="444">
        <f t="shared" ca="1" si="54"/>
        <v>-7356559.0662265169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-7356559.0662265169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-30742.559873921229</v>
      </c>
      <c r="L710" s="444">
        <f t="shared" ca="1" si="54"/>
        <v>-7408956.9296150161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-7408956.9296150161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-30960.884304706644</v>
      </c>
      <c r="L711" s="444">
        <f t="shared" ca="1" si="54"/>
        <v>-7461573.1174343014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-7461573.1174343014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-31180.118420620332</v>
      </c>
      <c r="L712" s="444">
        <f t="shared" ca="1" si="54"/>
        <v>-7514408.5393695002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-7514408.5393695002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-31400.266012016993</v>
      </c>
      <c r="L713" s="444">
        <f t="shared" ca="1" si="54"/>
        <v>-7567464.1088960953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-7567464.1088960953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-31621.330885044474</v>
      </c>
      <c r="L714" s="444">
        <f t="shared" ca="1" si="54"/>
        <v>-7620740.743295718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-7620740.743295718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-31843.316861709569</v>
      </c>
      <c r="L715" s="444">
        <f t="shared" ca="1" si="54"/>
        <v>-7674239.3636720059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-7674239.3636720059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-32066.2277799441</v>
      </c>
      <c r="L716" s="444">
        <f t="shared" ca="1" si="54"/>
        <v>-7727960.8949665288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-7727960.8949665288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-32290.067493671282</v>
      </c>
      <c r="L717" s="444">
        <f t="shared" ca="1" si="54"/>
        <v>-7781906.2659747787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-7781906.2659747787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-32514.839872872326</v>
      </c>
      <c r="L718" s="444">
        <f t="shared" ca="1" si="54"/>
        <v>-7836076.4093622295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-7836076.4093622295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-32740.548803653364</v>
      </c>
      <c r="L719" s="444">
        <f t="shared" ca="1" si="54"/>
        <v>-7890472.2616804615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-7890472.2616804615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-32967.198188312665</v>
      </c>
      <c r="L720" s="444">
        <f t="shared" ca="1" si="54"/>
        <v>-7945094.7633833522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-7945094.7633833522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-33194.79194540804</v>
      </c>
      <c r="L721" s="444">
        <f t="shared" ca="1" si="54"/>
        <v>-7999944.8588433387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-7999944.8588433387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-33423.334009824648</v>
      </c>
      <c r="L722" s="444">
        <f t="shared" ca="1" si="54"/>
        <v>-8055023.4963677414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-8055023.4963677414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-33652.828332843004</v>
      </c>
      <c r="L723" s="444">
        <f t="shared" ca="1" si="54"/>
        <v>-8110331.628215163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-8110331.628215163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-33883.278882207254</v>
      </c>
      <c r="L724" s="444">
        <f t="shared" ca="1" si="54"/>
        <v>-8165870.2106119487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-8165870.2106119487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-34114.689642193865</v>
      </c>
      <c r="L725" s="444">
        <f t="shared" ca="1" si="54"/>
        <v>-8221640.2037687209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-8221640.2037687209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-34347.064613680413</v>
      </c>
      <c r="L726" s="444">
        <f t="shared" ca="1" si="54"/>
        <v>-8277642.5718969796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-8277642.5718969796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-34580.407814214821</v>
      </c>
      <c r="L727" s="444">
        <f t="shared" ca="1" si="54"/>
        <v>-8333878.2832257729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-8333878.2832257729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-34814.723278084799</v>
      </c>
      <c r="L728" s="444">
        <f t="shared" ca="1" si="54"/>
        <v>-8390348.310018437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-8390348.310018437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-35050.015056387565</v>
      </c>
      <c r="L729" s="444">
        <f t="shared" ca="1" si="54"/>
        <v>-8447053.6285894047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-8447053.6285894047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-35286.287217099933</v>
      </c>
      <c r="L730" s="444">
        <f t="shared" ca="1" si="54"/>
        <v>-8503995.2193210833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-8503995.2193210833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-35523.543845148597</v>
      </c>
      <c r="L731" s="444">
        <f t="shared" ca="1" si="54"/>
        <v>-8561174.0666808113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-8561174.0666808113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-35761.789042480792</v>
      </c>
      <c r="L732" s="444">
        <f t="shared" ca="1" si="54"/>
        <v>-8618591.1592378709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-8618591.1592378709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-36001.026928135208</v>
      </c>
      <c r="L733" s="444">
        <f t="shared" ca="1" si="54"/>
        <v>-8676247.4896805864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-8676247.4896805864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-36241.26163831319</v>
      </c>
      <c r="L734" s="444">
        <f t="shared" ca="1" si="54"/>
        <v>-8734144.0548334792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-8734144.0548334792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-36482.497326450241</v>
      </c>
      <c r="L735" s="444">
        <f t="shared" ca="1" si="54"/>
        <v>-8792281.855674509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-8792281.855674509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-36724.738163287868</v>
      </c>
      <c r="L736" s="444">
        <f t="shared" ca="1" si="54"/>
        <v>-8850661.897352377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-8850661.897352377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-36967.988336945651</v>
      </c>
      <c r="L737" s="444">
        <f t="shared" ca="1" si="54"/>
        <v>-8909285.1892039012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-8909285.1892039012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-37212.252052993666</v>
      </c>
      <c r="L738" s="444">
        <f t="shared" ca="1" si="54"/>
        <v>-8968152.744771475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-8968152.744771475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-37457.533534525224</v>
      </c>
      <c r="L739" s="444">
        <f t="shared" ca="1" si="54"/>
        <v>-9027265.5818205792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-9027265.5818205792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-37703.837022229825</v>
      </c>
      <c r="L740" s="444">
        <f t="shared" ca="1" si="54"/>
        <v>-9086624.7223573886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-9086624.7223573886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-37951.166774466532</v>
      </c>
      <c r="L741" s="444">
        <f t="shared" ca="1" si="54"/>
        <v>-9146231.1926464345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-9146231.1926464345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-38199.527067337556</v>
      </c>
      <c r="L742" s="444">
        <f t="shared" ca="1" si="54"/>
        <v>-9206086.023228351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-9206086.023228351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-38448.922194762206</v>
      </c>
      <c r="L743" s="444">
        <f t="shared" ca="1" si="54"/>
        <v>-9266190.2489376925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-9266190.2489376925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-38699.35646855113</v>
      </c>
      <c r="L744" s="444">
        <f t="shared" ca="1" si="54"/>
        <v>-9326544.9089208227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-9326544.9089208227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-38950.834218480843</v>
      </c>
      <c r="L745" s="444">
        <f t="shared" ca="1" si="54"/>
        <v>-9387151.0466538835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-9387151.0466538835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-39203.359792368596</v>
      </c>
      <c r="L746" s="444">
        <f t="shared" ca="1" si="54"/>
        <v>-9448009.7099608313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-9448009.7099608313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-39456.937556147546</v>
      </c>
      <c r="L747" s="444">
        <f t="shared" ca="1" si="54"/>
        <v>-9509121.9510315582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-9509121.9510315582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-39711.571893942237</v>
      </c>
      <c r="L748" s="444">
        <f t="shared" ca="1" si="54"/>
        <v>-9570488.8264400791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-9570488.8264400791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-39967.267208144411</v>
      </c>
      <c r="L749" s="444">
        <f t="shared" ca="1" si="54"/>
        <v>-9632111.3971628025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-9632111.3971628025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-40224.02791948909</v>
      </c>
      <c r="L750" s="444">
        <f t="shared" ca="1" si="54"/>
        <v>-9693990.7285968717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-9693990.7285968717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-40481.858467131045</v>
      </c>
      <c r="L751" s="444">
        <f t="shared" ca="1" si="54"/>
        <v>-9756127.8905785829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-9756127.8905785829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-40740.763308721507</v>
      </c>
      <c r="L752" s="444">
        <f t="shared" ca="1" si="54"/>
        <v>-9818523.9574018829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-9818523.9574018829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-41000.74692048526</v>
      </c>
      <c r="L753" s="444">
        <f t="shared" ca="1" si="54"/>
        <v>-9881180.0078369472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-9881180.0078369472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-41261.813797298026</v>
      </c>
      <c r="L754" s="444">
        <f t="shared" ca="1" si="54"/>
        <v>-9944097.1251488253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-9944097.1251488253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-41523.968452764188</v>
      </c>
      <c r="L755" s="444">
        <f t="shared" ca="1" si="54"/>
        <v>-10007276.397116169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-10007276.397116169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-41787.215419294786</v>
      </c>
      <c r="L756" s="444">
        <f t="shared" ca="1" si="54"/>
        <v>-10070718.916050043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-10070718.916050043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-42051.559248185928</v>
      </c>
      <c r="L757" s="444">
        <f t="shared" ca="1" si="54"/>
        <v>-10134425.778812809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-10134425.778812809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-42317.00450969745</v>
      </c>
      <c r="L758" s="444">
        <f t="shared" ca="1" si="54"/>
        <v>-10198398.086837085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-10198398.086837085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-42583.555793131934</v>
      </c>
      <c r="L759" s="444">
        <f t="shared" ca="1" si="54"/>
        <v>-10262636.946144797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-10262636.946144797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-42851.217706914067</v>
      </c>
      <c r="L760" s="444">
        <f t="shared" ca="1" si="54"/>
        <v>-10327143.467366291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-10327143.467366291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-43119.994878670295</v>
      </c>
      <c r="L761" s="444">
        <f t="shared" ca="1" si="54"/>
        <v>-10391918.765759541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-10391918.765759541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-43389.891955308834</v>
      </c>
      <c r="L762" s="444">
        <f t="shared" ca="1" si="54"/>
        <v>-10456963.961229429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-10456963.961229429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-43660.913603100031</v>
      </c>
      <c r="L763" s="444">
        <f t="shared" ca="1" si="54"/>
        <v>-10522280.178347109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-10522280.178347109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-43933.064507757037</v>
      </c>
      <c r="L764" s="444">
        <f t="shared" ca="1" si="54"/>
        <v>-10587868.546369445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-10587868.546369445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-44206.349374516765</v>
      </c>
      <c r="L765" s="444">
        <f t="shared" ca="1" si="54"/>
        <v>-10653730.19925854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-10653730.19925854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-44480.772928221326</v>
      </c>
      <c r="L766" s="444">
        <f t="shared" ca="1" si="54"/>
        <v>-10719866.27570134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-10719866.27570134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-44756.339913399665</v>
      </c>
      <c r="L767" s="444">
        <f t="shared" ca="1" si="54"/>
        <v>-10786277.919129319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-10786277.919129319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-45033.055094349576</v>
      </c>
      <c r="L768" s="444">
        <f t="shared" ca="1" si="54"/>
        <v>-10852966.277738249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-10852966.277738249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-45310.923255220114</v>
      </c>
      <c r="L769" s="444">
        <f t="shared" ca="1" si="54"/>
        <v>-10919932.504508048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-10919932.504508048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-45589.949200094285</v>
      </c>
      <c r="L770" s="444">
        <f t="shared" ca="1" si="54"/>
        <v>-10987177.757222721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-10987177.757222721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-45870.137753072086</v>
      </c>
      <c r="L771" s="444">
        <f t="shared" ca="1" si="54"/>
        <v>-11054703.198490372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-11054703.198490372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-46151.493758353965</v>
      </c>
      <c r="L772" s="444">
        <f t="shared" ca="1" si="54"/>
        <v>-11122509.995763306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-11122509.995763306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-46434.022080324517</v>
      </c>
      <c r="L773" s="444">
        <f t="shared" ref="L773:L1027" ca="1" si="80">I773-J773+K773</f>
        <v>-11190599.321358209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-11190599.321358209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-46717.727603636617</v>
      </c>
      <c r="L774" s="444">
        <f t="shared" ca="1" si="80"/>
        <v>-11258972.352476425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-11258972.352476425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-47002.615233295852</v>
      </c>
      <c r="L775" s="444">
        <f t="shared" ca="1" si="80"/>
        <v>-11327630.271224301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-11327630.271224301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-47288.689894745337</v>
      </c>
      <c r="L776" s="444">
        <f t="shared" ca="1" si="80"/>
        <v>-11396574.264633626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-11396574.264633626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-47575.956533950855</v>
      </c>
      <c r="L777" s="444">
        <f t="shared" ca="1" si="80"/>
        <v>-11465805.524682157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-11465805.524682157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-47864.420117486399</v>
      </c>
      <c r="L778" s="444">
        <f t="shared" ca="1" si="80"/>
        <v>-11535325.248314222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-11535325.248314222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-48154.085632620008</v>
      </c>
      <c r="L779" s="444">
        <f t="shared" ca="1" si="80"/>
        <v>-11605134.637461422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-11605134.637461422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-48444.958087400002</v>
      </c>
      <c r="L780" s="444">
        <f t="shared" ca="1" si="80"/>
        <v>-11675234.899063401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-11675234.899063401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-48737.042510741587</v>
      </c>
      <c r="L781" s="444">
        <f t="shared" ca="1" si="80"/>
        <v>-11745627.245088723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-11745627.245088723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-49030.343952513758</v>
      </c>
      <c r="L782" s="444">
        <f t="shared" ca="1" si="80"/>
        <v>-11816312.892555816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-11816312.892555816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-49324.867483626644</v>
      </c>
      <c r="L783" s="444">
        <f t="shared" ca="1" si="80"/>
        <v>-11887293.063554022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-11887293.063554022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-49620.618196119176</v>
      </c>
      <c r="L784" s="444">
        <f t="shared" ca="1" si="80"/>
        <v>-11958568.98526472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-11958568.98526472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-49917.601203247083</v>
      </c>
      <c r="L785" s="444">
        <f t="shared" ca="1" si="80"/>
        <v>-12030141.889982548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-12030141.889982548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-50215.821639571361</v>
      </c>
      <c r="L786" s="444">
        <f t="shared" ca="1" si="80"/>
        <v>-12102013.015136698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-12102013.015136698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-50515.284661046986</v>
      </c>
      <c r="L787" s="444">
        <f t="shared" ca="1" si="80"/>
        <v>-12174183.603312325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-12174183.603312325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-50815.995445112101</v>
      </c>
      <c r="L788" s="444">
        <f t="shared" ca="1" si="80"/>
        <v>-12246654.902272016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-12246654.902272016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-51117.959190777481</v>
      </c>
      <c r="L789" s="444">
        <f t="shared" ca="1" si="80"/>
        <v>-12319428.164977372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-12319428.164977372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-51421.181118716464</v>
      </c>
      <c r="L790" s="444">
        <f t="shared" ca="1" si="80"/>
        <v>-12392504.649610667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-12392504.649610667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-51725.666471355187</v>
      </c>
      <c r="L791" s="444">
        <f t="shared" ca="1" si="80"/>
        <v>-12465885.619596601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-12465885.619596601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-52031.420512963246</v>
      </c>
      <c r="L792" s="444">
        <f t="shared" ca="1" si="80"/>
        <v>-12539572.343624143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-12539572.343624143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-52338.448529744674</v>
      </c>
      <c r="L793" s="444">
        <f t="shared" ca="1" si="80"/>
        <v>-12613566.095668467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-12613566.095668467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-52646.75582992936</v>
      </c>
      <c r="L794" s="444">
        <f t="shared" ca="1" si="80"/>
        <v>-12687868.155012975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-12687868.155012975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-52956.347743864804</v>
      </c>
      <c r="L795" s="444">
        <f t="shared" ca="1" si="80"/>
        <v>-12762479.806271419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-12762479.806271419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-53267.229624108324</v>
      </c>
      <c r="L796" s="444">
        <f t="shared" ca="1" si="80"/>
        <v>-12837402.339410106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-12837402.339410106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-53579.406845519523</v>
      </c>
      <c r="L797" s="444">
        <f t="shared" ca="1" si="80"/>
        <v>-12912637.049770204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-12912637.049770204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-53892.884805353264</v>
      </c>
      <c r="L798" s="444">
        <f t="shared" ca="1" si="80"/>
        <v>-12988185.238090137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-12988185.238090137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-54207.668923352983</v>
      </c>
      <c r="L799" s="444">
        <f t="shared" ca="1" si="80"/>
        <v>-13064048.21052807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-13064048.21052807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-54523.764641844369</v>
      </c>
      <c r="L800" s="444">
        <f t="shared" ca="1" si="80"/>
        <v>-13140227.278684493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-13140227.278684493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-54841.177425829468</v>
      </c>
      <c r="L801" s="444">
        <f t="shared" ca="1" si="80"/>
        <v>-13216723.759624902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-13216723.759624902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-55159.912763081171</v>
      </c>
      <c r="L802" s="444">
        <f t="shared" ca="1" si="80"/>
        <v>-13293538.975902563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-13293538.975902563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-55479.976164238091</v>
      </c>
      <c r="L803" s="444">
        <f t="shared" ca="1" si="80"/>
        <v>-13370674.255581381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-13370674.255581381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-55801.373162899843</v>
      </c>
      <c r="L804" s="444">
        <f t="shared" ca="1" si="80"/>
        <v>-13448130.932258859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-13448130.932258859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-56124.109315722657</v>
      </c>
      <c r="L805" s="444">
        <f t="shared" ca="1" si="80"/>
        <v>-13525910.345089162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-13525910.345089162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-56448.190202515587</v>
      </c>
      <c r="L806" s="444">
        <f t="shared" ca="1" si="80"/>
        <v>-13604013.838806257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-13604013.838806257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-56773.621426336817</v>
      </c>
      <c r="L807" s="444">
        <f t="shared" ca="1" si="80"/>
        <v>-13682442.763747172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-13682442.763747172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-57100.40861359064</v>
      </c>
      <c r="L808" s="444">
        <f t="shared" ca="1" si="80"/>
        <v>-13761198.475875342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-13761198.475875342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-57428.557414124669</v>
      </c>
      <c r="L809" s="444">
        <f t="shared" ca="1" si="80"/>
        <v>-13840282.336804045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-13840282.336804045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-57758.073501327599</v>
      </c>
      <c r="L810" s="444">
        <f t="shared" ca="1" si="80"/>
        <v>-13919695.713819953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-13919695.713819953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-58088.96257222721</v>
      </c>
      <c r="L811" s="444">
        <f t="shared" ca="1" si="80"/>
        <v>-13999439.979906758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-13999439.979906758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-58421.230347588906</v>
      </c>
      <c r="L812" s="444">
        <f t="shared" ca="1" si="80"/>
        <v>-14079516.513768926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-14079516.513768926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-58754.882572014605</v>
      </c>
      <c r="L813" s="444">
        <f t="shared" ca="1" si="80"/>
        <v>-14159926.699855519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-14159926.699855519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-59089.92501404207</v>
      </c>
      <c r="L814" s="444">
        <f t="shared" ca="1" si="80"/>
        <v>-14240671.92838414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-14240671.92838414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-59426.363466244657</v>
      </c>
      <c r="L815" s="444">
        <f t="shared" ca="1" si="80"/>
        <v>-14321753.595364964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-14321753.595364964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-59764.203745331426</v>
      </c>
      <c r="L816" s="444">
        <f t="shared" ca="1" si="80"/>
        <v>-14403173.102624875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-14403173.102624875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-60103.451692247734</v>
      </c>
      <c r="L817" s="444">
        <f t="shared" ca="1" si="80"/>
        <v>-14484931.857831702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-14484931.857831702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-60444.113172276171</v>
      </c>
      <c r="L818" s="444">
        <f t="shared" ca="1" si="80"/>
        <v>-14567031.274518557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-14567031.274518557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-60786.194075138068</v>
      </c>
      <c r="L819" s="444">
        <f t="shared" ca="1" si="80"/>
        <v>-14649472.772108274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-14649472.772108274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-61129.70031509523</v>
      </c>
      <c r="L820" s="444">
        <f t="shared" ca="1" si="80"/>
        <v>-14732257.775937948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-14732257.775937948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-61474.637831052198</v>
      </c>
      <c r="L821" s="444">
        <f t="shared" ca="1" si="80"/>
        <v>-14815387.71728358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-14815387.71728358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-61821.012586659002</v>
      </c>
      <c r="L822" s="444">
        <f t="shared" ca="1" si="80"/>
        <v>-14898864.033384819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-14898864.033384819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-62168.83057041416</v>
      </c>
      <c r="L823" s="444">
        <f t="shared" ca="1" si="80"/>
        <v>-14982688.167469813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-14982688.167469813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-62518.097795768299</v>
      </c>
      <c r="L824" s="444">
        <f t="shared" ca="1" si="80"/>
        <v>-15066861.56878016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-15066861.56878016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-62868.820301228072</v>
      </c>
      <c r="L825" s="444">
        <f t="shared" ca="1" si="80"/>
        <v>-15151385.692595966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-15151385.692595966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-63221.004150460605</v>
      </c>
      <c r="L826" s="444">
        <f t="shared" ca="1" si="80"/>
        <v>-15236262.000261007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-15236262.000261007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-63574.655432398278</v>
      </c>
      <c r="L827" s="444">
        <f t="shared" ca="1" si="80"/>
        <v>-15321491.959207984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-15321491.959207984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-63929.780261344022</v>
      </c>
      <c r="L828" s="444">
        <f t="shared" ca="1" si="80"/>
        <v>-15407077.042983906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-15407077.042983906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-64286.38477707703</v>
      </c>
      <c r="L829" s="444">
        <f t="shared" ca="1" si="80"/>
        <v>-15493018.731275562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-15493018.731275562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-64644.475144958917</v>
      </c>
      <c r="L830" s="444">
        <f t="shared" ca="1" si="80"/>
        <v>-15579318.5099351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-15579318.5099351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-65004.057556040338</v>
      </c>
      <c r="L831" s="444">
        <f t="shared" ca="1" si="80"/>
        <v>-15665977.87100572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-15665977.87100572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-65365.13822716791</v>
      </c>
      <c r="L832" s="444">
        <f t="shared" ca="1" si="80"/>
        <v>-15752998.312747467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-15752998.312747467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-65727.723401091862</v>
      </c>
      <c r="L833" s="444">
        <f t="shared" ca="1" si="80"/>
        <v>-15840381.339663139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-15840381.339663139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-66091.81934657383</v>
      </c>
      <c r="L834" s="444">
        <f t="shared" ca="1" si="80"/>
        <v>-15928128.462524291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-15928128.462524291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-66457.432358495294</v>
      </c>
      <c r="L835" s="444">
        <f t="shared" ca="1" si="80"/>
        <v>-16016241.198397366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-16016241.198397366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-66824.568757966452</v>
      </c>
      <c r="L836" s="444">
        <f t="shared" ca="1" si="80"/>
        <v>-16104721.070669912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-16104721.070669912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-67193.234892435372</v>
      </c>
      <c r="L837" s="444">
        <f t="shared" ca="1" si="80"/>
        <v>-16193569.609076926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-16193569.609076926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-67563.43713579794</v>
      </c>
      <c r="L838" s="444">
        <f t="shared" ca="1" si="80"/>
        <v>-16282788.349727305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-16282788.349727305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-67935.181888507854</v>
      </c>
      <c r="L839" s="444">
        <f t="shared" ca="1" si="80"/>
        <v>-16372378.835130392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-16372378.835130392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-68308.475577687364</v>
      </c>
      <c r="L840" s="444">
        <f t="shared" ca="1" si="80"/>
        <v>-16462342.614222659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-16462342.614222659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-68683.324657238496</v>
      </c>
      <c r="L841" s="444">
        <f t="shared" ca="1" si="80"/>
        <v>-16552681.242394477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-16552681.242394477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-69059.735607954412</v>
      </c>
      <c r="L842" s="444">
        <f t="shared" ca="1" si="80"/>
        <v>-16643396.28151701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-16643396.28151701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-69437.714937631623</v>
      </c>
      <c r="L843" s="444">
        <f t="shared" ca="1" si="80"/>
        <v>-16734489.299969221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-16734489.299969221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-69817.269181182492</v>
      </c>
      <c r="L844" s="444">
        <f t="shared" ca="1" si="80"/>
        <v>-16825961.872664981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-16825961.872664981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-70198.404900748152</v>
      </c>
      <c r="L845" s="444">
        <f t="shared" ca="1" si="80"/>
        <v>-16917815.581080306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-16917815.581080306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-70581.128685812015</v>
      </c>
      <c r="L846" s="444">
        <f t="shared" ca="1" si="80"/>
        <v>-17010052.013280697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-17010052.013280697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-70965.447153313638</v>
      </c>
      <c r="L847" s="444">
        <f t="shared" ca="1" si="80"/>
        <v>-17102672.76394859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-17102672.76394859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-71351.366947763192</v>
      </c>
      <c r="L848" s="444">
        <f t="shared" ca="1" si="80"/>
        <v>-17195679.43441093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-17195679.43441093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-71738.894741356286</v>
      </c>
      <c r="L849" s="444">
        <f t="shared" ca="1" si="80"/>
        <v>-17289073.632666864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-17289073.632666864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-72128.037234089337</v>
      </c>
      <c r="L850" s="444">
        <f t="shared" ca="1" si="80"/>
        <v>-17382856.973415531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-17382856.973415531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-72518.801153875451</v>
      </c>
      <c r="L851" s="444">
        <f t="shared" ca="1" si="80"/>
        <v>-17477031.078083985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-17477031.078083985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-72911.19325666067</v>
      </c>
      <c r="L852" s="444">
        <f t="shared" ca="1" si="80"/>
        <v>-17571597.574855223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-17571597.574855223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-73305.220326540832</v>
      </c>
      <c r="L853" s="444">
        <f t="shared" ca="1" si="80"/>
        <v>-17666558.09869634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-17666558.09869634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-73700.889175878823</v>
      </c>
      <c r="L854" s="444">
        <f t="shared" ca="1" si="80"/>
        <v>-17761914.291386794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-17761914.291386794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-74098.206645422382</v>
      </c>
      <c r="L855" s="444">
        <f t="shared" ca="1" si="80"/>
        <v>-17857667.801546793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-17857667.801546793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-74497.179604422374</v>
      </c>
      <c r="L856" s="444">
        <f t="shared" ca="1" si="80"/>
        <v>-17953820.284665793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-17953820.284665793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-74897.814950751548</v>
      </c>
      <c r="L857" s="444">
        <f t="shared" ca="1" si="80"/>
        <v>-18050373.403131124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-18050373.403131124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-75300.119611023751</v>
      </c>
      <c r="L858" s="444">
        <f t="shared" ca="1" si="80"/>
        <v>-18147328.826256726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-18147328.826256726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-75704.100540713756</v>
      </c>
      <c r="L859" s="444">
        <f t="shared" ca="1" si="80"/>
        <v>-18244688.230312016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-18244688.230312016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-76109.764724277469</v>
      </c>
      <c r="L860" s="444">
        <f t="shared" ca="1" si="80"/>
        <v>-18342453.29855087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-18342453.29855087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-76517.119175272703</v>
      </c>
      <c r="L861" s="444">
        <f t="shared" ca="1" si="80"/>
        <v>-18440625.721240722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-18440625.721240722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-76926.170936480412</v>
      </c>
      <c r="L862" s="444">
        <f t="shared" ca="1" si="80"/>
        <v>-18539207.195691779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-18539207.195691779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-77336.927080026479</v>
      </c>
      <c r="L863" s="444">
        <f t="shared" ca="1" si="80"/>
        <v>-18638199.426286384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-18638199.426286384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-77749.394707504005</v>
      </c>
      <c r="L864" s="444">
        <f t="shared" ca="1" si="80"/>
        <v>-18737604.124508467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-18737604.124508467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-78163.580950096017</v>
      </c>
      <c r="L865" s="444">
        <f t="shared" ca="1" si="80"/>
        <v>-18837423.00897314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-18837423.00897314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-78579.492968698818</v>
      </c>
      <c r="L866" s="444">
        <f t="shared" ca="1" si="80"/>
        <v>-18937657.805456415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-18937657.805456415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-78997.1379540458</v>
      </c>
      <c r="L867" s="444">
        <f t="shared" ca="1" si="80"/>
        <v>-19038310.246925037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-19038310.246925037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-79416.523126831729</v>
      </c>
      <c r="L868" s="444">
        <f t="shared" ca="1" si="80"/>
        <v>-19139382.073566448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-19139382.073566448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-79837.655737837602</v>
      </c>
      <c r="L869" s="444">
        <f t="shared" ca="1" si="80"/>
        <v>-19240875.032818861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-19240875.032818861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-80260.543068055995</v>
      </c>
      <c r="L870" s="444">
        <f t="shared" ca="1" si="80"/>
        <v>-19342790.879401494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-19342790.879401494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-80685.192428816968</v>
      </c>
      <c r="L871" s="444">
        <f t="shared" ca="1" si="80"/>
        <v>-19445131.375344887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-19445131.375344887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-81111.611161914436</v>
      </c>
      <c r="L872" s="444">
        <f t="shared" ca="1" si="80"/>
        <v>-19547898.290021379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-19547898.290021379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-81539.806639733142</v>
      </c>
      <c r="L873" s="444">
        <f t="shared" ca="1" si="80"/>
        <v>-19651093.400175691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-19651093.400175691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-81969.786265376111</v>
      </c>
      <c r="L874" s="444">
        <f t="shared" ca="1" si="80"/>
        <v>-19754718.489955645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-19754718.489955645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-82401.5574727926</v>
      </c>
      <c r="L875" s="444">
        <f t="shared" ca="1" si="80"/>
        <v>-19858775.350943014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-19858775.350943014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-82835.127726906634</v>
      </c>
      <c r="L876" s="444">
        <f t="shared" ca="1" si="80"/>
        <v>-19963265.782184497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-19963265.782184497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-83270.504523746145</v>
      </c>
      <c r="L877" s="444">
        <f t="shared" ca="1" si="80"/>
        <v>-20068191.590222821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-20068191.590222821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-83707.695390572495</v>
      </c>
      <c r="L878" s="444">
        <f t="shared" ca="1" si="80"/>
        <v>-20173554.589127969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-20173554.589127969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-84146.707886010612</v>
      </c>
      <c r="L879" s="444">
        <f t="shared" ca="1" si="80"/>
        <v>-20279356.600528557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-20279356.600528557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-84587.549600179729</v>
      </c>
      <c r="L880" s="444">
        <f t="shared" ca="1" si="80"/>
        <v>-20385599.453643315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-20385599.453643315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-85030.228154824552</v>
      </c>
      <c r="L881" s="444">
        <f t="shared" ca="1" si="80"/>
        <v>-20492284.985312715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-20492284.985312715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-85474.751203447056</v>
      </c>
      <c r="L882" s="444">
        <f t="shared" ca="1" si="80"/>
        <v>-20599415.04003074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-20599415.04003074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-85921.126431438825</v>
      </c>
      <c r="L883" s="444">
        <f t="shared" ca="1" si="80"/>
        <v>-20706991.469976757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-20706991.469976757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-86369.361556213888</v>
      </c>
      <c r="L884" s="444">
        <f t="shared" ca="1" si="80"/>
        <v>-20815016.135047548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-20815016.135047548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-86819.464327342183</v>
      </c>
      <c r="L885" s="444">
        <f t="shared" ca="1" si="80"/>
        <v>-20923490.902889468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-20923490.902889468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-87271.442526683517</v>
      </c>
      <c r="L886" s="444">
        <f t="shared" ca="1" si="80"/>
        <v>-21032417.648930728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-21032417.648930728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-87725.303968522101</v>
      </c>
      <c r="L887" s="444">
        <f t="shared" ca="1" si="80"/>
        <v>-21141798.256413829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-21141798.256413829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-88181.056499701692</v>
      </c>
      <c r="L888" s="444">
        <f t="shared" ca="1" si="80"/>
        <v>-21251634.616428107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-21251634.616428107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-88638.707999761187</v>
      </c>
      <c r="L889" s="444">
        <f t="shared" ca="1" si="80"/>
        <v>-21361928.627942447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-21361928.627942447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-89098.266381070935</v>
      </c>
      <c r="L890" s="444">
        <f t="shared" ca="1" si="80"/>
        <v>-21472682.197838094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-21472682.197838094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-89559.73958896946</v>
      </c>
      <c r="L891" s="444">
        <f t="shared" ca="1" si="80"/>
        <v>-21583897.24094164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-21583897.24094164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-90023.135601900911</v>
      </c>
      <c r="L892" s="444">
        <f t="shared" ca="1" si="80"/>
        <v>-21695575.680058118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-21695575.680058118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-90488.462431552893</v>
      </c>
      <c r="L893" s="444">
        <f t="shared" ca="1" si="80"/>
        <v>-21807719.446004249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-21807719.446004249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-90955.728122995104</v>
      </c>
      <c r="L894" s="444">
        <f t="shared" ca="1" si="80"/>
        <v>-21920330.477641821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-21920330.477641821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-91424.940754818323</v>
      </c>
      <c r="L895" s="444">
        <f t="shared" ca="1" si="80"/>
        <v>-22033410.721911218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-22033410.721911218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-91896.108439274147</v>
      </c>
      <c r="L896" s="444">
        <f t="shared" ca="1" si="80"/>
        <v>-22146962.13386507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-22146962.13386507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-92369.239322415189</v>
      </c>
      <c r="L897" s="444">
        <f t="shared" ca="1" si="80"/>
        <v>-22260986.676702064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-22260986.676702064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-92844.341584235997</v>
      </c>
      <c r="L898" s="444">
        <f t="shared" ca="1" si="80"/>
        <v>-22375486.321800876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-22375486.321800876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-93321.423438814396</v>
      </c>
      <c r="L899" s="444">
        <f t="shared" ca="1" si="80"/>
        <v>-22490463.048754267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-22490463.048754267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-93800.493134453514</v>
      </c>
      <c r="L900" s="444">
        <f t="shared" ca="1" si="80"/>
        <v>-22605918.845403299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-22605918.845403299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-94281.558953824482</v>
      </c>
      <c r="L901" s="444">
        <f t="shared" ca="1" si="80"/>
        <v>-22721855.707871702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-22721855.707871702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-94764.629214109489</v>
      </c>
      <c r="L902" s="444">
        <f t="shared" ca="1" si="80"/>
        <v>-22838275.640600387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-22838275.640600387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-95249.712267145689</v>
      </c>
      <c r="L903" s="444">
        <f t="shared" ca="1" si="80"/>
        <v>-22955180.65638211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-22955180.65638211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-95736.816499569526</v>
      </c>
      <c r="L904" s="444">
        <f t="shared" ca="1" si="80"/>
        <v>-23072572.776396256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-23072572.776396256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-96225.950332961802</v>
      </c>
      <c r="L905" s="444">
        <f t="shared" ca="1" si="80"/>
        <v>-23190454.030243795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-23190454.030243795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-96717.122223993225</v>
      </c>
      <c r="L906" s="444">
        <f t="shared" ca="1" si="80"/>
        <v>-23308826.455982365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-23308826.455982365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-97210.340664570598</v>
      </c>
      <c r="L907" s="444">
        <f t="shared" ca="1" si="80"/>
        <v>-23427692.100161511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-23427692.100161511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-97705.614181983707</v>
      </c>
      <c r="L908" s="444">
        <f t="shared" ca="1" si="80"/>
        <v>-23547053.017858073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-23547053.017858073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-98202.951339052714</v>
      </c>
      <c r="L909" s="444">
        <f t="shared" ca="1" si="80"/>
        <v>-23666911.272711702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-23666911.272711702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-98702.360734276168</v>
      </c>
      <c r="L910" s="444">
        <f t="shared" ca="1" si="80"/>
        <v>-23787268.936960556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-23787268.936960556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-99203.851001979725</v>
      </c>
      <c r="L911" s="444">
        <f t="shared" ca="1" si="80"/>
        <v>-23908128.091477111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-23908128.091477111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-99707.430812465362</v>
      </c>
      <c r="L912" s="444">
        <f t="shared" ca="1" si="80"/>
        <v>-24029490.825804155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-24029490.825804155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-100213.10887216139</v>
      </c>
      <c r="L913" s="444">
        <f t="shared" ca="1" si="80"/>
        <v>-24151359.238190893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-24151359.238190893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-100720.89392377279</v>
      </c>
      <c r="L914" s="444">
        <f t="shared" ca="1" si="80"/>
        <v>-24273735.435629245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-24273735.435629245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-101230.7947464326</v>
      </c>
      <c r="L915" s="444">
        <f t="shared" ca="1" si="80"/>
        <v>-24396621.533890255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-24396621.533890255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-101742.82015585346</v>
      </c>
      <c r="L916" s="444">
        <f t="shared" ca="1" si="80"/>
        <v>-24520019.657560688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-24520019.657560688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-102256.97900448026</v>
      </c>
      <c r="L917" s="444">
        <f t="shared" ca="1" si="80"/>
        <v>-24643931.940079745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-24643931.940079745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-102773.28018164301</v>
      </c>
      <c r="L918" s="444">
        <f t="shared" ca="1" si="80"/>
        <v>-24768360.523775965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-24768360.523775965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-103291.7326137106</v>
      </c>
      <c r="L919" s="444">
        <f t="shared" ca="1" si="80"/>
        <v>-24893307.559904251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-24893307.559904251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-103812.34526424512</v>
      </c>
      <c r="L920" s="444">
        <f t="shared" ca="1" si="80"/>
        <v>-25018775.208683074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-25018775.208683074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-104335.12713415688</v>
      </c>
      <c r="L921" s="444">
        <f t="shared" ca="1" si="80"/>
        <v>-25144765.639331806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-25144765.639331806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-104860.08726185994</v>
      </c>
      <c r="L922" s="444">
        <f t="shared" ca="1" si="80"/>
        <v>-25271281.030108243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-25271281.030108243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-105387.23472342842</v>
      </c>
      <c r="L923" s="444">
        <f t="shared" ca="1" si="80"/>
        <v>-25398323.568346251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-25398323.568346251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-105916.57863275344</v>
      </c>
      <c r="L924" s="444">
        <f t="shared" ca="1" si="80"/>
        <v>-25525895.450493582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-25525895.450493582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-106448.12814170065</v>
      </c>
      <c r="L925" s="444">
        <f t="shared" ca="1" si="80"/>
        <v>-25653998.88214986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-25653998.88214986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-106981.89244026849</v>
      </c>
      <c r="L926" s="444">
        <f t="shared" ca="1" si="80"/>
        <v>-25782636.078104705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-25782636.078104705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-107517.88075674701</v>
      </c>
      <c r="L927" s="444">
        <f t="shared" ca="1" si="80"/>
        <v>-25911809.262376029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-25911809.262376029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-108056.10235787752</v>
      </c>
      <c r="L928" s="444">
        <f t="shared" ca="1" si="80"/>
        <v>-26041520.668248486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-26041520.668248486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-108596.56654901276</v>
      </c>
      <c r="L929" s="444">
        <f t="shared" ca="1" si="80"/>
        <v>-26171772.538312078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-26171772.538312078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-109139.28267427774</v>
      </c>
      <c r="L930" s="444">
        <f t="shared" ca="1" si="80"/>
        <v>-26302567.124500934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-26302567.124500934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-109684.2601167313</v>
      </c>
      <c r="L931" s="444">
        <f t="shared" ca="1" si="80"/>
        <v>-26433906.688132241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-26433906.688132241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-110231.50829852841</v>
      </c>
      <c r="L932" s="444">
        <f t="shared" ca="1" si="80"/>
        <v>-26565793.499945346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-26565793.499945346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-110781.03668108302</v>
      </c>
      <c r="L933" s="444">
        <f t="shared" ca="1" si="80"/>
        <v>-26698229.840141006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-26698229.840141006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-111332.85476523159</v>
      </c>
      <c r="L934" s="444">
        <f t="shared" ca="1" si="80"/>
        <v>-26831217.998420816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-26831217.998420816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-111886.97209139747</v>
      </c>
      <c r="L935" s="444">
        <f t="shared" ca="1" si="80"/>
        <v>-26964760.274026792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-26964760.274026792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-112443.39823975573</v>
      </c>
      <c r="L936" s="444">
        <f t="shared" ca="1" si="80"/>
        <v>-27098858.975781124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-27098858.975781124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-113002.14283039875</v>
      </c>
      <c r="L937" s="444">
        <f t="shared" ca="1" si="80"/>
        <v>-27233516.422126099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-27233516.422126099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-113563.21552350282</v>
      </c>
      <c r="L938" s="444">
        <f t="shared" ca="1" si="80"/>
        <v>-27368734.941164181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-27368734.941164181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-114126.62601949483</v>
      </c>
      <c r="L939" s="444">
        <f t="shared" ca="1" si="80"/>
        <v>-27504516.870698255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-27504516.870698255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-114692.38405922013</v>
      </c>
      <c r="L940" s="444">
        <f t="shared" ca="1" si="80"/>
        <v>-27640864.558272053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-27640864.558272053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-115260.49942411097</v>
      </c>
      <c r="L941" s="444">
        <f t="shared" ca="1" si="80"/>
        <v>-27777780.361210741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-27777780.361210741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-115830.98193635549</v>
      </c>
      <c r="L942" s="444">
        <f t="shared" ca="1" si="80"/>
        <v>-27915266.646661673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-27915266.646661673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-116403.84145906771</v>
      </c>
      <c r="L943" s="444">
        <f t="shared" ca="1" si="80"/>
        <v>-28053325.79163532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-28053325.79163532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-116979.08789645789</v>
      </c>
      <c r="L944" s="444">
        <f t="shared" ca="1" si="80"/>
        <v>-28191960.183046356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-28191960.183046356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-117556.73119400391</v>
      </c>
      <c r="L945" s="444">
        <f t="shared" ca="1" si="80"/>
        <v>-28331172.217754938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-28331172.217754938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-118136.78133862298</v>
      </c>
      <c r="L946" s="444">
        <f t="shared" ca="1" si="80"/>
        <v>-28470964.30260814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-28470964.30260814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-118719.24835884465</v>
      </c>
      <c r="L947" s="444">
        <f t="shared" ca="1" si="80"/>
        <v>-28611338.854481563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-28611338.854481563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-119304.14232498391</v>
      </c>
      <c r="L948" s="444">
        <f t="shared" ca="1" si="80"/>
        <v>-28752298.300321124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-28752298.300321124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-119891.47334931542</v>
      </c>
      <c r="L949" s="444">
        <f t="shared" ca="1" si="80"/>
        <v>-28893845.077185016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-28893845.077185016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-120481.2515862483</v>
      </c>
      <c r="L950" s="444">
        <f t="shared" ca="1" si="80"/>
        <v>-29035981.632285841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-29035981.632285841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-121073.48723250173</v>
      </c>
      <c r="L951" s="444">
        <f t="shared" ca="1" si="80"/>
        <v>-29178710.423032921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-29178710.423032921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-121668.19052728126</v>
      </c>
      <c r="L952" s="444">
        <f t="shared" ca="1" si="80"/>
        <v>-29322033.917074781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-29322033.917074781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-122265.37175245566</v>
      </c>
      <c r="L953" s="444">
        <f t="shared" ca="1" si="80"/>
        <v>-29465954.592341814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-29465954.592341814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-122865.04123273496</v>
      </c>
      <c r="L954" s="444">
        <f t="shared" ca="1" si="80"/>
        <v>-29610474.937089127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-29610474.937089127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-123467.20933584876</v>
      </c>
      <c r="L955" s="444">
        <f t="shared" ca="1" si="80"/>
        <v>-29755597.449939553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-29755597.449939553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-124071.88647272556</v>
      </c>
      <c r="L956" s="444">
        <f t="shared" ca="1" si="80"/>
        <v>-29901324.639926855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-29901324.639926855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-124679.08309767263</v>
      </c>
      <c r="L957" s="444">
        <f t="shared" ca="1" si="80"/>
        <v>-30047659.026539106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-30047659.026539106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-125288.80970855702</v>
      </c>
      <c r="L958" s="444">
        <f t="shared" ca="1" si="80"/>
        <v>-30194603.139762241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-30194603.139762241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-125901.07684698675</v>
      </c>
      <c r="L959" s="444">
        <f t="shared" ca="1" si="80"/>
        <v>-30342159.520123806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-30342159.520123806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-126515.89509849326</v>
      </c>
      <c r="L960" s="444">
        <f t="shared" ca="1" si="80"/>
        <v>-30490330.718736876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-30490330.718736876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-127133.27509271439</v>
      </c>
      <c r="L961" s="444">
        <f t="shared" ca="1" si="80"/>
        <v>-30639119.297344167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-30639119.297344167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-127753.22750357811</v>
      </c>
      <c r="L962" s="444">
        <f t="shared" ca="1" si="80"/>
        <v>-30788527.828362323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-30788527.828362323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-128375.76304948708</v>
      </c>
      <c r="L963" s="444">
        <f t="shared" ca="1" si="80"/>
        <v>-30938558.894926388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-30938558.894926388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-129000.892493504</v>
      </c>
      <c r="L964" s="444">
        <f t="shared" ca="1" si="80"/>
        <v>-31089215.09093447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-31089215.09093447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-129628.6266435377</v>
      </c>
      <c r="L965" s="444">
        <f t="shared" ca="1" si="80"/>
        <v>-31240499.021092586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-31240499.021092586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-130258.97635252985</v>
      </c>
      <c r="L966" s="444">
        <f t="shared" ca="1" si="80"/>
        <v>-31392413.300959695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-31392413.300959695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-130891.95251864281</v>
      </c>
      <c r="L967" s="444">
        <f t="shared" ca="1" si="80"/>
        <v>-31544960.556992915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-31544960.556992915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-131527.56608544788</v>
      </c>
      <c r="L968" s="444">
        <f t="shared" ca="1" si="80"/>
        <v>-31698143.426592939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-31698143.426592939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-132165.82804211468</v>
      </c>
      <c r="L969" s="444">
        <f t="shared" ca="1" si="80"/>
        <v>-31851964.558149632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-31851964.558149632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-132806.74942360088</v>
      </c>
      <c r="L970" s="444">
        <f t="shared" ca="1" si="80"/>
        <v>-32006426.61108781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-32006426.61108781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-133450.34131084327</v>
      </c>
      <c r="L971" s="444">
        <f t="shared" ca="1" si="80"/>
        <v>-32161532.255913232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-32161532.255913232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-134096.6148309492</v>
      </c>
      <c r="L972" s="444">
        <f t="shared" ca="1" si="80"/>
        <v>-32317284.174258757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-32317284.174258757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-134745.58115738889</v>
      </c>
      <c r="L973" s="444">
        <f t="shared" ca="1" si="80"/>
        <v>-32473685.058930725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-32473685.058930725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-135397.25151018877</v>
      </c>
      <c r="L974" s="444">
        <f t="shared" ca="1" si="80"/>
        <v>-32630737.61395549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-32630737.61395549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-136051.63715612527</v>
      </c>
      <c r="L975" s="444">
        <f t="shared" ca="1" si="80"/>
        <v>-32788444.554626193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-32788444.554626193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-136708.74940891986</v>
      </c>
      <c r="L976" s="444">
        <f t="shared" ca="1" si="80"/>
        <v>-32946808.60754969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-32946808.60754969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-137368.59962943444</v>
      </c>
      <c r="L977" s="444">
        <f t="shared" ca="1" si="80"/>
        <v>-33105832.510693703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-33105832.510693703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-138031.19922586784</v>
      </c>
      <c r="L978" s="444">
        <f t="shared" ca="1" si="80"/>
        <v>-33265519.013434149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-33265519.013434149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-138696.55965395304</v>
      </c>
      <c r="L979" s="444">
        <f t="shared" ca="1" si="80"/>
        <v>-33425870.876602679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-33425870.876602679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-139364.69241715525</v>
      </c>
      <c r="L980" s="444">
        <f t="shared" ca="1" si="80"/>
        <v>-33586890.872534409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-33586890.872534409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-140035.60906687076</v>
      </c>
      <c r="L981" s="444">
        <f t="shared" ca="1" si="80"/>
        <v>-33748581.78511586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-33748581.78511586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-140709.32120262683</v>
      </c>
      <c r="L982" s="444">
        <f t="shared" ca="1" si="80"/>
        <v>-33910946.409833066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-33910946.409833066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-141385.84047228185</v>
      </c>
      <c r="L983" s="444">
        <f t="shared" ca="1" si="80"/>
        <v>-34073987.553819925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-34073987.553819925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-142065.1785722271</v>
      </c>
      <c r="L984" s="444">
        <f t="shared" ca="1" si="80"/>
        <v>-34237708.035906732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-34237708.035906732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-142747.3472475888</v>
      </c>
      <c r="L985" s="444">
        <f t="shared" ca="1" si="80"/>
        <v>-34402110.686668895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-34402110.686668895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-143432.35829243113</v>
      </c>
      <c r="L986" s="444">
        <f t="shared" ca="1" si="80"/>
        <v>-34567198.348475903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-34567198.348475903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-144120.22354996033</v>
      </c>
      <c r="L987" s="444">
        <f t="shared" ca="1" si="80"/>
        <v>-34732973.875540443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-34732973.875540443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-144810.95491272924</v>
      </c>
      <c r="L988" s="444">
        <f t="shared" ca="1" si="80"/>
        <v>-34899440.13396775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-34899440.13396775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-145504.56432284304</v>
      </c>
      <c r="L989" s="444">
        <f t="shared" ca="1" si="80"/>
        <v>-35066600.001805171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-35066600.001805171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-146201.06377216562</v>
      </c>
      <c r="L990" s="444">
        <f t="shared" ca="1" si="80"/>
        <v>-35234456.369091913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-35234456.369091913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-146900.46530252704</v>
      </c>
      <c r="L991" s="444">
        <f t="shared" ca="1" si="80"/>
        <v>-35403012.137909018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-35403012.137909018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-147602.78100593164</v>
      </c>
      <c r="L992" s="444">
        <f t="shared" ca="1" si="80"/>
        <v>-35572270.222429529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-35572270.222429529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-148308.02302476711</v>
      </c>
      <c r="L993" s="444">
        <f t="shared" ca="1" si="80"/>
        <v>-35742233.548968874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-35742233.548968874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-149016.20355201437</v>
      </c>
      <c r="L994" s="444">
        <f t="shared" ca="1" si="80"/>
        <v>-35912905.056035466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-35912905.056035466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-149727.33483145852</v>
      </c>
      <c r="L995" s="444">
        <f t="shared" ca="1" si="80"/>
        <v>-36084287.694381505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-36084287.694381505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-150441.42915790033</v>
      </c>
      <c r="L996" s="444">
        <f t="shared" ca="1" si="80"/>
        <v>-36256384.427053981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-36256384.427053981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-151158.49887736898</v>
      </c>
      <c r="L997" s="444">
        <f t="shared" ca="1" si="80"/>
        <v>-36429198.229445927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-36429198.229445927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-151878.55638733544</v>
      </c>
      <c r="L998" s="444">
        <f t="shared" ca="1" si="80"/>
        <v>-36602732.089347839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-36602732.089347839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-152601.61413692674</v>
      </c>
      <c r="L999" s="444">
        <f t="shared" ca="1" si="80"/>
        <v>-36776989.006999344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-36776989.006999344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-153327.68462714134</v>
      </c>
      <c r="L1000" s="444">
        <f t="shared" ca="1" si="80"/>
        <v>-36951971.995141059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-36951971.995141059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-154056.78041106515</v>
      </c>
      <c r="L1001" s="444">
        <f t="shared" ca="1" si="80"/>
        <v>-37127684.079066701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-37127684.079066701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-154788.91409408866</v>
      </c>
      <c r="L1002" s="444">
        <f t="shared" ca="1" si="80"/>
        <v>-37304128.296675369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-37304128.296675369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-155524.09833412478</v>
      </c>
      <c r="L1003" s="444">
        <f t="shared" ca="1" si="80"/>
        <v>-37481307.698524073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-37481307.698524073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-156262.34584182772</v>
      </c>
      <c r="L1004" s="444">
        <f t="shared" ca="1" si="80"/>
        <v>-37659225.347880475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-37659225.347880475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-157003.66938081273</v>
      </c>
      <c r="L1005" s="444">
        <f t="shared" ca="1" si="80"/>
        <v>-37837884.320775867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-37837884.320775867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-157748.08176787684</v>
      </c>
      <c r="L1006" s="444">
        <f t="shared" ca="1" si="80"/>
        <v>-38017287.706058323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-38017287.706058323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-158495.59587322042</v>
      </c>
      <c r="L1007" s="444">
        <f t="shared" ca="1" si="80"/>
        <v>-38197438.605446123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-38197438.605446123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-159246.22462066959</v>
      </c>
      <c r="L1008" s="444">
        <f t="shared" ca="1" si="80"/>
        <v>-38378340.13358137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-38378340.13358137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-159999.98098789979</v>
      </c>
      <c r="L1009" s="444">
        <f t="shared" ca="1" si="80"/>
        <v>-38559995.418083847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-38559995.418083847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-160756.87800666009</v>
      </c>
      <c r="L1010" s="444">
        <f t="shared" ca="1" si="80"/>
        <v>-38742407.599605083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-38742407.599605083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-161516.92876299858</v>
      </c>
      <c r="L1011" s="444">
        <f t="shared" ca="1" si="80"/>
        <v>-38925579.831882663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-38925579.831882663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-162280.14639748851</v>
      </c>
      <c r="L1012" s="444">
        <f t="shared" ca="1" si="80"/>
        <v>-39109515.281794727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-39109515.281794727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-163046.54410545542</v>
      </c>
      <c r="L1013" s="444">
        <f t="shared" ca="1" si="80"/>
        <v>-39294217.12941476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-39294217.12941476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-163816.13513720557</v>
      </c>
      <c r="L1014" s="444">
        <f t="shared" ca="1" si="80"/>
        <v>-39479688.568066545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-39479688.568066545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-164588.93279825468</v>
      </c>
      <c r="L1015" s="444">
        <f t="shared" ca="1" si="80"/>
        <v>-39665932.804379374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-39665932.804379374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-165364.95044955812</v>
      </c>
      <c r="L1016" s="444">
        <f t="shared" ca="1" si="80"/>
        <v>-39852953.058343507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-39852953.058343507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-166144.20150774202</v>
      </c>
      <c r="L1017" s="444">
        <f t="shared" ca="1" si="80"/>
        <v>-40040752.563365825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-40040752.563365825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-166926.69944533502</v>
      </c>
      <c r="L1018" s="444">
        <f t="shared" ca="1" si="80"/>
        <v>-40229334.566325739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-40229334.566325739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-167712.4577910013</v>
      </c>
      <c r="L1019" s="444">
        <f t="shared" ca="1" si="80"/>
        <v>-40418702.327631317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-40418702.327631317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-168501.49012977455</v>
      </c>
      <c r="L1020" s="444">
        <f t="shared" ca="1" si="80"/>
        <v>-40608859.121275671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-40608859.121275671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-169293.81010329269</v>
      </c>
      <c r="L1021" s="444">
        <f t="shared" ca="1" si="80"/>
        <v>-40799808.234893538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-40799808.234893538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-170089.43141003381</v>
      </c>
      <c r="L1022" s="444">
        <f t="shared" ca="1" si="80"/>
        <v>-40991552.969818152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-40991552.969818152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-170888.36780555305</v>
      </c>
      <c r="L1023" s="444">
        <f t="shared" ca="1" si="80"/>
        <v>-41184096.641138285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-41184096.641138285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-171690.63310272025</v>
      </c>
      <c r="L1024" s="444">
        <f t="shared" ca="1" si="80"/>
        <v>-41377442.577755585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-41377442.577755585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-172496.241171959</v>
      </c>
      <c r="L1025" s="444">
        <f t="shared" ca="1" si="80"/>
        <v>-41571594.122442119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-41571594.122442119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-173305.20594148623</v>
      </c>
      <c r="L1026" s="444">
        <f t="shared" ca="1" si="80"/>
        <v>-41766554.63189818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-41766554.63189818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-174117.54139755314</v>
      </c>
      <c r="L1027" s="444">
        <f t="shared" ca="1" si="80"/>
        <v>-41962327.476810314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-41962327.476810314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-174933.26158468705</v>
      </c>
      <c r="L1028" s="444">
        <f t="shared" ref="L1028:L1282" ca="1" si="104">I1028-J1028+K1028</f>
        <v>-42158916.041909575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-42158916.041909575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-175752.38060593395</v>
      </c>
      <c r="L1029" s="444">
        <f t="shared" ca="1" si="104"/>
        <v>-42356323.726030089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-42356323.726030089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-176574.91262310278</v>
      </c>
      <c r="L1030" s="444">
        <f t="shared" ca="1" si="104"/>
        <v>-42554553.942167766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-42554553.942167766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-177400.87185700977</v>
      </c>
      <c r="L1031" s="444">
        <f t="shared" ca="1" si="104"/>
        <v>-42753610.117539354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-42753610.117539354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-178230.2725877247</v>
      </c>
      <c r="L1032" s="444">
        <f t="shared" ca="1" si="104"/>
        <v>-42953495.693641655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-42953495.693641655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-179063.12915481764</v>
      </c>
      <c r="L1033" s="444">
        <f t="shared" ca="1" si="104"/>
        <v>-43154214.126311049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-43154214.126311049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-179899.45595760678</v>
      </c>
      <c r="L1034" s="444">
        <f t="shared" ca="1" si="104"/>
        <v>-43355768.885783233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-43355768.885783233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-180739.26745540753</v>
      </c>
      <c r="L1035" s="444">
        <f t="shared" ca="1" si="104"/>
        <v>-43558163.456753217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-43558163.456753217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-181582.57816778249</v>
      </c>
      <c r="L1036" s="444">
        <f t="shared" ca="1" si="104"/>
        <v>-43761401.338435575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-43761401.338435575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-182429.40267479231</v>
      </c>
      <c r="L1037" s="444">
        <f t="shared" ca="1" si="104"/>
        <v>-43965486.044624947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-43965486.044624947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-183279.75561724801</v>
      </c>
      <c r="L1038" s="444">
        <f t="shared" ca="1" si="104"/>
        <v>-44170421.10375677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-44170421.10375677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-184133.65169696393</v>
      </c>
      <c r="L1039" s="444">
        <f t="shared" ca="1" si="104"/>
        <v>-44376210.058968313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-44376210.058968313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-184991.10567701203</v>
      </c>
      <c r="L1040" s="444">
        <f t="shared" ca="1" si="104"/>
        <v>-44582856.468159899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-44582856.468159899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-185852.13238197699</v>
      </c>
      <c r="L1041" s="444">
        <f t="shared" ca="1" si="104"/>
        <v>-44790363.904056452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-44790363.904056452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-186716.74669821264</v>
      </c>
      <c r="L1042" s="444">
        <f t="shared" ca="1" si="104"/>
        <v>-44998735.954269245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-44998735.954269245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-187584.96357409927</v>
      </c>
      <c r="L1043" s="444">
        <f t="shared" ca="1" si="104"/>
        <v>-45207976.221357919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-45207976.221357919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-188456.79802030206</v>
      </c>
      <c r="L1044" s="444">
        <f t="shared" ca="1" si="104"/>
        <v>-45418088.3228928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-45418088.3228928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-189332.26511003074</v>
      </c>
      <c r="L1045" s="444">
        <f t="shared" ca="1" si="104"/>
        <v>-45629075.891517408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-45629075.891517408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-190211.37997929993</v>
      </c>
      <c r="L1046" s="444">
        <f t="shared" ca="1" si="104"/>
        <v>-45840942.575011283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-45840942.575011283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-191094.15782719108</v>
      </c>
      <c r="L1047" s="444">
        <f t="shared" ca="1" si="104"/>
        <v>-46053692.036353052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-46053692.036353052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-191980.61391611511</v>
      </c>
      <c r="L1048" s="444">
        <f t="shared" ca="1" si="104"/>
        <v>-46267327.953783743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-46267327.953783743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-192870.76357207634</v>
      </c>
      <c r="L1049" s="444">
        <f t="shared" ca="1" si="104"/>
        <v>-46481854.020870395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-46481854.020870395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-193764.62218493738</v>
      </c>
      <c r="L1050" s="444">
        <f t="shared" ca="1" si="104"/>
        <v>-46697273.946569912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-46697273.946569912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-194662.20520868537</v>
      </c>
      <c r="L1051" s="444">
        <f t="shared" ca="1" si="104"/>
        <v>-46913591.455293179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-46913591.455293179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-195563.52816169898</v>
      </c>
      <c r="L1052" s="444">
        <f t="shared" ca="1" si="104"/>
        <v>-47130810.286969453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-47130810.286969453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-196468.60662701679</v>
      </c>
      <c r="L1053" s="444">
        <f t="shared" ca="1" si="104"/>
        <v>-47348934.197111048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-47348934.197111048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-197377.45625260676</v>
      </c>
      <c r="L1054" s="444">
        <f t="shared" ca="1" si="104"/>
        <v>-47567966.95687823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-47567966.95687823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-198290.09275163669</v>
      </c>
      <c r="L1055" s="444">
        <f t="shared" ca="1" si="104"/>
        <v>-47787912.353144445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-47787912.353144445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-199206.53190274592</v>
      </c>
      <c r="L1056" s="444">
        <f t="shared" ca="1" si="104"/>
        <v>-48008774.188561767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-48008774.188561767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-200126.78955031809</v>
      </c>
      <c r="L1057" s="444">
        <f t="shared" ca="1" si="104"/>
        <v>-48230556.281626664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-48230556.281626664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-201050.88160475518</v>
      </c>
      <c r="L1058" s="444">
        <f t="shared" ca="1" si="104"/>
        <v>-48453262.466745995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-48453262.466745995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-201978.82404275239</v>
      </c>
      <c r="L1059" s="444">
        <f t="shared" ca="1" si="104"/>
        <v>-48676896.594303325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-48676896.594303325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-202910.63290757459</v>
      </c>
      <c r="L1060" s="444">
        <f t="shared" ca="1" si="104"/>
        <v>-48901462.530725479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-48901462.530725479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-203846.32430933358</v>
      </c>
      <c r="L1061" s="444">
        <f t="shared" ca="1" si="104"/>
        <v>-49126964.158549391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-49126964.158549391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-204785.91442526653</v>
      </c>
      <c r="L1062" s="444">
        <f t="shared" ca="1" si="104"/>
        <v>-49353405.376489237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-49353405.376489237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-205729.41950001588</v>
      </c>
      <c r="L1063" s="444">
        <f t="shared" ca="1" si="104"/>
        <v>-49580790.09950383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-49580790.09950383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-206676.85584591003</v>
      </c>
      <c r="L1064" s="444">
        <f t="shared" ca="1" si="104"/>
        <v>-49809122.258864321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-49809122.258864321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-207628.23984324542</v>
      </c>
      <c r="L1065" s="444">
        <f t="shared" ca="1" si="104"/>
        <v>-50038405.80222214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-50038405.80222214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-208583.58794056965</v>
      </c>
      <c r="L1066" s="444">
        <f t="shared" ca="1" si="104"/>
        <v>-50268644.693677284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-50268644.693677284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-209542.91665496607</v>
      </c>
      <c r="L1067" s="444">
        <f t="shared" ca="1" si="104"/>
        <v>-50499842.913846828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-50499842.913846828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-210506.24257233919</v>
      </c>
      <c r="L1068" s="444">
        <f t="shared" ca="1" si="104"/>
        <v>-50732004.459933743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-50732004.459933743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-211473.58234770133</v>
      </c>
      <c r="L1069" s="444">
        <f t="shared" ca="1" si="104"/>
        <v>-50965133.345796019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-50965133.345796019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-212444.9527054608</v>
      </c>
      <c r="L1070" s="444">
        <f t="shared" ca="1" si="104"/>
        <v>-51199233.602016054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-51199233.602016054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-213420.37043971097</v>
      </c>
      <c r="L1071" s="444">
        <f t="shared" ca="1" si="104"/>
        <v>-51434309.27597034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-51434309.27597034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-214399.85241452049</v>
      </c>
      <c r="L1072" s="444">
        <f t="shared" ca="1" si="104"/>
        <v>-51670364.431899436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-51670364.431899436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-215383.41556422506</v>
      </c>
      <c r="L1073" s="444">
        <f t="shared" ca="1" si="104"/>
        <v>-51907403.150978237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-51907403.150978237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-216371.07689372005</v>
      </c>
      <c r="L1074" s="444">
        <f t="shared" ca="1" si="104"/>
        <v>-52145429.531386532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-52145429.531386532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-217362.85347875461</v>
      </c>
      <c r="L1075" s="444">
        <f t="shared" ca="1" si="104"/>
        <v>-52384447.688379861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-52384447.688379861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-218358.76246622682</v>
      </c>
      <c r="L1076" s="444">
        <f t="shared" ca="1" si="104"/>
        <v>-52624461.754360668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-52624461.754360668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-219358.82107448019</v>
      </c>
      <c r="L1077" s="444">
        <f t="shared" ca="1" si="104"/>
        <v>-52865475.878949724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-52865475.878949724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-220363.04659360126</v>
      </c>
      <c r="L1078" s="444">
        <f t="shared" ca="1" si="104"/>
        <v>-53107494.229057901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-53107494.229057901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-221371.45638571863</v>
      </c>
      <c r="L1079" s="444">
        <f t="shared" ca="1" si="104"/>
        <v>-53350520.988958195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-53350520.988958195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-222384.0678853032</v>
      </c>
      <c r="L1080" s="444">
        <f t="shared" ca="1" si="104"/>
        <v>-53594560.360358074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-53594560.360358074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-223400.89859946936</v>
      </c>
      <c r="L1081" s="444">
        <f t="shared" ca="1" si="104"/>
        <v>-53839616.56247212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-53839616.56247212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-224421.96610827791</v>
      </c>
      <c r="L1082" s="444">
        <f t="shared" ca="1" si="104"/>
        <v>-54085693.832094975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-54085693.832094975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-225447.28806503979</v>
      </c>
      <c r="L1083" s="444">
        <f t="shared" ca="1" si="104"/>
        <v>-54332796.423674591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-54332796.423674591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-226476.88219662153</v>
      </c>
      <c r="L1084" s="444">
        <f t="shared" ca="1" si="104"/>
        <v>-54580928.609385788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-54580928.609385788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-227510.76630375153</v>
      </c>
      <c r="L1085" s="444">
        <f t="shared" ca="1" si="104"/>
        <v>-54830094.679204114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-54830094.679204114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-228548.95826132788</v>
      </c>
      <c r="L1086" s="444">
        <f t="shared" ca="1" si="104"/>
        <v>-55080298.940980017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-55080298.940980017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-229591.47601872744</v>
      </c>
      <c r="L1087" s="444">
        <f t="shared" ca="1" si="104"/>
        <v>-55331545.720513321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-55331545.720513321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-230638.33760011624</v>
      </c>
      <c r="L1088" s="444">
        <f t="shared" ca="1" si="104"/>
        <v>-55583839.361628018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-55583839.361628018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-231689.56110476085</v>
      </c>
      <c r="L1089" s="444">
        <f t="shared" ca="1" si="104"/>
        <v>-55837184.226247355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-55837184.226247355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-232745.16470734138</v>
      </c>
      <c r="L1090" s="444">
        <f t="shared" ca="1" si="104"/>
        <v>-56091584.694469273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-56091584.694469273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-233805.16665826601</v>
      </c>
      <c r="L1091" s="444">
        <f t="shared" ca="1" si="104"/>
        <v>-56347045.164642118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-56347045.164642118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-234869.58528398623</v>
      </c>
      <c r="L1092" s="444">
        <f t="shared" ca="1" si="104"/>
        <v>-56603570.053440683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-56603570.053440683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-235938.43898731357</v>
      </c>
      <c r="L1093" s="444">
        <f t="shared" ca="1" si="104"/>
        <v>-56861163.795942575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-56861163.795942575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-237011.74624773816</v>
      </c>
      <c r="L1094" s="444">
        <f t="shared" ca="1" si="104"/>
        <v>-57119830.845704891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-57119830.845704891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-238089.52562174777</v>
      </c>
      <c r="L1095" s="444">
        <f t="shared" ca="1" si="104"/>
        <v>-57379575.674841218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-57379575.674841218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-239171.79574314915</v>
      </c>
      <c r="L1096" s="444">
        <f t="shared" ca="1" si="104"/>
        <v>-57640402.774098948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-57640402.774098948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-240258.57532338964</v>
      </c>
      <c r="L1097" s="444">
        <f t="shared" ca="1" si="104"/>
        <v>-57902316.652936913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-57902316.652936913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-241349.88315188116</v>
      </c>
      <c r="L1098" s="444">
        <f t="shared" ca="1" si="104"/>
        <v>-58165321.839603372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-58165321.839603372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-242445.73809632479</v>
      </c>
      <c r="L1099" s="444">
        <f t="shared" ca="1" si="104"/>
        <v>-58429422.881214276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-58429422.881214276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-243546.15910303689</v>
      </c>
      <c r="L1100" s="444">
        <f t="shared" ca="1" si="104"/>
        <v>-58694624.343831889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-58694624.343831889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-244651.16519727692</v>
      </c>
      <c r="L1101" s="444">
        <f t="shared" ca="1" si="104"/>
        <v>-58960930.812543742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-58960930.812543742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-245760.77548357635</v>
      </c>
      <c r="L1102" s="444">
        <f t="shared" ca="1" si="104"/>
        <v>-59228346.891541898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-59228346.891541898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-246875.00914606865</v>
      </c>
      <c r="L1103" s="444">
        <f t="shared" ca="1" si="104"/>
        <v>-59496877.204202548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-59496877.204202548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-247993.88544882135</v>
      </c>
      <c r="L1104" s="444">
        <f t="shared" ca="1" si="104"/>
        <v>-59766526.393165946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-59766526.393165946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-249117.42373616886</v>
      </c>
      <c r="L1105" s="444">
        <f t="shared" ca="1" si="104"/>
        <v>-60037299.120416693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-60037299.120416693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-250245.64343304693</v>
      </c>
      <c r="L1106" s="444">
        <f t="shared" ca="1" si="104"/>
        <v>-60309200.06736432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-60309200.06736432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-251378.56404532873</v>
      </c>
      <c r="L1107" s="444">
        <f t="shared" ca="1" si="104"/>
        <v>-60582233.93492423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-60582233.93492423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-252516.20516016171</v>
      </c>
      <c r="L1108" s="444">
        <f t="shared" ca="1" si="104"/>
        <v>-60856405.443598971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-60856405.443598971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-253658.58644630644</v>
      </c>
      <c r="L1109" s="444">
        <f t="shared" ca="1" si="104"/>
        <v>-61131719.333559856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-61131719.333559856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-254805.7276544768</v>
      </c>
      <c r="L1110" s="444">
        <f t="shared" ca="1" si="104"/>
        <v>-61408180.364728913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-61408180.364728913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-255957.6486176812</v>
      </c>
      <c r="L1111" s="444">
        <f t="shared" ca="1" si="104"/>
        <v>-61685793.316861175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-61685793.316861175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-257114.36925156563</v>
      </c>
      <c r="L1112" s="444">
        <f t="shared" ca="1" si="104"/>
        <v>-61964562.989627317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-61964562.989627317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-258275.90955475788</v>
      </c>
      <c r="L1113" s="444">
        <f t="shared" ca="1" si="104"/>
        <v>-62244494.202696651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-62244494.202696651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-259442.28960921348</v>
      </c>
      <c r="L1114" s="444">
        <f t="shared" ca="1" si="104"/>
        <v>-62525591.795820445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-62525591.795820445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-260613.52958056255</v>
      </c>
      <c r="L1115" s="444">
        <f t="shared" ca="1" si="104"/>
        <v>-62807860.628915586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-62807860.628915586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-261789.649718459</v>
      </c>
      <c r="L1116" s="444">
        <f t="shared" ca="1" si="104"/>
        <v>-63091305.582148619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-63091305.582148619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-262970.67035693</v>
      </c>
      <c r="L1117" s="444">
        <f t="shared" ca="1" si="104"/>
        <v>-63375931.556020126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-63375931.556020126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-264156.61191472795</v>
      </c>
      <c r="L1118" s="444">
        <f t="shared" ca="1" si="104"/>
        <v>-63661743.471449435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-63661743.471449435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-265347.49489568343</v>
      </c>
      <c r="L1119" s="444">
        <f t="shared" ca="1" si="104"/>
        <v>-63948746.269859694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-63948746.269859694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-266543.33988905948</v>
      </c>
      <c r="L1120" s="444">
        <f t="shared" ca="1" si="104"/>
        <v>-64236944.913263328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-64236944.913263328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-267744.16756990796</v>
      </c>
      <c r="L1121" s="444">
        <f t="shared" ca="1" si="104"/>
        <v>-64526344.384347811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-64526344.384347811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-268949.99869942665</v>
      </c>
      <c r="L1122" s="444">
        <f t="shared" ca="1" si="104"/>
        <v>-64816949.686561815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-64816949.686561815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-270160.85412531829</v>
      </c>
      <c r="L1123" s="444">
        <f t="shared" ca="1" si="104"/>
        <v>-65108765.844201714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-65108765.844201714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-271376.7547821512</v>
      </c>
      <c r="L1124" s="444">
        <f t="shared" ca="1" si="104"/>
        <v>-65401797.902498439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-65401797.902498439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-272597.72169172089</v>
      </c>
      <c r="L1125" s="444">
        <f t="shared" ca="1" si="104"/>
        <v>-65696050.927704737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-65696050.927704737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-273823.77596341382</v>
      </c>
      <c r="L1126" s="444">
        <f t="shared" ca="1" si="104"/>
        <v>-65991530.007182725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-65991530.007182725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-275054.93879457208</v>
      </c>
      <c r="L1127" s="444">
        <f t="shared" ca="1" si="104"/>
        <v>-66288240.249491878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-66288240.249491878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-276291.23147086019</v>
      </c>
      <c r="L1128" s="444">
        <f t="shared" ca="1" si="104"/>
        <v>-66586186.784477316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-66586186.784477316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-277532.67536663293</v>
      </c>
      <c r="L1129" s="444">
        <f t="shared" ca="1" si="104"/>
        <v>-66885374.763358526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-66885374.763358526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-278779.29194530461</v>
      </c>
      <c r="L1130" s="444">
        <f t="shared" ca="1" si="104"/>
        <v>-67185809.358818412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-67185809.358818412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-280031.10275972082</v>
      </c>
      <c r="L1131" s="444">
        <f t="shared" ca="1" si="104"/>
        <v>-67487495.765092716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-67487495.765092716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-281288.12945253041</v>
      </c>
      <c r="L1132" s="444">
        <f t="shared" ca="1" si="104"/>
        <v>-67790439.198059827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-67790439.198059827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-282550.39375656005</v>
      </c>
      <c r="L1133" s="444">
        <f t="shared" ca="1" si="104"/>
        <v>-68094644.895330966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-68094644.895330966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-283817.91749518982</v>
      </c>
      <c r="L1134" s="444">
        <f t="shared" ca="1" si="104"/>
        <v>-68400118.116340742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-68400118.116340742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-285090.72258273052</v>
      </c>
      <c r="L1135" s="444">
        <f t="shared" ca="1" si="104"/>
        <v>-68706864.142438054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-68706864.142438054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-286368.83102480264</v>
      </c>
      <c r="L1136" s="444">
        <f t="shared" ca="1" si="104"/>
        <v>-69014888.276977435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-69014888.276977435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-287652.26491871674</v>
      </c>
      <c r="L1137" s="444">
        <f t="shared" ca="1" si="104"/>
        <v>-69324195.845410734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-69324195.845410734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-288941.04645385547</v>
      </c>
      <c r="L1138" s="444">
        <f t="shared" ca="1" si="104"/>
        <v>-69634792.195379168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-69634792.195379168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-290235.19791205728</v>
      </c>
      <c r="L1139" s="444">
        <f t="shared" ca="1" si="104"/>
        <v>-69946682.696805805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-69946682.696805805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-291534.74166800163</v>
      </c>
      <c r="L1140" s="444">
        <f t="shared" ca="1" si="104"/>
        <v>-70259872.741988391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-70259872.741988391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-292839.70018959575</v>
      </c>
      <c r="L1141" s="444">
        <f t="shared" ca="1" si="104"/>
        <v>-70574367.745692566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-70574367.745692566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-294150.09603836312</v>
      </c>
      <c r="L1142" s="444">
        <f t="shared" ca="1" si="104"/>
        <v>-70890173.145245507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-70890173.145245507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-295465.95186983369</v>
      </c>
      <c r="L1143" s="444">
        <f t="shared" ca="1" si="104"/>
        <v>-71207294.400629923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-71207294.400629923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-296787.29043393547</v>
      </c>
      <c r="L1144" s="444">
        <f t="shared" ca="1" si="104"/>
        <v>-71525736.994578436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-71525736.994578436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-298114.13457538758</v>
      </c>
      <c r="L1145" s="444">
        <f t="shared" ca="1" si="104"/>
        <v>-71845506.432668403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-71845506.432668403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-299446.50723409577</v>
      </c>
      <c r="L1146" s="444">
        <f t="shared" ca="1" si="104"/>
        <v>-72166608.243417084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-72166608.243417084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-300784.4314455486</v>
      </c>
      <c r="L1147" s="444">
        <f t="shared" ca="1" si="104"/>
        <v>-72489047.978377223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-72489047.978377223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-302127.93034121586</v>
      </c>
      <c r="L1148" s="444">
        <f t="shared" ca="1" si="104"/>
        <v>-72812831.212233022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-72812831.212233022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-303477.02714894834</v>
      </c>
      <c r="L1149" s="444">
        <f t="shared" ca="1" si="104"/>
        <v>-73137963.542896554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-73137963.542896554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-304831.74519337976</v>
      </c>
      <c r="L1150" s="444">
        <f t="shared" ca="1" si="104"/>
        <v>-73464450.591604516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-73464450.591604516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-306192.1078963296</v>
      </c>
      <c r="L1151" s="444">
        <f t="shared" ca="1" si="104"/>
        <v>-73792298.003015429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-73792298.003015429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-307558.1387772084</v>
      </c>
      <c r="L1152" s="444">
        <f t="shared" ca="1" si="104"/>
        <v>-74121511.445307225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-74121511.445307225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-308929.86145342421</v>
      </c>
      <c r="L1153" s="444">
        <f t="shared" ca="1" si="104"/>
        <v>-74452096.610275239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-74452096.610275239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-310307.29964079091</v>
      </c>
      <c r="L1154" s="444">
        <f t="shared" ca="1" si="104"/>
        <v>-74784059.213430613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-74784059.213430613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-311690.47715393832</v>
      </c>
      <c r="L1155" s="444">
        <f t="shared" ca="1" si="104"/>
        <v>-75117404.99409914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-75117404.99409914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-313079.41790672386</v>
      </c>
      <c r="L1156" s="444">
        <f t="shared" ca="1" si="104"/>
        <v>-75452139.715520442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-75452139.715520442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-314474.14591264597</v>
      </c>
      <c r="L1157" s="444">
        <f t="shared" ca="1" si="104"/>
        <v>-75788269.164947674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-75788269.164947674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-315874.68528525939</v>
      </c>
      <c r="L1158" s="444">
        <f t="shared" ca="1" si="104"/>
        <v>-76125799.153747514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-76125799.153747514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-317281.06023859209</v>
      </c>
      <c r="L1159" s="444">
        <f t="shared" ca="1" si="104"/>
        <v>-76464735.517500684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-76464735.517500684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-318693.29508756363</v>
      </c>
      <c r="L1160" s="444">
        <f t="shared" ca="1" si="104"/>
        <v>-76805084.11610283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-76805084.11610283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-320111.4142484059</v>
      </c>
      <c r="L1161" s="444">
        <f t="shared" ca="1" si="104"/>
        <v>-77146850.833865821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-77146850.833865821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-321535.44223908504</v>
      </c>
      <c r="L1162" s="444">
        <f t="shared" ca="1" si="104"/>
        <v>-77490041.579619497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-77490041.579619497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-322965.40367972536</v>
      </c>
      <c r="L1163" s="444">
        <f t="shared" ca="1" si="104"/>
        <v>-77834662.28681381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-77834662.28681381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-324401.32329303498</v>
      </c>
      <c r="L1164" s="444">
        <f t="shared" ca="1" si="104"/>
        <v>-78180718.913621426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-78180718.913621426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-325843.22590473335</v>
      </c>
      <c r="L1165" s="444">
        <f t="shared" ca="1" si="104"/>
        <v>-78528217.443040743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-78528217.443040743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-327291.1364439805</v>
      </c>
      <c r="L1166" s="444">
        <f t="shared" ca="1" si="104"/>
        <v>-78877163.882999316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-78877163.882999316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-328745.07994380791</v>
      </c>
      <c r="L1167" s="444">
        <f t="shared" ca="1" si="104"/>
        <v>-79227564.266457707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-79227564.266457707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-330205.08154155122</v>
      </c>
      <c r="L1168" s="444">
        <f t="shared" ca="1" si="104"/>
        <v>-79579424.651513845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-79579424.651513845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-331580.93604797433</v>
      </c>
      <c r="L1169" s="444">
        <f t="shared" ca="1" si="104"/>
        <v>-79911005.587561816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-79911005.587561816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-332962.52328150754</v>
      </c>
      <c r="L1170" s="444">
        <f t="shared" ca="1" si="104"/>
        <v>-80243968.110843331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-80243968.110843331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-334349.86712851387</v>
      </c>
      <c r="L1171" s="444">
        <f t="shared" ca="1" si="104"/>
        <v>-80578317.977971852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-80578317.977971852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-335742.9915748827</v>
      </c>
      <c r="L1172" s="444">
        <f t="shared" ca="1" si="104"/>
        <v>-80914060.969546735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-80914060.969546735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-337141.92070644471</v>
      </c>
      <c r="L1173" s="444">
        <f t="shared" ca="1" si="104"/>
        <v>-81251202.890253186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-81251202.890253186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-338546.67870938824</v>
      </c>
      <c r="L1174" s="444">
        <f t="shared" ca="1" si="104"/>
        <v>-81589749.568962574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-81589749.568962574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-339957.2898706774</v>
      </c>
      <c r="L1175" s="444">
        <f t="shared" ca="1" si="104"/>
        <v>-81929706.858833253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-81929706.858833253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-341373.77857847186</v>
      </c>
      <c r="L1176" s="444">
        <f t="shared" ca="1" si="104"/>
        <v>-82271080.637411729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-82271080.637411729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-342796.16932254884</v>
      </c>
      <c r="L1177" s="444">
        <f t="shared" ca="1" si="104"/>
        <v>-82613876.806734279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-82613876.806734279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-344224.48669472616</v>
      </c>
      <c r="L1178" s="444">
        <f t="shared" ca="1" si="104"/>
        <v>-82958101.293429002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-82958101.293429002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-345658.75538928749</v>
      </c>
      <c r="L1179" s="444">
        <f t="shared" ca="1" si="104"/>
        <v>-83303760.04881829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-83303760.04881829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-347099.00020340952</v>
      </c>
      <c r="L1180" s="444">
        <f t="shared" ca="1" si="104"/>
        <v>-83650859.049021706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-83650859.049021706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-348545.24603759043</v>
      </c>
      <c r="L1181" s="444">
        <f t="shared" ca="1" si="104"/>
        <v>-83999404.295059294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-83999404.295059294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-349997.51789608039</v>
      </c>
      <c r="L1182" s="444">
        <f t="shared" ca="1" si="104"/>
        <v>-84349401.812955379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-84349401.812955379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-351455.84088731406</v>
      </c>
      <c r="L1183" s="444">
        <f t="shared" ca="1" si="104"/>
        <v>-84700857.653842688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-84700857.653842688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-352920.24022434454</v>
      </c>
      <c r="L1184" s="444">
        <f t="shared" ca="1" si="104"/>
        <v>-85053777.894067034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-85053777.894067034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-354390.74122527929</v>
      </c>
      <c r="L1185" s="444">
        <f t="shared" ca="1" si="104"/>
        <v>-85408168.635292307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-85408168.635292307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-355867.36931371794</v>
      </c>
      <c r="L1186" s="444">
        <f t="shared" ca="1" si="104"/>
        <v>-85764036.004606023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-85764036.004606023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-357350.15001919179</v>
      </c>
      <c r="L1187" s="444">
        <f t="shared" ca="1" si="104"/>
        <v>-86121386.154625222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-86121386.154625222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-358839.10897760506</v>
      </c>
      <c r="L1188" s="444">
        <f t="shared" ca="1" si="104"/>
        <v>-86480225.263602823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-86480225.263602823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-360334.27193167841</v>
      </c>
      <c r="L1189" s="444">
        <f t="shared" ca="1" si="104"/>
        <v>-86840559.535534501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-86840559.535534501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-361835.66473139374</v>
      </c>
      <c r="L1190" s="444">
        <f t="shared" ca="1" si="104"/>
        <v>-87202395.200265899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-87202395.200265899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-363343.31333444122</v>
      </c>
      <c r="L1191" s="444">
        <f t="shared" ca="1" si="104"/>
        <v>-87565738.513600335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-87565738.513600335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-364857.24380666803</v>
      </c>
      <c r="L1192" s="444">
        <f t="shared" ca="1" si="104"/>
        <v>-87930595.75740701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-87930595.75740701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-366377.48232252919</v>
      </c>
      <c r="L1193" s="444">
        <f t="shared" ca="1" si="104"/>
        <v>-88296973.239729539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-88296973.239729539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-367904.05516553973</v>
      </c>
      <c r="L1194" s="444">
        <f t="shared" ca="1" si="104"/>
        <v>-88664877.294895083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-88664877.294895083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-369436.98872872948</v>
      </c>
      <c r="L1195" s="444">
        <f t="shared" ca="1" si="104"/>
        <v>-89034314.283623815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-89034314.283623815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-370976.30951509922</v>
      </c>
      <c r="L1196" s="444">
        <f t="shared" ca="1" si="104"/>
        <v>-89405290.593138918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-89405290.593138918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-372522.04413807881</v>
      </c>
      <c r="L1197" s="444">
        <f t="shared" ca="1" si="104"/>
        <v>-89777812.637276992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-89777812.637276992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-374074.21932198748</v>
      </c>
      <c r="L1198" s="444">
        <f t="shared" ca="1" si="104"/>
        <v>-90151886.856598973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-90151886.856598973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-375632.86190249573</v>
      </c>
      <c r="L1199" s="444">
        <f t="shared" ca="1" si="104"/>
        <v>-90527519.718501464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-90527519.718501464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-377197.99882708944</v>
      </c>
      <c r="L1200" s="444">
        <f t="shared" ca="1" si="104"/>
        <v>-90904717.717328548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-90904717.717328548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-378769.65715553559</v>
      </c>
      <c r="L1201" s="444">
        <f t="shared" ca="1" si="104"/>
        <v>-91283487.374484077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-91283487.374484077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-380347.86406035034</v>
      </c>
      <c r="L1202" s="444">
        <f t="shared" ca="1" si="104"/>
        <v>-91663835.238544434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-91663835.238544434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-381932.64682726847</v>
      </c>
      <c r="L1203" s="444">
        <f t="shared" ca="1" si="104"/>
        <v>-92045767.8853717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-92045767.8853717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-383524.03285571543</v>
      </c>
      <c r="L1204" s="444">
        <f t="shared" ca="1" si="104"/>
        <v>-92429291.918227419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-92429291.918227419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-385122.04965928092</v>
      </c>
      <c r="L1205" s="444">
        <f t="shared" ca="1" si="104"/>
        <v>-92814413.967886701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-92814413.967886701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-386726.72486619459</v>
      </c>
      <c r="L1206" s="444">
        <f t="shared" ca="1" si="104"/>
        <v>-93201140.692752898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-93201140.692752898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-388338.08621980372</v>
      </c>
      <c r="L1207" s="444">
        <f t="shared" ca="1" si="104"/>
        <v>-93589478.7789727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-93589478.7789727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-389956.16157905292</v>
      </c>
      <c r="L1208" s="444">
        <f t="shared" ca="1" si="104"/>
        <v>-93979434.940551758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-93979434.940551758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-391580.97891896567</v>
      </c>
      <c r="L1209" s="444">
        <f t="shared" ca="1" si="104"/>
        <v>-94371015.919470727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-94371015.919470727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-393212.56633112801</v>
      </c>
      <c r="L1210" s="444">
        <f t="shared" ca="1" si="104"/>
        <v>-94764228.485801861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-94764228.485801861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-394850.95202417439</v>
      </c>
      <c r="L1211" s="444">
        <f t="shared" ca="1" si="104"/>
        <v>-95159079.437826037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-95159079.437826037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-396496.16432427516</v>
      </c>
      <c r="L1212" s="444">
        <f t="shared" ca="1" si="104"/>
        <v>-95555575.602150306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-95555575.602150306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-398148.23167562624</v>
      </c>
      <c r="L1213" s="444">
        <f t="shared" ca="1" si="104"/>
        <v>-95953723.833825931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-95953723.833825931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-399807.18264094135</v>
      </c>
      <c r="L1214" s="444">
        <f t="shared" ca="1" si="104"/>
        <v>-96353531.016466871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-96353531.016466871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-401473.04590194527</v>
      </c>
      <c r="L1215" s="444">
        <f t="shared" ca="1" si="104"/>
        <v>-96755004.06236881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-96755004.06236881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-403145.85025987006</v>
      </c>
      <c r="L1216" s="444">
        <f t="shared" ca="1" si="104"/>
        <v>-97158149.91262868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-97158149.91262868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-404825.62463595282</v>
      </c>
      <c r="L1217" s="444">
        <f t="shared" ca="1" si="104"/>
        <v>-97562975.53726463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-97562975.53726463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-406512.39807193598</v>
      </c>
      <c r="L1218" s="444">
        <f t="shared" ca="1" si="104"/>
        <v>-97969487.93533656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-97969487.93533656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-408206.19973056897</v>
      </c>
      <c r="L1219" s="444">
        <f t="shared" ca="1" si="104"/>
        <v>-98377694.135067135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-98377694.135067135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-409907.05889611307</v>
      </c>
      <c r="L1220" s="444">
        <f t="shared" ca="1" si="104"/>
        <v>-98787601.193963245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-98787601.193963245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-411615.00497484684</v>
      </c>
      <c r="L1221" s="444">
        <f t="shared" ca="1" si="104"/>
        <v>-99199216.198938087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-99199216.198938087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-413330.06749557535</v>
      </c>
      <c r="L1222" s="444">
        <f t="shared" ca="1" si="104"/>
        <v>-99612546.266433656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-99612546.266433656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-415052.27611014026</v>
      </c>
      <c r="L1223" s="444">
        <f t="shared" ca="1" si="104"/>
        <v>-100027598.5425438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-100027598.5425438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-416781.66059393249</v>
      </c>
      <c r="L1224" s="444">
        <f t="shared" ca="1" si="104"/>
        <v>-100444380.20313773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-100444380.20313773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-418518.2508464072</v>
      </c>
      <c r="L1225" s="444">
        <f t="shared" ca="1" si="104"/>
        <v>-100862898.45398413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-100862898.45398413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-420262.0768916005</v>
      </c>
      <c r="L1226" s="444">
        <f t="shared" ca="1" si="104"/>
        <v>-101283160.53087573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-101283160.53087573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-422013.16887864884</v>
      </c>
      <c r="L1227" s="444">
        <f t="shared" ca="1" si="104"/>
        <v>-101705173.69975437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-101705173.69975437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-423771.55708230985</v>
      </c>
      <c r="L1228" s="444">
        <f t="shared" ca="1" si="104"/>
        <v>-102128945.25683668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-102128945.25683668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-425537.27190348617</v>
      </c>
      <c r="L1229" s="444">
        <f t="shared" ca="1" si="104"/>
        <v>-102554482.52874017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-102554482.52874017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-427310.34386975068</v>
      </c>
      <c r="L1230" s="444">
        <f t="shared" ca="1" si="104"/>
        <v>-102981792.87260991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-102981792.87260991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-429090.80363587465</v>
      </c>
      <c r="L1231" s="444">
        <f t="shared" ca="1" si="104"/>
        <v>-103410883.67624579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-103410883.67624579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-430878.68198435748</v>
      </c>
      <c r="L1232" s="444">
        <f t="shared" ca="1" si="104"/>
        <v>-103841762.35823014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-103841762.35823014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-432674.00982595893</v>
      </c>
      <c r="L1233" s="444">
        <f t="shared" ca="1" si="104"/>
        <v>-104274436.3680561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-104274436.3680561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-434476.81820023374</v>
      </c>
      <c r="L1234" s="444">
        <f t="shared" ca="1" si="104"/>
        <v>-104708913.18625633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-104708913.18625633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-436287.13827606803</v>
      </c>
      <c r="L1235" s="444">
        <f t="shared" ca="1" si="104"/>
        <v>-105145200.3245324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-105145200.3245324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-438105.00135221833</v>
      </c>
      <c r="L1236" s="444">
        <f t="shared" ca="1" si="104"/>
        <v>-105583305.32588463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-105583305.32588463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-439930.4388578526</v>
      </c>
      <c r="L1237" s="444">
        <f t="shared" ca="1" si="104"/>
        <v>-106023235.76474248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-106023235.76474248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-441763.48235309357</v>
      </c>
      <c r="L1238" s="444">
        <f t="shared" ca="1" si="104"/>
        <v>-106464999.24709557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-106464999.24709557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-443604.1635295648</v>
      </c>
      <c r="L1239" s="444">
        <f t="shared" ca="1" si="104"/>
        <v>-106908603.41062513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-106908603.41062513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-445452.51421093807</v>
      </c>
      <c r="L1240" s="444">
        <f t="shared" ca="1" si="104"/>
        <v>-107354055.92483607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-107354055.92483607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-447308.56635348353</v>
      </c>
      <c r="L1241" s="444">
        <f t="shared" ca="1" si="104"/>
        <v>-107801364.49118955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-107801364.49118955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-449172.35204662313</v>
      </c>
      <c r="L1242" s="444">
        <f t="shared" ca="1" si="104"/>
        <v>-108250536.84323618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-108250536.84323618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-451043.90351348411</v>
      </c>
      <c r="L1243" s="444">
        <f t="shared" ca="1" si="104"/>
        <v>-108701580.74674967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-108701580.74674967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-452923.25311145693</v>
      </c>
      <c r="L1244" s="444">
        <f t="shared" ca="1" si="104"/>
        <v>-109154503.99986112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-109154503.99986112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-454810.43333275465</v>
      </c>
      <c r="L1245" s="444">
        <f t="shared" ca="1" si="104"/>
        <v>-109609314.43319388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-109609314.43319388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-456705.47680497449</v>
      </c>
      <c r="L1246" s="444">
        <f t="shared" ca="1" si="104"/>
        <v>-110066019.90999885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-110066019.90999885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-458608.41629166185</v>
      </c>
      <c r="L1247" s="444">
        <f t="shared" ca="1" si="104"/>
        <v>-110524628.32629052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-110524628.32629052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-460519.28469287715</v>
      </c>
      <c r="L1248" s="444">
        <f t="shared" ca="1" si="104"/>
        <v>-110985147.6109834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-110985147.6109834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-462438.11504576425</v>
      </c>
      <c r="L1249" s="444">
        <f t="shared" ca="1" si="104"/>
        <v>-111447585.72602917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-111447585.72602917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-464364.94052512158</v>
      </c>
      <c r="L1250" s="444">
        <f t="shared" ca="1" si="104"/>
        <v>-111911950.66655429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-111911950.66655429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-466299.79444397625</v>
      </c>
      <c r="L1251" s="444">
        <f t="shared" ca="1" si="104"/>
        <v>-112378250.46099827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-112378250.46099827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-468242.71025415946</v>
      </c>
      <c r="L1252" s="444">
        <f t="shared" ca="1" si="104"/>
        <v>-112846493.17125243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-112846493.17125243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-470193.72154688509</v>
      </c>
      <c r="L1253" s="444">
        <f t="shared" ca="1" si="104"/>
        <v>-113316686.89279932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-113316686.89279932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-472152.86205333046</v>
      </c>
      <c r="L1254" s="444">
        <f t="shared" ca="1" si="104"/>
        <v>-113788839.75485265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-113788839.75485265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-474120.16564521944</v>
      </c>
      <c r="L1255" s="444">
        <f t="shared" ca="1" si="104"/>
        <v>-114262959.92049788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-114262959.92049788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-476095.66633540782</v>
      </c>
      <c r="L1256" s="444">
        <f t="shared" ca="1" si="104"/>
        <v>-114739055.58683328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-114739055.58683328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-478079.39827847201</v>
      </c>
      <c r="L1257" s="444">
        <f t="shared" ca="1" si="104"/>
        <v>-115217134.98511176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-115217134.98511176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-480071.39577129896</v>
      </c>
      <c r="L1258" s="444">
        <f t="shared" ca="1" si="104"/>
        <v>-115697206.38088305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-115697206.38088305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-482071.69325367938</v>
      </c>
      <c r="L1259" s="444">
        <f t="shared" ca="1" si="104"/>
        <v>-116179278.07413673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-116179278.07413673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-484080.32530890306</v>
      </c>
      <c r="L1260" s="444">
        <f t="shared" ca="1" si="104"/>
        <v>-116663358.39944564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-116663358.39944564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-486097.32666435681</v>
      </c>
      <c r="L1261" s="444">
        <f t="shared" ca="1" si="104"/>
        <v>-117149455.72611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-117149455.72611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-488122.732192125</v>
      </c>
      <c r="L1262" s="444">
        <f t="shared" ca="1" si="104"/>
        <v>-117637578.45830213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-117637578.45830213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-490156.5769095922</v>
      </c>
      <c r="L1263" s="444">
        <f t="shared" ca="1" si="104"/>
        <v>-118127735.03521171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-118127735.03521171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-492198.89598004881</v>
      </c>
      <c r="L1264" s="444">
        <f t="shared" ca="1" si="104"/>
        <v>-118619933.93119176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-118619933.93119176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-494249.72471329896</v>
      </c>
      <c r="L1265" s="444">
        <f t="shared" ca="1" si="104"/>
        <v>-119114183.65590505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-119114183.65590505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-496309.09856627107</v>
      </c>
      <c r="L1266" s="444">
        <f t="shared" ca="1" si="104"/>
        <v>-119610492.75447132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-119610492.75447132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-498377.0531436305</v>
      </c>
      <c r="L1267" s="444">
        <f t="shared" ca="1" si="104"/>
        <v>-120108869.80761495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-120108869.80761495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-500453.62419839564</v>
      </c>
      <c r="L1268" s="444">
        <f t="shared" ca="1" si="104"/>
        <v>-120609323.43181334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-120609323.43181334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-502538.84763255564</v>
      </c>
      <c r="L1269" s="444">
        <f t="shared" ca="1" si="104"/>
        <v>-121111862.2794459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-121111862.2794459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-504632.75949769124</v>
      </c>
      <c r="L1270" s="444">
        <f t="shared" ca="1" si="104"/>
        <v>-121616495.03894359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-121616495.03894359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-506735.39599559829</v>
      </c>
      <c r="L1271" s="444">
        <f t="shared" ca="1" si="104"/>
        <v>-122123230.43493919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-122123230.43493919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-508846.79347891331</v>
      </c>
      <c r="L1272" s="444">
        <f t="shared" ca="1" si="104"/>
        <v>-122632077.2284181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-122632077.2284181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-510966.98845174199</v>
      </c>
      <c r="L1273" s="444">
        <f t="shared" ca="1" si="104"/>
        <v>-123143044.21686985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-123143044.21686985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-513096.01757029101</v>
      </c>
      <c r="L1274" s="444">
        <f t="shared" ca="1" si="104"/>
        <v>-123656140.23444013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-123656140.23444013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-515233.91764350061</v>
      </c>
      <c r="L1275" s="444">
        <f t="shared" ca="1" si="104"/>
        <v>-124171374.15208364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-124171374.15208364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-517380.72563368181</v>
      </c>
      <c r="L1276" s="444">
        <f t="shared" ca="1" si="104"/>
        <v>-124688754.87771732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-124688754.87771732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-519536.47865715547</v>
      </c>
      <c r="L1277" s="444">
        <f t="shared" ca="1" si="104"/>
        <v>-125208291.35637447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-125208291.35637447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-521701.21398489363</v>
      </c>
      <c r="L1278" s="444">
        <f t="shared" ca="1" si="104"/>
        <v>-125729992.57035936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-125729992.57035936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-523874.96904316393</v>
      </c>
      <c r="L1279" s="444">
        <f t="shared" ca="1" si="104"/>
        <v>-126253867.53940253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-126253867.53940253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-526057.78141417715</v>
      </c>
      <c r="L1280" s="444">
        <f t="shared" ca="1" si="104"/>
        <v>-126779925.32081671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-126779925.32081671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-528249.68883673626</v>
      </c>
      <c r="L1281" s="444">
        <f t="shared" ca="1" si="104"/>
        <v>-127308175.00965345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-127308175.00965345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-530450.7292068894</v>
      </c>
      <c r="L1282" s="444">
        <f t="shared" ca="1" si="104"/>
        <v>-127838625.73886034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-127838625.73886034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-532660.94057858479</v>
      </c>
      <c r="L1283" s="444">
        <f t="shared" ref="L1283:L1537" ca="1" si="109">I1283-J1283+K1283</f>
        <v>-128371286.67943892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-128371286.67943892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-534880.36116432888</v>
      </c>
      <c r="L1284" s="444">
        <f t="shared" ca="1" si="109"/>
        <v>-128906167.04060325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-128906167.04060325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-537109.02933584689</v>
      </c>
      <c r="L1285" s="444">
        <f t="shared" ca="1" si="109"/>
        <v>-129443276.06993909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-129443276.06993909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-539346.98362474632</v>
      </c>
      <c r="L1286" s="444">
        <f t="shared" ca="1" si="109"/>
        <v>-129982623.05356383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-129982623.05356383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-541594.26272318268</v>
      </c>
      <c r="L1287" s="444">
        <f t="shared" ca="1" si="109"/>
        <v>-130524217.31628701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-130524217.31628701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-543850.9054845291</v>
      </c>
      <c r="L1288" s="444">
        <f t="shared" ca="1" si="109"/>
        <v>-131068068.22177154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-131068068.22177154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-546116.95092404808</v>
      </c>
      <c r="L1289" s="444">
        <f t="shared" ca="1" si="109"/>
        <v>-131614185.17269559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-131614185.17269559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-548392.43821956497</v>
      </c>
      <c r="L1290" s="444">
        <f t="shared" ca="1" si="109"/>
        <v>-132162577.61091515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-132162577.61091515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-550677.40671214648</v>
      </c>
      <c r="L1291" s="444">
        <f t="shared" ca="1" si="109"/>
        <v>-132713255.0176273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-132713255.0176273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-552971.89590678038</v>
      </c>
      <c r="L1292" s="444">
        <f t="shared" ca="1" si="109"/>
        <v>-133266226.91353408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-133266226.91353408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-555275.94547305861</v>
      </c>
      <c r="L1293" s="444">
        <f t="shared" ca="1" si="109"/>
        <v>-133821502.85900714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-133821502.85900714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-557589.59524586308</v>
      </c>
      <c r="L1294" s="444">
        <f t="shared" ca="1" si="109"/>
        <v>-134379092.45425299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-134379092.45425299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-559912.88522605412</v>
      </c>
      <c r="L1295" s="444">
        <f t="shared" ca="1" si="109"/>
        <v>-134939005.33947903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-134939005.33947903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-562245.85558116261</v>
      </c>
      <c r="L1296" s="444">
        <f t="shared" ca="1" si="109"/>
        <v>-135501251.19506019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-135501251.19506019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-564588.54664608417</v>
      </c>
      <c r="L1297" s="444">
        <f t="shared" ca="1" si="109"/>
        <v>-136065839.74170628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-136065839.74170628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-566940.99892377621</v>
      </c>
      <c r="L1298" s="444">
        <f t="shared" ca="1" si="109"/>
        <v>-136632780.74063006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-136632780.74063006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-569303.25308595854</v>
      </c>
      <c r="L1299" s="444">
        <f t="shared" ca="1" si="109"/>
        <v>-137202083.99371603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-137202083.99371603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-571675.34997381677</v>
      </c>
      <c r="L1300" s="444">
        <f t="shared" ca="1" si="109"/>
        <v>-137773759.34368986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-137773759.34368986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-574057.33059870778</v>
      </c>
      <c r="L1301" s="444">
        <f t="shared" ca="1" si="109"/>
        <v>-138347816.67428857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-138347816.67428857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-576449.23614286899</v>
      </c>
      <c r="L1302" s="444">
        <f t="shared" ca="1" si="109"/>
        <v>-138924265.91043144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-138924265.91043144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-578851.10796013102</v>
      </c>
      <c r="L1303" s="444">
        <f t="shared" ca="1" si="109"/>
        <v>-139503117.01839158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-139503117.01839158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-581262.9875766316</v>
      </c>
      <c r="L1304" s="444">
        <f t="shared" ca="1" si="109"/>
        <v>-140084380.00596821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-140084380.00596821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-583684.91669153422</v>
      </c>
      <c r="L1305" s="444">
        <f t="shared" ca="1" si="109"/>
        <v>-140668064.92265975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-140668064.92265975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-586116.937177749</v>
      </c>
      <c r="L1306" s="444">
        <f t="shared" ca="1" si="109"/>
        <v>-141254181.8598375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-141254181.8598375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-588559.09108265629</v>
      </c>
      <c r="L1307" s="444">
        <f t="shared" ca="1" si="109"/>
        <v>-141842740.95092016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-141842740.95092016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-591011.42062883405</v>
      </c>
      <c r="L1308" s="444">
        <f t="shared" ca="1" si="109"/>
        <v>-142433752.37154901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-142433752.37154901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-593473.96821478754</v>
      </c>
      <c r="L1309" s="444">
        <f t="shared" ca="1" si="109"/>
        <v>-143027226.33976379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-143027226.33976379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-595946.7764156824</v>
      </c>
      <c r="L1310" s="444">
        <f t="shared" ca="1" si="109"/>
        <v>-143623173.11617947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-143623173.11617947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-598429.88798408106</v>
      </c>
      <c r="L1311" s="444">
        <f t="shared" ca="1" si="109"/>
        <v>-144221603.00416353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-144221603.00416353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-600923.34585068142</v>
      </c>
      <c r="L1312" s="444">
        <f t="shared" ca="1" si="109"/>
        <v>-144822526.35001421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-144822526.35001421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-603427.19312505925</v>
      </c>
      <c r="L1313" s="444">
        <f t="shared" ca="1" si="109"/>
        <v>-145425953.54313928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-145425953.54313928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-605941.47309641365</v>
      </c>
      <c r="L1314" s="444">
        <f t="shared" ca="1" si="109"/>
        <v>-146031895.01623568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-146031895.01623568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-608466.22923431534</v>
      </c>
      <c r="L1315" s="444">
        <f t="shared" ca="1" si="109"/>
        <v>-146640361.24546999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-146640361.24546999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-611001.50518945826</v>
      </c>
      <c r="L1316" s="444">
        <f t="shared" ca="1" si="109"/>
        <v>-147251362.75065944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-147251362.75065944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-613547.34479441436</v>
      </c>
      <c r="L1317" s="444">
        <f t="shared" ca="1" si="109"/>
        <v>-147864910.09545386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-147864910.09545386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-616103.79206439108</v>
      </c>
      <c r="L1318" s="444">
        <f t="shared" ca="1" si="109"/>
        <v>-148481013.88751826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-148481013.88751826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-618670.89119799272</v>
      </c>
      <c r="L1319" s="444">
        <f t="shared" ca="1" si="109"/>
        <v>-149099684.77871624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-149099684.77871624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-621248.68657798436</v>
      </c>
      <c r="L1320" s="444">
        <f t="shared" ca="1" si="109"/>
        <v>-149720933.46529421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-149720933.46529421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-623837.22277205926</v>
      </c>
      <c r="L1321" s="444">
        <f t="shared" ca="1" si="109"/>
        <v>-150344770.68806627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-150344770.68806627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-626436.54453360941</v>
      </c>
      <c r="L1322" s="444">
        <f t="shared" ca="1" si="109"/>
        <v>-150971207.23259988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-150971207.23259988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-629046.69680249947</v>
      </c>
      <c r="L1323" s="444">
        <f t="shared" ca="1" si="109"/>
        <v>-151600253.92940238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-151600253.92940238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-631667.72470584325</v>
      </c>
      <c r="L1324" s="444">
        <f t="shared" ca="1" si="109"/>
        <v>-152231921.65410823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-152231921.65410823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-634299.6735587843</v>
      </c>
      <c r="L1325" s="444">
        <f t="shared" ca="1" si="109"/>
        <v>-152866221.327667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-152866221.327667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-636942.5888652791</v>
      </c>
      <c r="L1326" s="444">
        <f t="shared" ca="1" si="109"/>
        <v>-153503163.91653228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-153503163.91653228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-639596.51631888445</v>
      </c>
      <c r="L1327" s="444">
        <f t="shared" ca="1" si="109"/>
        <v>-154142760.43285117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-154142760.43285117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-642261.50180354656</v>
      </c>
      <c r="L1328" s="444">
        <f t="shared" ca="1" si="109"/>
        <v>-154785021.93465471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-154785021.93465471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-644937.59139439464</v>
      </c>
      <c r="L1329" s="444">
        <f t="shared" ca="1" si="109"/>
        <v>-155429959.52604911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-155429959.52604911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-647624.83135853789</v>
      </c>
      <c r="L1330" s="444">
        <f t="shared" ca="1" si="109"/>
        <v>-156077584.35740766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-156077584.35740766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-650323.26815586525</v>
      </c>
      <c r="L1331" s="444">
        <f t="shared" ca="1" si="109"/>
        <v>-156727907.62556353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-156727907.62556353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-653032.94843984803</v>
      </c>
      <c r="L1332" s="444">
        <f t="shared" ca="1" si="109"/>
        <v>-157380940.57400337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-157380940.57400337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-655753.91905834735</v>
      </c>
      <c r="L1333" s="444">
        <f t="shared" ca="1" si="109"/>
        <v>-158036694.49306172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-158036694.49306172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-658486.22705442389</v>
      </c>
      <c r="L1334" s="444">
        <f t="shared" ca="1" si="109"/>
        <v>-158695180.72011614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-158695180.72011614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-661229.91966715059</v>
      </c>
      <c r="L1335" s="444">
        <f t="shared" ca="1" si="109"/>
        <v>-159356410.63978329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-159356410.63978329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-663985.04433243035</v>
      </c>
      <c r="L1336" s="444">
        <f t="shared" ca="1" si="109"/>
        <v>-160020395.68411574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-160020395.68411574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-666751.64868381561</v>
      </c>
      <c r="L1337" s="444">
        <f t="shared" ca="1" si="109"/>
        <v>-160687147.33279955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-160687147.33279955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-669529.78055333148</v>
      </c>
      <c r="L1338" s="444">
        <f t="shared" ca="1" si="109"/>
        <v>-161356677.11335289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-161356677.11335289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-672319.48797230376</v>
      </c>
      <c r="L1339" s="444">
        <f t="shared" ca="1" si="109"/>
        <v>-162028996.60132518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-162028996.60132518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-675120.81917218829</v>
      </c>
      <c r="L1340" s="444">
        <f t="shared" ca="1" si="109"/>
        <v>-162704117.42049736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-162704117.42049736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-677933.82258540567</v>
      </c>
      <c r="L1341" s="444">
        <f t="shared" ca="1" si="109"/>
        <v>-163382051.24308276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-163382051.24308276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-680758.54684617813</v>
      </c>
      <c r="L1342" s="444">
        <f t="shared" ca="1" si="109"/>
        <v>-164062809.78992894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-164062809.78992894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-683595.04079137056</v>
      </c>
      <c r="L1343" s="444">
        <f t="shared" ca="1" si="109"/>
        <v>-164746404.83072031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-164746404.83072031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-686443.3534613346</v>
      </c>
      <c r="L1344" s="444">
        <f t="shared" ca="1" si="109"/>
        <v>-165432848.18418163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-165432848.18418163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-689303.53410075675</v>
      </c>
      <c r="L1345" s="444">
        <f t="shared" ca="1" si="109"/>
        <v>-166122151.7182824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-166122151.7182824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-692175.63215951005</v>
      </c>
      <c r="L1346" s="444">
        <f t="shared" ca="1" si="109"/>
        <v>-166814327.3504419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-166814327.3504419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-695059.69729350787</v>
      </c>
      <c r="L1347" s="444">
        <f t="shared" ca="1" si="109"/>
        <v>-167509387.04773542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-167509387.04773542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-697955.77936556423</v>
      </c>
      <c r="L1348" s="444">
        <f t="shared" ca="1" si="109"/>
        <v>-168207342.82710099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-168207342.82710099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-700863.92844625411</v>
      </c>
      <c r="L1349" s="444">
        <f t="shared" ca="1" si="109"/>
        <v>-168908206.75554726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-168908206.75554726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-703784.19481478026</v>
      </c>
      <c r="L1350" s="444">
        <f t="shared" ca="1" si="109"/>
        <v>-169611990.95036203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-169611990.95036203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-706716.62895984179</v>
      </c>
      <c r="L1351" s="444">
        <f t="shared" ca="1" si="109"/>
        <v>-170318707.57932186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-170318707.57932186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-709661.28158050776</v>
      </c>
      <c r="L1352" s="444">
        <f t="shared" ca="1" si="109"/>
        <v>-171028368.86090237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-171028368.86090237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-712618.20358709316</v>
      </c>
      <c r="L1353" s="444">
        <f t="shared" ca="1" si="109"/>
        <v>-171740987.06448945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-171740987.06448945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-715587.44610203942</v>
      </c>
      <c r="L1354" s="444">
        <f t="shared" ca="1" si="109"/>
        <v>-172456574.51059151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-172456574.51059151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-718569.06046079798</v>
      </c>
      <c r="L1355" s="444">
        <f t="shared" ca="1" si="109"/>
        <v>-173175143.57105231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-173175143.57105231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-721563.09821271792</v>
      </c>
      <c r="L1356" s="444">
        <f t="shared" ca="1" si="109"/>
        <v>-173896706.66926503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-173896706.66926503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-724569.61112193763</v>
      </c>
      <c r="L1357" s="444">
        <f t="shared" ca="1" si="109"/>
        <v>-174621276.28038698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-174621276.28038698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-727588.65116827912</v>
      </c>
      <c r="L1358" s="444">
        <f t="shared" ca="1" si="109"/>
        <v>-175348864.93155527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-175348864.93155527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-730620.27054814692</v>
      </c>
      <c r="L1359" s="444">
        <f t="shared" ca="1" si="109"/>
        <v>-176079485.20210341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-176079485.20210341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-733664.52167543082</v>
      </c>
      <c r="L1360" s="444">
        <f t="shared" ca="1" si="109"/>
        <v>-176813149.72377884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-176813149.72377884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-736721.4571824118</v>
      </c>
      <c r="L1361" s="444">
        <f t="shared" ca="1" si="109"/>
        <v>-177549871.18096125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-177549871.18096125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-739791.12992067193</v>
      </c>
      <c r="L1362" s="444">
        <f t="shared" ca="1" si="109"/>
        <v>-178289662.31088191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-178289662.31088191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-742873.59296200797</v>
      </c>
      <c r="L1363" s="444">
        <f t="shared" ca="1" si="109"/>
        <v>-179032535.90384391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-179032535.90384391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-745968.89959934959</v>
      </c>
      <c r="L1364" s="444">
        <f t="shared" ca="1" si="109"/>
        <v>-179778504.80344325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-179778504.80344325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-749077.10334768018</v>
      </c>
      <c r="L1365" s="444">
        <f t="shared" ca="1" si="109"/>
        <v>-180527581.90679094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-180527581.90679094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-752198.25794496224</v>
      </c>
      <c r="L1366" s="444">
        <f t="shared" ca="1" si="109"/>
        <v>-181279780.16473591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-181279780.16473591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-755332.41735306627</v>
      </c>
      <c r="L1367" s="444">
        <f t="shared" ca="1" si="109"/>
        <v>-182035112.58208898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-182035112.58208898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-758479.63575870404</v>
      </c>
      <c r="L1368" s="444">
        <f t="shared" ca="1" si="109"/>
        <v>-182793592.21784768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-182793592.21784768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-761639.96757436532</v>
      </c>
      <c r="L1369" s="444">
        <f t="shared" ca="1" si="109"/>
        <v>-183555232.18542203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-183555232.18542203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-764813.46743925847</v>
      </c>
      <c r="L1370" s="444">
        <f t="shared" ca="1" si="109"/>
        <v>-184320045.6528613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-184320045.6528613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-768000.1902202554</v>
      </c>
      <c r="L1371" s="444">
        <f t="shared" ca="1" si="109"/>
        <v>-185088045.84308156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-185088045.84308156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-771200.19101283979</v>
      </c>
      <c r="L1372" s="444">
        <f t="shared" ca="1" si="109"/>
        <v>-185859246.03409439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-185859246.03409439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-774413.52514206001</v>
      </c>
      <c r="L1373" s="444">
        <f t="shared" ca="1" si="109"/>
        <v>-186633659.55923647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-186633659.55923647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-777640.24816348532</v>
      </c>
      <c r="L1374" s="444">
        <f t="shared" ca="1" si="109"/>
        <v>-187411299.80739996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-187411299.80739996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-780880.41586416645</v>
      </c>
      <c r="L1375" s="444">
        <f t="shared" ca="1" si="109"/>
        <v>-188192180.22326413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-188192180.22326413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-784134.08426360053</v>
      </c>
      <c r="L1376" s="444">
        <f t="shared" ca="1" si="109"/>
        <v>-188976314.30752772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-188976314.30752772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-787401.30961469887</v>
      </c>
      <c r="L1377" s="444">
        <f t="shared" ca="1" si="109"/>
        <v>-189763715.61714241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-189763715.61714241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-790682.14840476005</v>
      </c>
      <c r="L1378" s="444">
        <f t="shared" ca="1" si="109"/>
        <v>-190554397.76554716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-190554397.76554716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-793976.65735644649</v>
      </c>
      <c r="L1379" s="444">
        <f t="shared" ca="1" si="109"/>
        <v>-191348374.4229036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-191348374.4229036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-797284.893428765</v>
      </c>
      <c r="L1380" s="444">
        <f t="shared" ca="1" si="109"/>
        <v>-192145659.31633237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-192145659.31633237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-800606.91381805157</v>
      </c>
      <c r="L1381" s="444">
        <f t="shared" ca="1" si="109"/>
        <v>-192946266.23015043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-192946266.23015043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-803942.77595896018</v>
      </c>
      <c r="L1382" s="444">
        <f t="shared" ca="1" si="109"/>
        <v>-193750209.00610939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-193750209.00610939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-807292.53752545582</v>
      </c>
      <c r="L1383" s="444">
        <f t="shared" ca="1" si="109"/>
        <v>-194557501.54363483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-194557501.54363483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-810656.25643181184</v>
      </c>
      <c r="L1384" s="444">
        <f t="shared" ca="1" si="109"/>
        <v>-195368157.80006665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-195368157.80006665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-814033.99083361099</v>
      </c>
      <c r="L1385" s="444">
        <f t="shared" ca="1" si="109"/>
        <v>-196182191.79090026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-196182191.79090026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-817425.79912875104</v>
      </c>
      <c r="L1386" s="444">
        <f t="shared" ca="1" si="109"/>
        <v>-196999617.590029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-196999617.590029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-820831.73995845416</v>
      </c>
      <c r="L1387" s="444">
        <f t="shared" ca="1" si="109"/>
        <v>-197820449.32998747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-197820449.32998747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-824251.87220828107</v>
      </c>
      <c r="L1388" s="444">
        <f t="shared" ca="1" si="109"/>
        <v>-198644701.20219573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-198644701.20219573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-827686.25500914885</v>
      </c>
      <c r="L1389" s="444">
        <f t="shared" ca="1" si="109"/>
        <v>-199472387.45720488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-199472387.45720488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-831134.94773835363</v>
      </c>
      <c r="L1390" s="444">
        <f t="shared" ca="1" si="109"/>
        <v>-200303522.40494323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-200303522.40494323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-834598.01002059679</v>
      </c>
      <c r="L1391" s="444">
        <f t="shared" ca="1" si="109"/>
        <v>-201138120.41496381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-201138120.41496381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-838075.50172901584</v>
      </c>
      <c r="L1392" s="444">
        <f t="shared" ca="1" si="109"/>
        <v>-201976195.91669282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-201976195.91669282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-841567.48298622004</v>
      </c>
      <c r="L1393" s="444">
        <f t="shared" ca="1" si="109"/>
        <v>-202817763.39967903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-202817763.39967903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-845074.01416532928</v>
      </c>
      <c r="L1394" s="444">
        <f t="shared" ca="1" si="109"/>
        <v>-203662837.41384438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-203662837.41384438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-848595.15589101822</v>
      </c>
      <c r="L1395" s="444">
        <f t="shared" ca="1" si="109"/>
        <v>-204511432.56973541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-204511432.56973541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-852130.96904056414</v>
      </c>
      <c r="L1396" s="444">
        <f t="shared" ca="1" si="109"/>
        <v>-205363563.53877598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-205363563.53877598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-855681.51474489993</v>
      </c>
      <c r="L1397" s="444">
        <f t="shared" ca="1" si="109"/>
        <v>-206219245.05352089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-206219245.05352089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-859246.8543896703</v>
      </c>
      <c r="L1398" s="444">
        <f t="shared" ca="1" si="109"/>
        <v>-207078491.90791056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-207078491.90791056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-862827.04961629398</v>
      </c>
      <c r="L1399" s="444">
        <f t="shared" ca="1" si="109"/>
        <v>-207941318.95752686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-207941318.95752686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-866422.16232302855</v>
      </c>
      <c r="L1400" s="444">
        <f t="shared" ca="1" si="109"/>
        <v>-208807741.11984989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-208807741.11984989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-870032.25466604123</v>
      </c>
      <c r="L1401" s="444">
        <f t="shared" ca="1" si="109"/>
        <v>-209677773.37451592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-209677773.37451592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-873657.38906048308</v>
      </c>
      <c r="L1402" s="444">
        <f t="shared" ca="1" si="109"/>
        <v>-210551430.76357642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-210551430.76357642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-877297.62818156846</v>
      </c>
      <c r="L1403" s="444">
        <f t="shared" ca="1" si="109"/>
        <v>-211428728.39175799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-211428728.39175799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-880953.03496565844</v>
      </c>
      <c r="L1404" s="444">
        <f t="shared" ca="1" si="109"/>
        <v>-212309681.42672366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-212309681.42672366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-884623.67261134856</v>
      </c>
      <c r="L1405" s="444">
        <f t="shared" ca="1" si="109"/>
        <v>-213194305.09933501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-213194305.09933501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-888309.60458056256</v>
      </c>
      <c r="L1406" s="444">
        <f t="shared" ca="1" si="109"/>
        <v>-214082614.70391557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-214082614.70391557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-892010.89459964819</v>
      </c>
      <c r="L1407" s="444">
        <f t="shared" ca="1" si="109"/>
        <v>-214974625.59851521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-214974625.59851521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-895727.60666048003</v>
      </c>
      <c r="L1408" s="444">
        <f t="shared" ca="1" si="109"/>
        <v>-215870353.2051757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-215870353.2051757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-899459.80502156552</v>
      </c>
      <c r="L1409" s="444">
        <f t="shared" ca="1" si="109"/>
        <v>-216769813.01019725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-216769813.01019725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-903207.55420915538</v>
      </c>
      <c r="L1410" s="444">
        <f t="shared" ca="1" si="109"/>
        <v>-217673020.56440639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-217673020.56440639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-906970.91901835997</v>
      </c>
      <c r="L1411" s="444">
        <f t="shared" ca="1" si="109"/>
        <v>-218579991.48342475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-218579991.48342475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-910749.96451426984</v>
      </c>
      <c r="L1412" s="444">
        <f t="shared" ca="1" si="109"/>
        <v>-219490741.44793901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-219490741.44793901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-914544.75603307912</v>
      </c>
      <c r="L1413" s="444">
        <f t="shared" ca="1" si="109"/>
        <v>-220405286.2039721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-220405286.2039721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-918355.35918321705</v>
      </c>
      <c r="L1414" s="444">
        <f t="shared" ca="1" si="109"/>
        <v>-221323641.56315532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-221323641.56315532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-922181.83984648064</v>
      </c>
      <c r="L1415" s="444">
        <f t="shared" ca="1" si="109"/>
        <v>-222245823.40300182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-222245823.40300182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-926024.26417917432</v>
      </c>
      <c r="L1416" s="444">
        <f t="shared" ca="1" si="109"/>
        <v>-223171847.66718099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-223171847.66718099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-929882.69861325424</v>
      </c>
      <c r="L1417" s="444">
        <f t="shared" ca="1" si="109"/>
        <v>-224101730.36579424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-224101730.36579424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-933757.20985747594</v>
      </c>
      <c r="L1418" s="444">
        <f t="shared" ca="1" si="109"/>
        <v>-225035487.57565171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-225035487.57565171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-937647.86489854881</v>
      </c>
      <c r="L1419" s="444">
        <f t="shared" ca="1" si="109"/>
        <v>-225973135.44055027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-225973135.44055027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-941554.73100229295</v>
      </c>
      <c r="L1420" s="444">
        <f t="shared" ca="1" si="109"/>
        <v>-226914690.17155257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-226914690.17155257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-945477.87571480218</v>
      </c>
      <c r="L1421" s="444">
        <f t="shared" ca="1" si="109"/>
        <v>-227860168.04726738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-227860168.04726738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-949417.36686361395</v>
      </c>
      <c r="L1422" s="444">
        <f t="shared" ca="1" si="109"/>
        <v>-228809585.41413099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-228809585.41413099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-953373.27255887899</v>
      </c>
      <c r="L1423" s="444">
        <f t="shared" ca="1" si="109"/>
        <v>-229762958.68668985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-229762958.68668985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-957345.66119454114</v>
      </c>
      <c r="L1424" s="444">
        <f t="shared" ca="1" si="109"/>
        <v>-230720304.34788439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-230720304.34788439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-961334.60144951823</v>
      </c>
      <c r="L1425" s="444">
        <f t="shared" ca="1" si="109"/>
        <v>-231681638.94933391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-231681638.94933391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-965340.16228889127</v>
      </c>
      <c r="L1426" s="444">
        <f t="shared" ca="1" si="109"/>
        <v>-232646979.11162281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-232646979.11162281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-969362.41296509502</v>
      </c>
      <c r="L1427" s="444">
        <f t="shared" ca="1" si="109"/>
        <v>-233616341.5245879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-233616341.5245879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-973401.42301911628</v>
      </c>
      <c r="L1428" s="444">
        <f t="shared" ca="1" si="109"/>
        <v>-234589742.94760701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-234589742.94760701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-977457.26228169596</v>
      </c>
      <c r="L1429" s="444">
        <f t="shared" ca="1" si="109"/>
        <v>-235567200.2098887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-235567200.2098887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-981530.00087453634</v>
      </c>
      <c r="L1430" s="444">
        <f t="shared" ca="1" si="109"/>
        <v>-236548730.21076325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-236548730.21076325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-985619.70921151363</v>
      </c>
      <c r="L1431" s="444">
        <f t="shared" ca="1" si="109"/>
        <v>-237534349.91997477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-237534349.91997477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-989726.45799989486</v>
      </c>
      <c r="L1432" s="444">
        <f t="shared" ca="1" si="109"/>
        <v>-238524076.37797466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-238524076.37797466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-993850.31824156095</v>
      </c>
      <c r="L1433" s="444">
        <f t="shared" ca="1" si="109"/>
        <v>-239517926.69621623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-239517926.69621623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-997991.3612342343</v>
      </c>
      <c r="L1434" s="444">
        <f t="shared" ca="1" si="109"/>
        <v>-240515918.05745047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-240515918.05745047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-1002149.6585727102</v>
      </c>
      <c r="L1435" s="444">
        <f t="shared" ca="1" si="109"/>
        <v>-241518067.71602318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-241518067.71602318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-1006325.2821500967</v>
      </c>
      <c r="L1436" s="444">
        <f t="shared" ca="1" si="109"/>
        <v>-242524392.99817327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-242524392.99817327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-1010518.3041590552</v>
      </c>
      <c r="L1437" s="444">
        <f t="shared" ca="1" si="109"/>
        <v>-243534911.30233231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-243534911.30233231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-1014728.7970930511</v>
      </c>
      <c r="L1438" s="444">
        <f t="shared" ca="1" si="109"/>
        <v>-244549640.09942538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-244549640.09942538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-1018956.8337476057</v>
      </c>
      <c r="L1439" s="444">
        <f t="shared" ca="1" si="109"/>
        <v>-245568596.93317297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-245568596.93317297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-1023202.487221554</v>
      </c>
      <c r="L1440" s="444">
        <f t="shared" ca="1" si="109"/>
        <v>-246591799.42039454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-246591799.42039454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-1027465.8309183107</v>
      </c>
      <c r="L1441" s="444">
        <f t="shared" ca="1" si="109"/>
        <v>-247619265.25131285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-247619265.25131285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-1031746.9385471368</v>
      </c>
      <c r="L1442" s="444">
        <f t="shared" ca="1" si="109"/>
        <v>-248651012.18985999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-248651012.18985999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-1036045.8841244167</v>
      </c>
      <c r="L1443" s="444">
        <f t="shared" ca="1" si="109"/>
        <v>-249687058.07398441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-249687058.07398441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-1040362.7419749351</v>
      </c>
      <c r="L1444" s="444">
        <f t="shared" ca="1" si="109"/>
        <v>-250727420.81595936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-250727420.81595936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-1044697.586733164</v>
      </c>
      <c r="L1445" s="444">
        <f t="shared" ca="1" si="109"/>
        <v>-251772118.40269253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-251772118.40269253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-1049050.4933445521</v>
      </c>
      <c r="L1446" s="444">
        <f t="shared" ca="1" si="109"/>
        <v>-252821168.89603707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-252821168.89603707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-1053421.537066821</v>
      </c>
      <c r="L1447" s="444">
        <f t="shared" ca="1" si="109"/>
        <v>-253874590.43310389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-253874590.43310389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-1057810.7934712663</v>
      </c>
      <c r="L1448" s="444">
        <f t="shared" ca="1" si="109"/>
        <v>-254932401.22657517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-254932401.22657517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-1062218.3384440632</v>
      </c>
      <c r="L1449" s="444">
        <f t="shared" ca="1" si="109"/>
        <v>-255994619.56501922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-255994619.56501922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-1066644.2481875801</v>
      </c>
      <c r="L1450" s="444">
        <f t="shared" ca="1" si="109"/>
        <v>-257061263.81320679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-257061263.81320679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-1071088.599221695</v>
      </c>
      <c r="L1451" s="444">
        <f t="shared" ca="1" si="109"/>
        <v>-258132352.4124285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-258132352.4124285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-1075551.4683851188</v>
      </c>
      <c r="L1452" s="444">
        <f t="shared" ca="1" si="109"/>
        <v>-259207903.88081363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-259207903.88081363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-1080032.9328367235</v>
      </c>
      <c r="L1453" s="444">
        <f t="shared" ca="1" si="109"/>
        <v>-260287936.81365034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-260287936.81365034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-1084533.0700568766</v>
      </c>
      <c r="L1454" s="444">
        <f t="shared" ca="1" si="109"/>
        <v>-261372469.88370723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-261372469.88370723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-1089051.9578487799</v>
      </c>
      <c r="L1455" s="444">
        <f t="shared" ca="1" si="109"/>
        <v>-262461521.84155601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-262461521.84155601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-1093589.6743398167</v>
      </c>
      <c r="L1456" s="444">
        <f t="shared" ca="1" si="109"/>
        <v>-263555111.51589584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-263555111.51589584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-1098146.2979828992</v>
      </c>
      <c r="L1457" s="444">
        <f t="shared" ca="1" si="109"/>
        <v>-264653257.81387874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-264653257.81387874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-1102721.9075578281</v>
      </c>
      <c r="L1458" s="444">
        <f t="shared" ca="1" si="109"/>
        <v>-265755979.72143656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-265755979.72143656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-1107316.5821726525</v>
      </c>
      <c r="L1459" s="444">
        <f t="shared" ca="1" si="109"/>
        <v>-266863296.30360922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-266863296.30360922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-1111930.4012650382</v>
      </c>
      <c r="L1460" s="444">
        <f t="shared" ca="1" si="109"/>
        <v>-267975226.70487425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-267975226.70487425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-1116563.4446036424</v>
      </c>
      <c r="L1461" s="444">
        <f t="shared" ca="1" si="109"/>
        <v>-269091790.1494779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-269091790.1494779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-1121215.7922894913</v>
      </c>
      <c r="L1462" s="444">
        <f t="shared" ca="1" si="109"/>
        <v>-270213005.94176739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-270213005.94176739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-1125887.5247573641</v>
      </c>
      <c r="L1463" s="444">
        <f t="shared" ca="1" si="109"/>
        <v>-271338893.46652478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-271338893.46652478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-1130578.7227771867</v>
      </c>
      <c r="L1464" s="444">
        <f t="shared" ca="1" si="109"/>
        <v>-272469472.18930197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-272469472.18930197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-1135289.4674554248</v>
      </c>
      <c r="L1465" s="444">
        <f t="shared" ca="1" si="109"/>
        <v>-273604761.65675741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-273604761.65675741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-1140019.8402364892</v>
      </c>
      <c r="L1466" s="444">
        <f t="shared" ca="1" si="109"/>
        <v>-274744781.4969939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-274744781.4969939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-1144769.9229041412</v>
      </c>
      <c r="L1467" s="444">
        <f t="shared" ca="1" si="109"/>
        <v>-275889551.41989803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-275889551.41989803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-1149539.7975829085</v>
      </c>
      <c r="L1468" s="444">
        <f t="shared" ca="1" si="109"/>
        <v>-277039091.21748096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-277039091.21748096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-1154329.546739504</v>
      </c>
      <c r="L1469" s="444">
        <f t="shared" ca="1" si="109"/>
        <v>-278193420.76422048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-278193420.76422048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-1159139.253184252</v>
      </c>
      <c r="L1470" s="444">
        <f t="shared" ca="1" si="109"/>
        <v>-279352560.01740474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-279352560.01740474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-1163969.0000725198</v>
      </c>
      <c r="L1471" s="444">
        <f t="shared" ca="1" si="109"/>
        <v>-280516529.01747727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-280516529.01747727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-1168818.8709061553</v>
      </c>
      <c r="L1472" s="444">
        <f t="shared" ca="1" si="109"/>
        <v>-281685347.88838345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-281685347.88838345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-1173688.949534931</v>
      </c>
      <c r="L1473" s="444">
        <f t="shared" ca="1" si="109"/>
        <v>-282859036.8379184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-282859036.8379184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-1178579.3201579934</v>
      </c>
      <c r="L1474" s="444">
        <f t="shared" ca="1" si="109"/>
        <v>-284037616.15807641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-284037616.15807641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-1183490.0673253182</v>
      </c>
      <c r="L1475" s="444">
        <f t="shared" ca="1" si="109"/>
        <v>-285221106.2254017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-285221106.2254017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-1188421.2759391738</v>
      </c>
      <c r="L1476" s="444">
        <f t="shared" ca="1" si="109"/>
        <v>-286409527.50134087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-286409527.50134087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-1193373.031255587</v>
      </c>
      <c r="L1477" s="444">
        <f t="shared" ca="1" si="109"/>
        <v>-287602900.53259647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-287602900.53259647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-1198345.4188858187</v>
      </c>
      <c r="L1478" s="444">
        <f t="shared" ca="1" si="109"/>
        <v>-288801245.9514823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-288801245.9514823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-1203338.5247978428</v>
      </c>
      <c r="L1479" s="444">
        <f t="shared" ca="1" si="109"/>
        <v>-290004584.47628015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-290004584.47628015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-1208352.4353178339</v>
      </c>
      <c r="L1480" s="444">
        <f t="shared" ca="1" si="109"/>
        <v>-291212936.91159797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-291212936.91159797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-1213387.2371316582</v>
      </c>
      <c r="L1481" s="444">
        <f t="shared" ca="1" si="109"/>
        <v>-292426324.14872962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-292426324.14872962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-1218443.0172863733</v>
      </c>
      <c r="L1482" s="444">
        <f t="shared" ca="1" si="109"/>
        <v>-293644767.16601598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-293644767.16601598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-1223519.8631917331</v>
      </c>
      <c r="L1483" s="444">
        <f t="shared" ca="1" si="109"/>
        <v>-294868287.02920771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-294868287.02920771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-1228617.8626216988</v>
      </c>
      <c r="L1484" s="444">
        <f t="shared" ca="1" si="109"/>
        <v>-296096904.89182943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-296096904.89182943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-1233737.103715956</v>
      </c>
      <c r="L1485" s="444">
        <f t="shared" ca="1" si="109"/>
        <v>-297330641.99554539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-297330641.99554539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-1238877.674981439</v>
      </c>
      <c r="L1486" s="444">
        <f t="shared" ca="1" si="109"/>
        <v>-298569519.6705268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-298569519.6705268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-1244039.6652938616</v>
      </c>
      <c r="L1487" s="444">
        <f t="shared" ca="1" si="109"/>
        <v>-299813559.33582067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-299813559.33582067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-1249223.1638992529</v>
      </c>
      <c r="L1488" s="444">
        <f t="shared" ca="1" si="109"/>
        <v>-301062782.49971992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-301062782.49971992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-1254428.2604154996</v>
      </c>
      <c r="L1489" s="444">
        <f t="shared" ca="1" si="109"/>
        <v>-302317210.76013541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-302317210.76013541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-1259655.0448338976</v>
      </c>
      <c r="L1490" s="444">
        <f t="shared" ca="1" si="109"/>
        <v>-303576865.80496931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-303576865.80496931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-1264903.6075207056</v>
      </c>
      <c r="L1491" s="444">
        <f t="shared" ca="1" si="109"/>
        <v>-304841769.41249001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-304841769.41249001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-1270174.0392187084</v>
      </c>
      <c r="L1492" s="444">
        <f t="shared" ca="1" si="109"/>
        <v>-306111943.45170873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-306111943.45170873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-1275466.4310487863</v>
      </c>
      <c r="L1493" s="444">
        <f t="shared" ca="1" si="109"/>
        <v>-307387409.88275754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-307387409.88275754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-1280780.8745114896</v>
      </c>
      <c r="L1494" s="444">
        <f t="shared" ca="1" si="109"/>
        <v>-308668190.75726902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-308668190.75726902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-1286117.4614886208</v>
      </c>
      <c r="L1495" s="444">
        <f t="shared" ca="1" si="109"/>
        <v>-309954308.21875763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-309954308.21875763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-1291476.2842448235</v>
      </c>
      <c r="L1496" s="444">
        <f t="shared" ca="1" si="109"/>
        <v>-311245784.50300246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-311245784.50300246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-1296857.435429177</v>
      </c>
      <c r="L1497" s="444">
        <f t="shared" ca="1" si="109"/>
        <v>-312542641.93843162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-312542641.93843162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-1302261.0080767984</v>
      </c>
      <c r="L1498" s="444">
        <f t="shared" ca="1" si="109"/>
        <v>-313844902.94650841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-313844902.94650841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-1307687.0956104517</v>
      </c>
      <c r="L1499" s="444">
        <f t="shared" ca="1" si="109"/>
        <v>-315152590.04211885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-315152590.04211885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-1313135.7918421619</v>
      </c>
      <c r="L1500" s="444">
        <f t="shared" ca="1" si="109"/>
        <v>-316465725.83396101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-316465725.83396101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-1318607.1909748376</v>
      </c>
      <c r="L1501" s="444">
        <f t="shared" ca="1" si="109"/>
        <v>-317784333.02493584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-317784333.02493584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-1324101.3876038992</v>
      </c>
      <c r="L1502" s="444">
        <f t="shared" ca="1" si="109"/>
        <v>-319108434.41253972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-319108434.41253972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-1329618.4767189154</v>
      </c>
      <c r="L1503" s="444">
        <f t="shared" ca="1" si="109"/>
        <v>-320438052.88925862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-320438052.88925862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-1335158.5537052443</v>
      </c>
      <c r="L1504" s="444">
        <f t="shared" ca="1" si="109"/>
        <v>-321773211.44296384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-321773211.44296384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-1340721.7143456826</v>
      </c>
      <c r="L1505" s="444">
        <f t="shared" ca="1" si="109"/>
        <v>-323113933.15730953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-323113933.15730953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-1346308.0548221231</v>
      </c>
      <c r="L1506" s="444">
        <f t="shared" ca="1" si="109"/>
        <v>-324460241.21213168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-324460241.21213168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-1351917.6717172153</v>
      </c>
      <c r="L1507" s="444">
        <f t="shared" ca="1" si="109"/>
        <v>-325812158.88384891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-325812158.88384891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-1357550.6620160372</v>
      </c>
      <c r="L1508" s="444">
        <f t="shared" ca="1" si="109"/>
        <v>-327169709.54586494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-327169709.54586494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-1363207.1231077705</v>
      </c>
      <c r="L1509" s="444">
        <f t="shared" ca="1" si="109"/>
        <v>-328532916.66897273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-328532916.66897273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-1368887.1527873864</v>
      </c>
      <c r="L1510" s="444">
        <f t="shared" ca="1" si="109"/>
        <v>-329901803.82176012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-329901803.82176012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-1374590.8492573339</v>
      </c>
      <c r="L1511" s="444">
        <f t="shared" ca="1" si="109"/>
        <v>-331276394.67101747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-331276394.67101747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-1380318.3111292394</v>
      </c>
      <c r="L1512" s="444">
        <f t="shared" ca="1" si="109"/>
        <v>-332656712.98214668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-332656712.98214668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-1386069.6374256113</v>
      </c>
      <c r="L1513" s="444">
        <f t="shared" ca="1" si="109"/>
        <v>-334042782.61957228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-334042782.61957228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-1391844.9275815513</v>
      </c>
      <c r="L1514" s="444">
        <f t="shared" ca="1" si="109"/>
        <v>-335434627.54715383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-335434627.54715383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-1397644.2814464744</v>
      </c>
      <c r="L1515" s="444">
        <f t="shared" ca="1" si="109"/>
        <v>-336832271.82860029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-336832271.82860029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-1403467.7992858344</v>
      </c>
      <c r="L1516" s="444">
        <f t="shared" ca="1" si="109"/>
        <v>-338235739.62788612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-338235739.62788612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-1409315.5817828588</v>
      </c>
      <c r="L1517" s="444">
        <f t="shared" ca="1" si="109"/>
        <v>-339645055.20966899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-339645055.20966899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-1415187.7300402874</v>
      </c>
      <c r="L1518" s="444">
        <f t="shared" ca="1" si="109"/>
        <v>-341060242.93970931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-341060242.93970931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-1421084.345582122</v>
      </c>
      <c r="L1519" s="444">
        <f t="shared" ca="1" si="109"/>
        <v>-342481327.28529143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-342481327.28529143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-1427005.5303553808</v>
      </c>
      <c r="L1520" s="444">
        <f t="shared" ca="1" si="109"/>
        <v>-343908332.81564683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-343908332.81564683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-1432951.3867318619</v>
      </c>
      <c r="L1521" s="444">
        <f t="shared" ca="1" si="109"/>
        <v>-345341284.20237869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-345341284.20237869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-1438922.0175099112</v>
      </c>
      <c r="L1522" s="444">
        <f t="shared" ca="1" si="109"/>
        <v>-346780206.21988863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-346780206.21988863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-1444917.5259162027</v>
      </c>
      <c r="L1523" s="444">
        <f t="shared" ca="1" si="109"/>
        <v>-348225123.74580485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-348225123.74580485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-1450938.0156075202</v>
      </c>
      <c r="L1524" s="444">
        <f t="shared" ca="1" si="109"/>
        <v>-349676061.76141238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-349676061.76141238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-1456983.5906725517</v>
      </c>
      <c r="L1525" s="444">
        <f t="shared" ca="1" si="109"/>
        <v>-351133045.35208493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-351133045.35208493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-1463054.3556336872</v>
      </c>
      <c r="L1526" s="444">
        <f t="shared" ca="1" si="109"/>
        <v>-352596099.70771861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-352596099.70771861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-1469150.4154488274</v>
      </c>
      <c r="L1527" s="444">
        <f t="shared" ca="1" si="109"/>
        <v>-354065250.12316746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-354065250.12316746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-1475271.8755131976</v>
      </c>
      <c r="L1528" s="444">
        <f t="shared" ca="1" si="109"/>
        <v>-355540521.99868065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-355540521.99868065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-1481418.8416611694</v>
      </c>
      <c r="L1529" s="444">
        <f t="shared" ca="1" si="109"/>
        <v>-357021940.84034181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-357021940.84034181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-1487591.4201680908</v>
      </c>
      <c r="L1530" s="444">
        <f t="shared" ca="1" si="109"/>
        <v>-358509532.26050991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-358509532.26050991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-1493789.7177521246</v>
      </c>
      <c r="L1531" s="444">
        <f t="shared" ca="1" si="109"/>
        <v>-360003321.97826201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-360003321.97826201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-1500013.8415760917</v>
      </c>
      <c r="L1532" s="444">
        <f t="shared" ca="1" si="109"/>
        <v>-361503335.81983811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-361503335.81983811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-1506263.8992493255</v>
      </c>
      <c r="L1533" s="444">
        <f t="shared" ca="1" si="109"/>
        <v>-363009599.71908742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-363009599.71908742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-1512539.998829531</v>
      </c>
      <c r="L1534" s="444">
        <f t="shared" ca="1" si="109"/>
        <v>-364522139.71791697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-364522139.71791697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-1518842.2488246539</v>
      </c>
      <c r="L1535" s="444">
        <f t="shared" ca="1" si="109"/>
        <v>-366040981.96674162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-366040981.96674162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-1525170.7581947567</v>
      </c>
      <c r="L1536" s="444">
        <f t="shared" ca="1" si="109"/>
        <v>-367566152.72493637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-367566152.72493637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-1531525.6363539016</v>
      </c>
      <c r="L1537" s="444">
        <f t="shared" ca="1" si="109"/>
        <v>-369097678.36129028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-369097678.36129028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-1537906.9931720428</v>
      </c>
      <c r="L1538" s="444">
        <f t="shared" ref="L1538:L1792" ca="1" si="114">I1538-J1538+K1538</f>
        <v>-370635585.35446233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-370635585.35446233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-1544314.9389769263</v>
      </c>
      <c r="L1539" s="444">
        <f t="shared" ca="1" si="114"/>
        <v>-372179900.29343927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-372179900.29343927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-1550749.584555997</v>
      </c>
      <c r="L1540" s="444">
        <f t="shared" ca="1" si="114"/>
        <v>-373730649.87799525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-373730649.87799525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-1557211.0411583136</v>
      </c>
      <c r="L1541" s="444">
        <f t="shared" ca="1" si="114"/>
        <v>-375287860.91915357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-375287860.91915357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-1563699.4204964731</v>
      </c>
      <c r="L1542" s="444">
        <f t="shared" ca="1" si="114"/>
        <v>-376851560.33965003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-376851560.33965003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-1570214.8347485417</v>
      </c>
      <c r="L1543" s="444">
        <f t="shared" ca="1" si="114"/>
        <v>-378421775.1743986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-378421775.1743986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-1576757.3965599942</v>
      </c>
      <c r="L1544" s="444">
        <f t="shared" ca="1" si="114"/>
        <v>-379998532.57095861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-379998532.57095861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-1583327.2190456609</v>
      </c>
      <c r="L1545" s="444">
        <f t="shared" ca="1" si="114"/>
        <v>-381581859.79000425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-381581859.79000425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-1589924.4157916843</v>
      </c>
      <c r="L1546" s="444">
        <f t="shared" ca="1" si="114"/>
        <v>-383171784.20579594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-383171784.20579594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-1596549.100857483</v>
      </c>
      <c r="L1547" s="444">
        <f t="shared" ca="1" si="114"/>
        <v>-384768333.30665344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-384768333.30665344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-1603201.3887777226</v>
      </c>
      <c r="L1548" s="444">
        <f t="shared" ca="1" si="114"/>
        <v>-386371534.69543117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-386371534.69543117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-1609881.3945642966</v>
      </c>
      <c r="L1549" s="444">
        <f t="shared" ca="1" si="114"/>
        <v>-387981416.08999544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-387981416.08999544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-1616589.2337083144</v>
      </c>
      <c r="L1550" s="444">
        <f t="shared" ca="1" si="114"/>
        <v>-389598005.32370377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-389598005.32370377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-1623325.0221820991</v>
      </c>
      <c r="L1551" s="444">
        <f t="shared" ca="1" si="114"/>
        <v>-391221330.34588587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-391221330.34588587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-1630088.8764411912</v>
      </c>
      <c r="L1552" s="444">
        <f t="shared" ca="1" si="114"/>
        <v>-392851419.22232705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-392851419.22232705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-1636880.9134263627</v>
      </c>
      <c r="L1553" s="444">
        <f t="shared" ca="1" si="114"/>
        <v>-394488300.13575339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-394488300.13575339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-1643701.2505656392</v>
      </c>
      <c r="L1554" s="444">
        <f t="shared" ca="1" si="114"/>
        <v>-396132001.38631904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-396132001.38631904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-1650550.0057763294</v>
      </c>
      <c r="L1555" s="444">
        <f t="shared" ca="1" si="114"/>
        <v>-397782551.39209539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-397782551.39209539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-1657427.2974670641</v>
      </c>
      <c r="L1556" s="444">
        <f t="shared" ca="1" si="114"/>
        <v>-399439978.68956244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-399439978.68956244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-1664333.2445398434</v>
      </c>
      <c r="L1557" s="444">
        <f t="shared" ca="1" si="114"/>
        <v>-401104311.9341023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-401104311.9341023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-1671267.9663920929</v>
      </c>
      <c r="L1558" s="444">
        <f t="shared" ca="1" si="114"/>
        <v>-402775579.9004944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-402775579.9004944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-1678231.5829187266</v>
      </c>
      <c r="L1559" s="444">
        <f t="shared" ca="1" si="114"/>
        <v>-404453811.4834131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-404453811.4834131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-1685224.2145142213</v>
      </c>
      <c r="L1560" s="444">
        <f t="shared" ca="1" si="114"/>
        <v>-406139035.6979273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-406139035.6979273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-1692245.982074697</v>
      </c>
      <c r="L1561" s="444">
        <f t="shared" ca="1" si="114"/>
        <v>-407831281.68000197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-407831281.68000197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-1699297.0070000081</v>
      </c>
      <c r="L1562" s="444">
        <f t="shared" ca="1" si="114"/>
        <v>-409530578.687002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-409530578.687002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-1706377.4111958416</v>
      </c>
      <c r="L1563" s="444">
        <f t="shared" ca="1" si="114"/>
        <v>-411236956.09819782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-411236956.09819782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-1713487.3170758241</v>
      </c>
      <c r="L1564" s="444">
        <f t="shared" ca="1" si="114"/>
        <v>-412950443.41527367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-412950443.41527367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-1720626.8475636402</v>
      </c>
      <c r="L1565" s="444">
        <f t="shared" ca="1" si="114"/>
        <v>-414671070.26283729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-414671070.26283729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-1727796.1260951553</v>
      </c>
      <c r="L1566" s="444">
        <f t="shared" ca="1" si="114"/>
        <v>-416398866.38893247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-416398866.38893247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-1734995.2766205519</v>
      </c>
      <c r="L1567" s="444">
        <f t="shared" ca="1" si="114"/>
        <v>-418133861.66555303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-418133861.66555303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-1742224.4236064712</v>
      </c>
      <c r="L1568" s="444">
        <f t="shared" ca="1" si="114"/>
        <v>-419876086.08915949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-419876086.08915949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-1749483.6920381645</v>
      </c>
      <c r="L1569" s="444">
        <f t="shared" ca="1" si="114"/>
        <v>-421625569.78119767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-421625569.78119767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-1756773.2074216569</v>
      </c>
      <c r="L1570" s="444">
        <f t="shared" ca="1" si="114"/>
        <v>-423382342.98861933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-423382342.98861933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-1764093.0957859138</v>
      </c>
      <c r="L1571" s="444">
        <f t="shared" ca="1" si="114"/>
        <v>-425146436.08440524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-425146436.08440524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-1771443.483685022</v>
      </c>
      <c r="L1572" s="444">
        <f t="shared" ca="1" si="114"/>
        <v>-426917879.56809026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-426917879.56809026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-1778824.4982003761</v>
      </c>
      <c r="L1573" s="444">
        <f t="shared" ca="1" si="114"/>
        <v>-428696704.06629062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-428696704.06629062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-1786236.2669428776</v>
      </c>
      <c r="L1574" s="444">
        <f t="shared" ca="1" si="114"/>
        <v>-430482940.33323348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-430482940.33323348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-1793678.9180551397</v>
      </c>
      <c r="L1575" s="444">
        <f t="shared" ca="1" si="114"/>
        <v>-432276619.25128859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-432276619.25128859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-1801152.5802137023</v>
      </c>
      <c r="L1576" s="444">
        <f t="shared" ca="1" si="114"/>
        <v>-434077771.83150232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-434077771.83150232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-1808657.38263126</v>
      </c>
      <c r="L1577" s="444">
        <f t="shared" ca="1" si="114"/>
        <v>-435886429.21413356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-435886429.21413356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-1816193.4550588897</v>
      </c>
      <c r="L1578" s="444">
        <f t="shared" ca="1" si="114"/>
        <v>-437702622.66919243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-437702622.66919243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-1823760.9277883018</v>
      </c>
      <c r="L1579" s="444">
        <f t="shared" ca="1" si="114"/>
        <v>-439526383.59698075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-439526383.59698075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-1831359.9316540863</v>
      </c>
      <c r="L1580" s="444">
        <f t="shared" ca="1" si="114"/>
        <v>-441357743.52863485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-441357743.52863485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-1838990.5980359784</v>
      </c>
      <c r="L1581" s="444">
        <f t="shared" ca="1" si="114"/>
        <v>-443196734.12667084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-443196734.12667084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-1846653.0588611288</v>
      </c>
      <c r="L1582" s="444">
        <f t="shared" ca="1" si="114"/>
        <v>-445043387.18553197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-445043387.18553197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-1854347.4466063832</v>
      </c>
      <c r="L1583" s="444">
        <f t="shared" ca="1" si="114"/>
        <v>-446897734.63213837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-446897734.63213837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-1862073.8943005765</v>
      </c>
      <c r="L1584" s="444">
        <f t="shared" ca="1" si="114"/>
        <v>-448759808.52643895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-448759808.52643895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-1869832.5355268286</v>
      </c>
      <c r="L1585" s="444">
        <f t="shared" ca="1" si="114"/>
        <v>-450629641.06196576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-450629641.06196576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-1877623.5044248572</v>
      </c>
      <c r="L1586" s="444">
        <f t="shared" ca="1" si="114"/>
        <v>-452507264.56639063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-452507264.56639063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-1885446.9356932943</v>
      </c>
      <c r="L1587" s="444">
        <f t="shared" ca="1" si="114"/>
        <v>-454392711.50208396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-454392711.50208396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-1893302.9645920165</v>
      </c>
      <c r="L1588" s="444">
        <f t="shared" ca="1" si="114"/>
        <v>-456286014.466676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-456286014.466676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-1901191.7269444834</v>
      </c>
      <c r="L1589" s="444">
        <f t="shared" ca="1" si="114"/>
        <v>-458187206.1936205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-458187206.1936205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-1909113.3591400851</v>
      </c>
      <c r="L1590" s="444">
        <f t="shared" ca="1" si="114"/>
        <v>-460096319.5527606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-460096319.5527606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-1917067.9981365022</v>
      </c>
      <c r="L1591" s="444">
        <f t="shared" ca="1" si="114"/>
        <v>-462013387.55089712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-462013387.55089712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-1925055.7814620712</v>
      </c>
      <c r="L1592" s="444">
        <f t="shared" ca="1" si="114"/>
        <v>-463938443.33235919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-463938443.33235919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-1933076.8472181631</v>
      </c>
      <c r="L1593" s="444">
        <f t="shared" ca="1" si="114"/>
        <v>-465871520.17957735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-465871520.17957735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-1941131.3340815722</v>
      </c>
      <c r="L1594" s="444">
        <f t="shared" ca="1" si="114"/>
        <v>-467812651.51365894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-467812651.51365894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-1949219.3813069121</v>
      </c>
      <c r="L1595" s="444">
        <f t="shared" ca="1" si="114"/>
        <v>-469761870.89496583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-469761870.89496583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-1957341.1287290242</v>
      </c>
      <c r="L1596" s="444">
        <f t="shared" ca="1" si="114"/>
        <v>-471719212.02369487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-471719212.02369487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-1965496.7167653956</v>
      </c>
      <c r="L1597" s="444">
        <f t="shared" ca="1" si="114"/>
        <v>-473684708.74046028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-473684708.74046028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-1973686.2864185846</v>
      </c>
      <c r="L1598" s="444">
        <f t="shared" ca="1" si="114"/>
        <v>-475658395.02687883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-475658395.02687883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-1981909.9792786618</v>
      </c>
      <c r="L1599" s="444">
        <f t="shared" ca="1" si="114"/>
        <v>-477640305.00615752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-477640305.00615752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-1990167.9375256563</v>
      </c>
      <c r="L1600" s="444">
        <f t="shared" ca="1" si="114"/>
        <v>-479630472.94368315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-479630472.94368315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-1998460.303932013</v>
      </c>
      <c r="L1601" s="444">
        <f t="shared" ca="1" si="114"/>
        <v>-481628933.24761516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-481628933.24761516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-2006787.2218650631</v>
      </c>
      <c r="L1602" s="444">
        <f t="shared" ca="1" si="114"/>
        <v>-483635720.46948022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-483635720.46948022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-2015148.8352895009</v>
      </c>
      <c r="L1603" s="444">
        <f t="shared" ca="1" si="114"/>
        <v>-485650869.30476969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-485650869.30476969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-2023545.2887698738</v>
      </c>
      <c r="L1604" s="444">
        <f t="shared" ca="1" si="114"/>
        <v>-487674414.5935396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-487674414.5935396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-2031976.7274730816</v>
      </c>
      <c r="L1605" s="444">
        <f t="shared" ca="1" si="114"/>
        <v>-489706391.32101268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-489706391.32101268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-2040443.2971708861</v>
      </c>
      <c r="L1606" s="444">
        <f t="shared" ca="1" si="114"/>
        <v>-491746834.61818355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-491746834.61818355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-2048945.1442424315</v>
      </c>
      <c r="L1607" s="444">
        <f t="shared" ca="1" si="114"/>
        <v>-493795779.76242596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-493795779.76242596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-2057482.4156767745</v>
      </c>
      <c r="L1608" s="444">
        <f t="shared" ca="1" si="114"/>
        <v>-495853262.17810273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-495853262.17810273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-2066055.2590754281</v>
      </c>
      <c r="L1609" s="444">
        <f t="shared" ca="1" si="114"/>
        <v>-497919317.43717813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-497919317.43717813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-2074663.8226549088</v>
      </c>
      <c r="L1610" s="444">
        <f t="shared" ca="1" si="114"/>
        <v>-499993981.25983304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-499993981.25983304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-2083308.2552493045</v>
      </c>
      <c r="L1611" s="444">
        <f t="shared" ca="1" si="114"/>
        <v>-502077289.51508236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-502077289.51508236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-2091988.7063128431</v>
      </c>
      <c r="L1612" s="444">
        <f t="shared" ca="1" si="114"/>
        <v>-504169278.22139519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-504169278.22139519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-2100705.3259224803</v>
      </c>
      <c r="L1613" s="444">
        <f t="shared" ca="1" si="114"/>
        <v>-506269983.54731768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-506269983.54731768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-2109458.2647804902</v>
      </c>
      <c r="L1614" s="444">
        <f t="shared" ca="1" si="114"/>
        <v>-508379441.81209815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-508379441.81209815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-2118247.6742170756</v>
      </c>
      <c r="L1615" s="444">
        <f t="shared" ca="1" si="114"/>
        <v>-510497689.48631525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-510497689.48631525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-2127073.7061929801</v>
      </c>
      <c r="L1616" s="444">
        <f t="shared" ca="1" si="114"/>
        <v>-512624763.19250822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-512624763.19250822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-2135936.5133021176</v>
      </c>
      <c r="L1617" s="444">
        <f t="shared" ca="1" si="114"/>
        <v>-514760699.70581031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-514760699.70581031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-2144836.2487742095</v>
      </c>
      <c r="L1618" s="444">
        <f t="shared" ca="1" si="114"/>
        <v>-516905535.95458454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-516905535.95458454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-2153773.0664774356</v>
      </c>
      <c r="L1619" s="444">
        <f t="shared" ca="1" si="114"/>
        <v>-519059309.02106196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-519059309.02106196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-2162747.1209210912</v>
      </c>
      <c r="L1620" s="444">
        <f t="shared" ca="1" si="114"/>
        <v>-521222056.14198303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-521222056.14198303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-2171758.5672582625</v>
      </c>
      <c r="L1621" s="444">
        <f t="shared" ca="1" si="114"/>
        <v>-523393814.70924127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-523393814.70924127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-2180807.5612885053</v>
      </c>
      <c r="L1622" s="444">
        <f t="shared" ca="1" si="114"/>
        <v>-525574622.27052975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-525574622.27052975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-2189894.2594605405</v>
      </c>
      <c r="L1623" s="444">
        <f t="shared" ca="1" si="114"/>
        <v>-527764516.52999032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-527764516.52999032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-2199018.8188749598</v>
      </c>
      <c r="L1624" s="444">
        <f t="shared" ca="1" si="114"/>
        <v>-529963535.34886527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-529963535.34886527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-2208181.3972869385</v>
      </c>
      <c r="L1625" s="444">
        <f t="shared" ca="1" si="114"/>
        <v>-532171716.74615222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-532171716.74615222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-2217382.1531089675</v>
      </c>
      <c r="L1626" s="444">
        <f t="shared" ca="1" si="114"/>
        <v>-534389098.89926118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-534389098.89926118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-2226621.2454135884</v>
      </c>
      <c r="L1627" s="444">
        <f t="shared" ca="1" si="114"/>
        <v>-536615720.14467478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-536615720.14467478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-2235898.8339361451</v>
      </c>
      <c r="L1628" s="444">
        <f t="shared" ca="1" si="114"/>
        <v>-538851618.97861087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-538851618.97861087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-2245215.0790775451</v>
      </c>
      <c r="L1629" s="444">
        <f t="shared" ca="1" si="114"/>
        <v>-541096834.05768847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-541096834.05768847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-2254570.1419070354</v>
      </c>
      <c r="L1630" s="444">
        <f t="shared" ca="1" si="114"/>
        <v>-543351404.19959545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-543351404.19959545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-2263964.1841649809</v>
      </c>
      <c r="L1631" s="444">
        <f t="shared" ca="1" si="114"/>
        <v>-545615368.38376045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-545615368.38376045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-2273397.3682656684</v>
      </c>
      <c r="L1632" s="444">
        <f t="shared" ca="1" si="114"/>
        <v>-547888765.75202608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-547888765.75202608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-2282869.8573001088</v>
      </c>
      <c r="L1633" s="444">
        <f t="shared" ca="1" si="114"/>
        <v>-550171635.60932624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-550171635.60932624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-2292381.8150388594</v>
      </c>
      <c r="L1634" s="444">
        <f t="shared" ca="1" si="114"/>
        <v>-552464017.42436504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-552464017.42436504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-2301933.4059348544</v>
      </c>
      <c r="L1635" s="444">
        <f t="shared" ca="1" si="114"/>
        <v>-554765950.83029985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-554765950.83029985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-2311524.7951262495</v>
      </c>
      <c r="L1636" s="444">
        <f t="shared" ca="1" si="114"/>
        <v>-557077475.62542605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-557077475.62542605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-2321156.1484392751</v>
      </c>
      <c r="L1637" s="444">
        <f t="shared" ca="1" si="114"/>
        <v>-559398631.77386534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-559398631.77386534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-2330827.6323911054</v>
      </c>
      <c r="L1638" s="444">
        <f t="shared" ca="1" si="114"/>
        <v>-561729459.40625644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-561729459.40625644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-2340539.4141927352</v>
      </c>
      <c r="L1639" s="444">
        <f t="shared" ca="1" si="114"/>
        <v>-564069998.82044911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-564069998.82044911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-2350291.6617518715</v>
      </c>
      <c r="L1640" s="444">
        <f t="shared" ca="1" si="114"/>
        <v>-566420290.48220098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-566420290.48220098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-2360084.5436758376</v>
      </c>
      <c r="L1641" s="444">
        <f t="shared" ca="1" si="114"/>
        <v>-568780375.02587676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-568780375.02587676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-2369918.2292744867</v>
      </c>
      <c r="L1642" s="444">
        <f t="shared" ca="1" si="114"/>
        <v>-571150293.25515127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-571150293.25515127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-2379792.8885631301</v>
      </c>
      <c r="L1643" s="444">
        <f t="shared" ca="1" si="114"/>
        <v>-573530086.14371443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-573530086.14371443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-2389708.6922654766</v>
      </c>
      <c r="L1644" s="444">
        <f t="shared" ca="1" si="114"/>
        <v>-575919794.83597994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-575919794.83597994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-2399665.8118165829</v>
      </c>
      <c r="L1645" s="444">
        <f t="shared" ca="1" si="114"/>
        <v>-578319460.64779651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-578319460.64779651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-2409664.4193658186</v>
      </c>
      <c r="L1646" s="444">
        <f t="shared" ca="1" si="114"/>
        <v>-580729125.06716228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-580729125.06716228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-2419704.6877798429</v>
      </c>
      <c r="L1647" s="444">
        <f t="shared" ca="1" si="114"/>
        <v>-583148829.75494206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-583148829.75494206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-2429786.7906455919</v>
      </c>
      <c r="L1648" s="444">
        <f t="shared" ca="1" si="114"/>
        <v>-585578616.54558766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-585578616.54558766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-2439910.9022732819</v>
      </c>
      <c r="L1649" s="444">
        <f t="shared" ca="1" si="114"/>
        <v>-588018527.44786096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-588018527.44786096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-2450077.1976994206</v>
      </c>
      <c r="L1650" s="444">
        <f t="shared" ca="1" si="114"/>
        <v>-590468604.64556038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-590468604.64556038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-2460285.8526898348</v>
      </c>
      <c r="L1651" s="444">
        <f t="shared" ca="1" si="114"/>
        <v>-592928890.49825025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-592928890.49825025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-2470537.0437427093</v>
      </c>
      <c r="L1652" s="444">
        <f t="shared" ca="1" si="114"/>
        <v>-595399427.5419929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-595399427.5419929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-2480830.9480916369</v>
      </c>
      <c r="L1653" s="444">
        <f t="shared" ca="1" si="114"/>
        <v>-597880258.49008453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-597880258.49008453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-2491167.7437086855</v>
      </c>
      <c r="L1654" s="444">
        <f t="shared" ca="1" si="114"/>
        <v>-600371426.23379326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-600371426.23379326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-2501547.6093074717</v>
      </c>
      <c r="L1655" s="444">
        <f t="shared" ca="1" si="114"/>
        <v>-602872973.84310079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-602872973.84310079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-2511970.7243462531</v>
      </c>
      <c r="L1656" s="444">
        <f t="shared" ca="1" si="114"/>
        <v>-605384944.56744707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-605384944.56744707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-2522437.2690310292</v>
      </c>
      <c r="L1657" s="444">
        <f t="shared" ca="1" si="114"/>
        <v>-607907381.83647811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-607907381.83647811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-2532947.4243186587</v>
      </c>
      <c r="L1658" s="444">
        <f t="shared" ca="1" si="114"/>
        <v>-610440329.26079679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-610440329.26079679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-2543501.3719199868</v>
      </c>
      <c r="L1659" s="444">
        <f t="shared" ca="1" si="114"/>
        <v>-612983830.63271677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-612983830.63271677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-2554099.2943029865</v>
      </c>
      <c r="L1660" s="444">
        <f t="shared" ca="1" si="114"/>
        <v>-615537929.92701972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-615537929.92701972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-2564741.3746959153</v>
      </c>
      <c r="L1661" s="444">
        <f t="shared" ca="1" si="114"/>
        <v>-618102671.30171561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-618102671.30171561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-2575427.7970904815</v>
      </c>
      <c r="L1662" s="444">
        <f t="shared" ca="1" si="114"/>
        <v>-620678099.09880614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-620678099.09880614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-2586158.7462450257</v>
      </c>
      <c r="L1663" s="444">
        <f t="shared" ca="1" si="114"/>
        <v>-623264257.84505117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-623264257.84505117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-2596934.4076877134</v>
      </c>
      <c r="L1664" s="444">
        <f t="shared" ca="1" si="114"/>
        <v>-625861192.25273883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-625861192.25273883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-2607754.9677197449</v>
      </c>
      <c r="L1665" s="444">
        <f t="shared" ca="1" si="114"/>
        <v>-628468947.22045863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-628468947.22045863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-2618620.6134185777</v>
      </c>
      <c r="L1666" s="444">
        <f t="shared" ca="1" si="114"/>
        <v>-631087567.83387721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-631087567.83387721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-2629531.5326411552</v>
      </c>
      <c r="L1667" s="444">
        <f t="shared" ca="1" si="114"/>
        <v>-633717099.36651838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-633717099.36651838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-2640487.91402716</v>
      </c>
      <c r="L1668" s="444">
        <f t="shared" ca="1" si="114"/>
        <v>-636357587.28054559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-636357587.28054559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-2651489.9470022731</v>
      </c>
      <c r="L1669" s="444">
        <f t="shared" ca="1" si="114"/>
        <v>-639009077.22754788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-639009077.22754788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-2662537.8217814495</v>
      </c>
      <c r="L1670" s="444">
        <f t="shared" ca="1" si="114"/>
        <v>-641671615.04932928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-641671615.04932928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-2673631.7293722052</v>
      </c>
      <c r="L1671" s="444">
        <f t="shared" ca="1" si="114"/>
        <v>-644345246.77870154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-644345246.77870154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-2684771.8615779229</v>
      </c>
      <c r="L1672" s="444">
        <f t="shared" ca="1" si="114"/>
        <v>-647030018.64027941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-647030018.64027941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-2695958.411001164</v>
      </c>
      <c r="L1673" s="444">
        <f t="shared" ca="1" si="114"/>
        <v>-649725977.05128062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-649725977.05128062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-2707191.5710470024</v>
      </c>
      <c r="L1674" s="444">
        <f t="shared" ca="1" si="114"/>
        <v>-652433168.62232757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-652433168.62232757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-2718471.5359263648</v>
      </c>
      <c r="L1675" s="444">
        <f t="shared" ca="1" si="114"/>
        <v>-655151640.15825391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-655151640.15825391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-2729798.5006593913</v>
      </c>
      <c r="L1676" s="444">
        <f t="shared" ca="1" si="114"/>
        <v>-657881438.65891325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-657881438.65891325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-2741172.6610788051</v>
      </c>
      <c r="L1677" s="444">
        <f t="shared" ca="1" si="114"/>
        <v>-660622611.31999207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-660622611.31999207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-2752594.2138333004</v>
      </c>
      <c r="L1678" s="444">
        <f t="shared" ca="1" si="114"/>
        <v>-663375205.5338254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-663375205.5338254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-2764063.3563909391</v>
      </c>
      <c r="L1679" s="444">
        <f t="shared" ca="1" si="114"/>
        <v>-666139268.89021635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-666139268.89021635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-2775580.287042568</v>
      </c>
      <c r="L1680" s="444">
        <f t="shared" ca="1" si="114"/>
        <v>-668914849.17725897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-668914849.17725897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-2787145.2049052455</v>
      </c>
      <c r="L1681" s="444">
        <f t="shared" ca="1" si="114"/>
        <v>-671701994.38216424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-671701994.38216424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-2798758.3099256842</v>
      </c>
      <c r="L1682" s="444">
        <f t="shared" ca="1" si="114"/>
        <v>-674500752.69208992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-674500752.69208992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-2810419.8028837079</v>
      </c>
      <c r="L1683" s="444">
        <f t="shared" ca="1" si="114"/>
        <v>-677311172.49497366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-677311172.49497366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-2822129.8853957234</v>
      </c>
      <c r="L1684" s="444">
        <f t="shared" ca="1" si="114"/>
        <v>-680133302.38036942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-680133302.38036942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-2833888.7599182059</v>
      </c>
      <c r="L1685" s="444">
        <f t="shared" ca="1" si="114"/>
        <v>-682967191.14028764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-682967191.14028764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-2845696.6297511985</v>
      </c>
      <c r="L1686" s="444">
        <f t="shared" ca="1" si="114"/>
        <v>-685812887.77003884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-685812887.77003884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-2857553.6990418285</v>
      </c>
      <c r="L1687" s="444">
        <f t="shared" ca="1" si="114"/>
        <v>-688670441.46908069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-688670441.46908069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-2869460.1727878363</v>
      </c>
      <c r="L1688" s="444">
        <f t="shared" ca="1" si="114"/>
        <v>-691539901.64186847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-691539901.64186847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-2881416.2568411184</v>
      </c>
      <c r="L1689" s="444">
        <f t="shared" ca="1" si="114"/>
        <v>-694421317.89870954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-694421317.89870954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-2893422.1579112895</v>
      </c>
      <c r="L1690" s="444">
        <f t="shared" ca="1" si="114"/>
        <v>-697314740.05662084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-697314740.05662084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-2905478.0835692533</v>
      </c>
      <c r="L1691" s="444">
        <f t="shared" ca="1" si="114"/>
        <v>-700220218.14019012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-700220218.14019012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-2917584.2422507922</v>
      </c>
      <c r="L1692" s="444">
        <f t="shared" ca="1" si="114"/>
        <v>-703137802.38244092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-703137802.38244092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-2929740.8432601704</v>
      </c>
      <c r="L1693" s="444">
        <f t="shared" ca="1" si="114"/>
        <v>-706067543.22570109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-706067543.22570109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-2941948.0967737543</v>
      </c>
      <c r="L1694" s="444">
        <f t="shared" ca="1" si="114"/>
        <v>-709009491.32247484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-709009491.32247484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-2954206.2138436451</v>
      </c>
      <c r="L1695" s="444">
        <f t="shared" ca="1" si="114"/>
        <v>-711963697.53631854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-711963697.53631854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-2966515.4064013273</v>
      </c>
      <c r="L1696" s="444">
        <f t="shared" ca="1" si="114"/>
        <v>-714930212.94271982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-714930212.94271982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-2978875.8872613325</v>
      </c>
      <c r="L1697" s="444">
        <f t="shared" ca="1" si="114"/>
        <v>-717909088.82998121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-717909088.82998121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-2991287.8701249217</v>
      </c>
      <c r="L1698" s="444">
        <f t="shared" ca="1" si="114"/>
        <v>-720900376.70010614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-720900376.70010614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-3003751.5695837755</v>
      </c>
      <c r="L1699" s="444">
        <f t="shared" ca="1" si="114"/>
        <v>-723904128.26968992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-723904128.26968992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-3016267.2011237079</v>
      </c>
      <c r="L1700" s="444">
        <f t="shared" ca="1" si="114"/>
        <v>-726920395.47081363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-726920395.47081363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-3028834.9811283899</v>
      </c>
      <c r="L1701" s="444">
        <f t="shared" ca="1" si="114"/>
        <v>-729949230.45194197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-729949230.45194197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-3041455.1268830914</v>
      </c>
      <c r="L1702" s="444">
        <f t="shared" ca="1" si="114"/>
        <v>-732990685.57882512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-732990685.57882512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-3054127.8565784381</v>
      </c>
      <c r="L1703" s="444">
        <f t="shared" ca="1" si="114"/>
        <v>-736044813.43540359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-736044813.43540359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-3066853.3893141816</v>
      </c>
      <c r="L1704" s="444">
        <f t="shared" ca="1" si="114"/>
        <v>-739111666.82471776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-739111666.82471776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-3079631.9451029906</v>
      </c>
      <c r="L1705" s="444">
        <f t="shared" ca="1" si="114"/>
        <v>-742191298.76982081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-742191298.76982081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-3092463.7448742534</v>
      </c>
      <c r="L1706" s="444">
        <f t="shared" ca="1" si="114"/>
        <v>-745283762.51469505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-745283762.51469505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-3105349.0104778958</v>
      </c>
      <c r="L1707" s="444">
        <f t="shared" ca="1" si="114"/>
        <v>-748389111.52517295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-748389111.52517295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-3118287.9646882205</v>
      </c>
      <c r="L1708" s="444">
        <f t="shared" ca="1" si="114"/>
        <v>-751507399.48986113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-751507399.48986113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-3131280.8312077546</v>
      </c>
      <c r="L1709" s="444">
        <f t="shared" ca="1" si="114"/>
        <v>-754638680.32106888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-754638680.32106888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-3144327.8346711202</v>
      </c>
      <c r="L1710" s="444">
        <f t="shared" ca="1" si="114"/>
        <v>-757783008.15574002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-757783008.15574002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-3157429.2006489169</v>
      </c>
      <c r="L1711" s="444">
        <f t="shared" ca="1" si="114"/>
        <v>-760940437.35638893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-760940437.35638893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-3170585.1556516206</v>
      </c>
      <c r="L1712" s="444">
        <f t="shared" ca="1" si="114"/>
        <v>-764111022.5120405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-764111022.5120405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-3183795.927133502</v>
      </c>
      <c r="L1713" s="444">
        <f t="shared" ca="1" si="114"/>
        <v>-767294818.43917406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-767294818.43917406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-3197061.7434965586</v>
      </c>
      <c r="L1714" s="444">
        <f t="shared" ca="1" si="114"/>
        <v>-770491880.18267059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-770491880.18267059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-3210382.8340944606</v>
      </c>
      <c r="L1715" s="444">
        <f t="shared" ca="1" si="114"/>
        <v>-773702263.016765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-773702263.016765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-3223759.429236521</v>
      </c>
      <c r="L1716" s="444">
        <f t="shared" ca="1" si="114"/>
        <v>-776926022.44600153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-776926022.44600153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-3237191.7601916729</v>
      </c>
      <c r="L1717" s="444">
        <f t="shared" ca="1" si="114"/>
        <v>-780163214.20619321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-780163214.20619321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-3250680.0591924717</v>
      </c>
      <c r="L1718" s="444">
        <f t="shared" ca="1" si="114"/>
        <v>-783413894.26538563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-783413894.26538563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-3264224.5594391068</v>
      </c>
      <c r="L1719" s="444">
        <f t="shared" ca="1" si="114"/>
        <v>-786678118.82482469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-786678118.82482469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-3277825.4951034361</v>
      </c>
      <c r="L1720" s="444">
        <f t="shared" ca="1" si="114"/>
        <v>-789955944.31992817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-789955944.31992817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-3291483.1013330342</v>
      </c>
      <c r="L1721" s="444">
        <f t="shared" ca="1" si="114"/>
        <v>-793247427.42126119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-793247427.42126119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-3305197.6142552551</v>
      </c>
      <c r="L1722" s="444">
        <f t="shared" ca="1" si="114"/>
        <v>-796552625.0355165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-796552625.0355165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-3318969.2709813188</v>
      </c>
      <c r="L1723" s="444">
        <f t="shared" ca="1" si="114"/>
        <v>-799871594.30649781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-799871594.30649781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-3332798.3096104073</v>
      </c>
      <c r="L1724" s="444">
        <f t="shared" ca="1" si="114"/>
        <v>-803204392.61610818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-803204392.61610818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-3346684.9692337839</v>
      </c>
      <c r="L1725" s="444">
        <f t="shared" ca="1" si="114"/>
        <v>-806551077.58534193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-806551077.58534193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-3360629.4899389246</v>
      </c>
      <c r="L1726" s="444">
        <f t="shared" ca="1" si="114"/>
        <v>-809911707.0752809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-809911707.0752809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-3374632.1128136702</v>
      </c>
      <c r="L1727" s="444">
        <f t="shared" ca="1" si="114"/>
        <v>-813286339.18809462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-813286339.18809462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-3388693.0799503941</v>
      </c>
      <c r="L1728" s="444">
        <f t="shared" ca="1" si="114"/>
        <v>-816675032.26804507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-816675032.26804507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-3402812.6344501879</v>
      </c>
      <c r="L1729" s="444">
        <f t="shared" ca="1" si="114"/>
        <v>-820077844.90249527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-820077844.90249527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-3416991.0204270636</v>
      </c>
      <c r="L1730" s="444">
        <f t="shared" ca="1" si="114"/>
        <v>-823494835.92292237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-823494835.92292237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-3431228.4830121766</v>
      </c>
      <c r="L1731" s="444">
        <f t="shared" ca="1" si="114"/>
        <v>-826926064.40593457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-826926064.40593457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-3445525.2683580606</v>
      </c>
      <c r="L1732" s="444">
        <f t="shared" ca="1" si="114"/>
        <v>-830371589.67429268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-830371589.67429268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-3459881.6236428861</v>
      </c>
      <c r="L1733" s="444">
        <f t="shared" ca="1" si="114"/>
        <v>-833831471.29793561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-833831471.29793561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-3474297.7970747314</v>
      </c>
      <c r="L1734" s="444">
        <f t="shared" ca="1" si="114"/>
        <v>-837305769.09501028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-837305769.09501028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-3488774.037895876</v>
      </c>
      <c r="L1735" s="444">
        <f t="shared" ca="1" si="114"/>
        <v>-840794543.1329062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-840794543.1329062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-3503310.5963871093</v>
      </c>
      <c r="L1736" s="444">
        <f t="shared" ca="1" si="114"/>
        <v>-844297853.72929335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-844297853.72929335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-3517907.7238720558</v>
      </c>
      <c r="L1737" s="444">
        <f t="shared" ca="1" si="114"/>
        <v>-847815761.45316541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-847815761.45316541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-3532565.6727215224</v>
      </c>
      <c r="L1738" s="444">
        <f t="shared" ca="1" si="114"/>
        <v>-851348327.12588692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-851348327.12588692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-3547284.6963578621</v>
      </c>
      <c r="L1739" s="444">
        <f t="shared" ca="1" si="114"/>
        <v>-854895611.82224476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-854895611.82224476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-3562065.0492593525</v>
      </c>
      <c r="L1740" s="444">
        <f t="shared" ca="1" si="114"/>
        <v>-858457676.87150407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-858457676.87150407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-3576906.9869646006</v>
      </c>
      <c r="L1741" s="444">
        <f t="shared" ca="1" si="114"/>
        <v>-862034583.85846865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-862034583.85846865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-3591810.7660769527</v>
      </c>
      <c r="L1742" s="444">
        <f t="shared" ca="1" si="114"/>
        <v>-865626394.62454557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-865626394.62454557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-3606776.6442689393</v>
      </c>
      <c r="L1743" s="444">
        <f t="shared" ca="1" si="114"/>
        <v>-869233171.26881456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-869233171.26881456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-3621804.8802867266</v>
      </c>
      <c r="L1744" s="444">
        <f t="shared" ca="1" si="114"/>
        <v>-872854976.14910126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-872854976.14910126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-3636895.733954588</v>
      </c>
      <c r="L1745" s="444">
        <f t="shared" ca="1" si="114"/>
        <v>-876491871.88305581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-876491871.88305581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-3652049.4661793998</v>
      </c>
      <c r="L1746" s="444">
        <f t="shared" ca="1" si="114"/>
        <v>-880143921.34923518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-880143921.34923518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-3667266.3389551458</v>
      </c>
      <c r="L1747" s="444">
        <f t="shared" ca="1" si="114"/>
        <v>-883811187.68819034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-883811187.68819034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-3682546.6153674596</v>
      </c>
      <c r="L1748" s="444">
        <f t="shared" ca="1" si="114"/>
        <v>-887493734.30355775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-887493734.30355775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-3697890.5595981572</v>
      </c>
      <c r="L1749" s="444">
        <f t="shared" ca="1" si="114"/>
        <v>-891191624.86315596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-891191624.86315596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-3713298.4369298164</v>
      </c>
      <c r="L1750" s="444">
        <f t="shared" ca="1" si="114"/>
        <v>-894904923.30008578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-894904923.30008578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-3728770.5137503576</v>
      </c>
      <c r="L1751" s="444">
        <f t="shared" ca="1" si="114"/>
        <v>-898633693.8138361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-898633693.8138361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-3744307.0575576504</v>
      </c>
      <c r="L1752" s="444">
        <f t="shared" ca="1" si="114"/>
        <v>-902378000.8713938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-902378000.8713938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-3759908.3369641406</v>
      </c>
      <c r="L1753" s="444">
        <f t="shared" ca="1" si="114"/>
        <v>-906137909.20835793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-906137909.20835793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-3775574.6217014906</v>
      </c>
      <c r="L1754" s="444">
        <f t="shared" ca="1" si="114"/>
        <v>-909913483.83005941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-909913483.83005941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-3791306.1826252472</v>
      </c>
      <c r="L1755" s="444">
        <f t="shared" ca="1" si="114"/>
        <v>-913704790.0126847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-913704790.0126847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-3807103.2917195191</v>
      </c>
      <c r="L1756" s="444">
        <f t="shared" ca="1" si="114"/>
        <v>-917511893.30440426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-917511893.30440426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-3822966.2221016842</v>
      </c>
      <c r="L1757" s="444">
        <f t="shared" ca="1" si="114"/>
        <v>-921334859.52650595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-921334859.52650595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-3838895.2480271077</v>
      </c>
      <c r="L1758" s="444">
        <f t="shared" ca="1" si="114"/>
        <v>-925173754.77453303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-925173754.77453303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-3854890.6448938875</v>
      </c>
      <c r="L1759" s="444">
        <f t="shared" ca="1" si="114"/>
        <v>-929028645.41942692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-929028645.41942692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-3870952.6892476119</v>
      </c>
      <c r="L1760" s="444">
        <f t="shared" ca="1" si="114"/>
        <v>-932899598.10867453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-932899598.10867453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-3887081.6587861436</v>
      </c>
      <c r="L1761" s="444">
        <f t="shared" ca="1" si="114"/>
        <v>-936786679.7674607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-936786679.7674607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-3903277.8323644195</v>
      </c>
      <c r="L1762" s="444">
        <f t="shared" ca="1" si="114"/>
        <v>-940689957.59982514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-940689957.59982514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-3919541.4899992715</v>
      </c>
      <c r="L1763" s="444">
        <f t="shared" ca="1" si="114"/>
        <v>-944609499.08982444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-944609499.08982444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-3935872.9128742688</v>
      </c>
      <c r="L1764" s="444">
        <f t="shared" ca="1" si="114"/>
        <v>-948545372.00269866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-948545372.00269866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-3952272.3833445776</v>
      </c>
      <c r="L1765" s="444">
        <f t="shared" ca="1" si="114"/>
        <v>-952497644.38604319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-952497644.38604319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-3968740.1849418469</v>
      </c>
      <c r="L1766" s="444">
        <f t="shared" ca="1" si="114"/>
        <v>-956466384.57098508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-956466384.57098508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-3985276.6023791046</v>
      </c>
      <c r="L1767" s="444">
        <f t="shared" ca="1" si="114"/>
        <v>-960451661.17336416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-960451661.17336416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-4001881.9215556839</v>
      </c>
      <c r="L1768" s="444">
        <f t="shared" ca="1" si="114"/>
        <v>-964453543.0949198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-964453543.0949198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-4018556.4295621663</v>
      </c>
      <c r="L1769" s="444">
        <f t="shared" ca="1" si="114"/>
        <v>-968472099.52448201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-968472099.52448201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-4035300.4146853415</v>
      </c>
      <c r="L1770" s="444">
        <f t="shared" ca="1" si="114"/>
        <v>-972507399.93916738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-972507399.93916738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-4052114.1664131973</v>
      </c>
      <c r="L1771" s="444">
        <f t="shared" ca="1" si="114"/>
        <v>-976559514.10558057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-976559514.10558057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-4068997.9754399192</v>
      </c>
      <c r="L1772" s="444">
        <f t="shared" ca="1" si="114"/>
        <v>-980628512.08102047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-980628512.08102047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-4085952.1336709186</v>
      </c>
      <c r="L1773" s="444">
        <f t="shared" ca="1" si="114"/>
        <v>-984714464.2146914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-984714464.2146914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-4102976.9342278806</v>
      </c>
      <c r="L1774" s="444">
        <f t="shared" ca="1" si="114"/>
        <v>-988817441.14891922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-988817441.14891922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-4120072.6714538303</v>
      </c>
      <c r="L1775" s="444">
        <f t="shared" ca="1" si="114"/>
        <v>-992937513.82037306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-992937513.82037306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-4137239.6409182209</v>
      </c>
      <c r="L1776" s="444">
        <f t="shared" ca="1" si="114"/>
        <v>-997074753.46129131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-997074753.46129131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-4154478.1394220465</v>
      </c>
      <c r="L1777" s="444">
        <f t="shared" ca="1" si="114"/>
        <v>-1001229231.6007134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-1001229231.6007134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-4171788.4650029722</v>
      </c>
      <c r="L1778" s="444">
        <f t="shared" ca="1" si="114"/>
        <v>-1005401020.0657164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-1005401020.0657164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-4189170.9169404842</v>
      </c>
      <c r="L1779" s="444">
        <f t="shared" ca="1" si="114"/>
        <v>-1009590190.9826568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-1009590190.9826568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-4206625.7957610702</v>
      </c>
      <c r="L1780" s="444">
        <f t="shared" ca="1" si="114"/>
        <v>-1013796816.7784179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-1013796816.7784179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-4224153.4032434076</v>
      </c>
      <c r="L1781" s="444">
        <f t="shared" ca="1" si="114"/>
        <v>-1018020970.1816614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-1018020970.1816614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-4241754.0424235892</v>
      </c>
      <c r="L1782" s="444">
        <f t="shared" ca="1" si="114"/>
        <v>-1022262724.224085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-1022262724.224085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-4259428.0176003538</v>
      </c>
      <c r="L1783" s="444">
        <f t="shared" ca="1" si="114"/>
        <v>-1026522152.2416853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-1026522152.2416853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-4277175.6343403561</v>
      </c>
      <c r="L1784" s="444">
        <f t="shared" ca="1" si="114"/>
        <v>-1030799327.8760257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-1030799327.8760257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-4294997.1994834403</v>
      </c>
      <c r="L1785" s="444">
        <f t="shared" ca="1" si="114"/>
        <v>-1035094325.0755091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-1035094325.0755091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-4312893.0211479543</v>
      </c>
      <c r="L1786" s="444">
        <f t="shared" ca="1" si="114"/>
        <v>-1039407218.096657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-1039407218.096657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-4330863.4087360706</v>
      </c>
      <c r="L1787" s="444">
        <f t="shared" ca="1" si="114"/>
        <v>-1043738081.5053931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-1043738081.5053931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-4348908.6729391376</v>
      </c>
      <c r="L1788" s="444">
        <f t="shared" ca="1" si="114"/>
        <v>-1048086990.1783323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-1048086990.1783323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-4367029.1257430511</v>
      </c>
      <c r="L1789" s="444">
        <f t="shared" ca="1" si="114"/>
        <v>-1052454019.3040754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-1052454019.3040754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-4385225.0804336471</v>
      </c>
      <c r="L1790" s="444">
        <f t="shared" ca="1" si="114"/>
        <v>-1056839244.384509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-1056839244.384509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-4403496.8516021203</v>
      </c>
      <c r="L1791" s="444">
        <f t="shared" ca="1" si="114"/>
        <v>-1061242741.236111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-1061242741.236111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-4421844.7551504625</v>
      </c>
      <c r="L1792" s="444">
        <f t="shared" ca="1" si="114"/>
        <v>-1065664585.9912615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-1065664585.9912615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-4440269.1082969224</v>
      </c>
      <c r="L1793" s="444">
        <f t="shared" ref="L1793:L2047" ca="1" si="119">I1793-J1793+K1793</f>
        <v>-1070104855.0995584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-1070104855.0995584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-4458770.229581493</v>
      </c>
      <c r="L1794" s="444">
        <f t="shared" ca="1" si="119"/>
        <v>-1074563625.3291399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-1074563625.3291399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-4477348.4388714163</v>
      </c>
      <c r="L1795" s="444">
        <f t="shared" ca="1" si="119"/>
        <v>-1079040973.7680113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-1079040973.7680113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-4496004.0573667139</v>
      </c>
      <c r="L1796" s="444">
        <f t="shared" ca="1" si="119"/>
        <v>-1083536977.8253779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-1083536977.8253779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-4514737.4076057412</v>
      </c>
      <c r="L1797" s="444">
        <f t="shared" ca="1" si="119"/>
        <v>-1088051715.2329836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-1088051715.2329836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-4533548.813470765</v>
      </c>
      <c r="L1798" s="444">
        <f t="shared" ca="1" si="119"/>
        <v>-1092585264.0464544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-1092585264.0464544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-4552438.6001935601</v>
      </c>
      <c r="L1799" s="444">
        <f t="shared" ca="1" si="119"/>
        <v>-1097137702.6466479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-1097137702.6466479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-4571407.0943610333</v>
      </c>
      <c r="L1800" s="444">
        <f t="shared" ca="1" si="119"/>
        <v>-1101709109.741009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-1101709109.741009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-4590454.6239208709</v>
      </c>
      <c r="L1801" s="444">
        <f t="shared" ca="1" si="119"/>
        <v>-1106299564.3649299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-1106299564.3649299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-4609581.5181872081</v>
      </c>
      <c r="L1802" s="444">
        <f t="shared" ca="1" si="119"/>
        <v>-1110909145.8831172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-1110909145.8831172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-4628788.1078463215</v>
      </c>
      <c r="L1803" s="444">
        <f t="shared" ca="1" si="119"/>
        <v>-1115537933.9909635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-1115537933.9909635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-4648074.7249623481</v>
      </c>
      <c r="L1804" s="444">
        <f t="shared" ca="1" si="119"/>
        <v>-1120186008.7159257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-1120186008.7159257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-4667441.7029830236</v>
      </c>
      <c r="L1805" s="444">
        <f t="shared" ca="1" si="119"/>
        <v>-1124853450.4189088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-1124853450.4189088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-4686889.3767454531</v>
      </c>
      <c r="L1806" s="444">
        <f t="shared" ca="1" si="119"/>
        <v>-1129540339.7956543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-1129540339.7956543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-4706418.0824818928</v>
      </c>
      <c r="L1807" s="444">
        <f t="shared" ca="1" si="119"/>
        <v>-1134246757.8781362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-1134246757.8781362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-4726028.1578255668</v>
      </c>
      <c r="L1808" s="444">
        <f t="shared" ca="1" si="119"/>
        <v>-1138972786.0359616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-1138972786.0359616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-4745719.9418165069</v>
      </c>
      <c r="L1809" s="444">
        <f t="shared" ca="1" si="119"/>
        <v>-1143718505.9777782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-1143718505.9777782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-4765493.7749074092</v>
      </c>
      <c r="L1810" s="444">
        <f t="shared" ca="1" si="119"/>
        <v>-1148483999.7526855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-1148483999.7526855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-4785349.9989695232</v>
      </c>
      <c r="L1811" s="444">
        <f t="shared" ca="1" si="119"/>
        <v>-1153269349.7516551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-1153269349.7516551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-4805288.9572985629</v>
      </c>
      <c r="L1812" s="444">
        <f t="shared" ca="1" si="119"/>
        <v>-1158074638.7089536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-1158074638.7089536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-4825310.9946206398</v>
      </c>
      <c r="L1813" s="444">
        <f t="shared" ca="1" si="119"/>
        <v>-1162899949.7035742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-1162899949.7035742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-4845416.4570982261</v>
      </c>
      <c r="L1814" s="444">
        <f t="shared" ca="1" si="119"/>
        <v>-1167745366.1606724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-1167745366.1606724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-4865605.6923361346</v>
      </c>
      <c r="L1815" s="444">
        <f t="shared" ca="1" si="119"/>
        <v>-1172610971.8530085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-1172610971.8530085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-4885879.0493875351</v>
      </c>
      <c r="L1816" s="444">
        <f t="shared" ca="1" si="119"/>
        <v>-1177496850.902396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-1177496850.902396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-4906236.878759983</v>
      </c>
      <c r="L1817" s="444">
        <f t="shared" ca="1" si="119"/>
        <v>-1182403087.7811561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-1182403087.7811561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-4926679.5324214837</v>
      </c>
      <c r="L1818" s="444">
        <f t="shared" ca="1" si="119"/>
        <v>-1187329767.3135777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-1187329767.3135777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-4947207.3638065737</v>
      </c>
      <c r="L1819" s="444">
        <f t="shared" ca="1" si="119"/>
        <v>-1192276974.6773841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-1192276974.6773841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-4967820.7278224342</v>
      </c>
      <c r="L1820" s="444">
        <f t="shared" ca="1" si="119"/>
        <v>-1197244795.4052067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-1197244795.4052067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-4988519.9808550281</v>
      </c>
      <c r="L1821" s="444">
        <f t="shared" ca="1" si="119"/>
        <v>-1202233315.3860617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-1202233315.3860617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-5009305.4807752566</v>
      </c>
      <c r="L1822" s="444">
        <f t="shared" ca="1" si="119"/>
        <v>-1207242620.866837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-1207242620.866837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-5030177.5869451538</v>
      </c>
      <c r="L1823" s="444">
        <f t="shared" ca="1" si="119"/>
        <v>-1212272798.4537821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-1212272798.4537821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-5051136.6602240922</v>
      </c>
      <c r="L1824" s="444">
        <f t="shared" ca="1" si="119"/>
        <v>-1217323935.1140063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-1217323935.1140063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-5072183.0629750257</v>
      </c>
      <c r="L1825" s="444">
        <f t="shared" ca="1" si="119"/>
        <v>-1222396118.1769812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-1222396118.1769812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-5093317.1590707554</v>
      </c>
      <c r="L1826" s="444">
        <f t="shared" ca="1" si="119"/>
        <v>-1227489435.3360519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-1227489435.3360519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-5114539.3139002165</v>
      </c>
      <c r="L1827" s="444">
        <f t="shared" ca="1" si="119"/>
        <v>-1232603974.6499522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-1232603974.6499522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-5135849.8943748008</v>
      </c>
      <c r="L1828" s="444">
        <f t="shared" ca="1" si="119"/>
        <v>-1237739824.544327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-1237739824.544327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-5157249.268934696</v>
      </c>
      <c r="L1829" s="444">
        <f t="shared" ca="1" si="119"/>
        <v>-1242897073.8132617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-1242897073.8132617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-5178737.8075552573</v>
      </c>
      <c r="L1830" s="444">
        <f t="shared" ca="1" si="119"/>
        <v>-1248075811.6208169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-1248075811.6208169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-5200315.8817534037</v>
      </c>
      <c r="L1831" s="444">
        <f t="shared" ca="1" si="119"/>
        <v>-1253276127.5025704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-1253276127.5025704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-5221983.8645940432</v>
      </c>
      <c r="L1832" s="444">
        <f t="shared" ca="1" si="119"/>
        <v>-1258498111.3671644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-1258498111.3671644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-5243742.1306965183</v>
      </c>
      <c r="L1833" s="444">
        <f t="shared" ca="1" si="119"/>
        <v>-1263741853.4978609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-1263741853.4978609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-5265591.0562410867</v>
      </c>
      <c r="L1834" s="444">
        <f t="shared" ca="1" si="119"/>
        <v>-1269007444.5541019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-1269007444.5541019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-5287531.0189754246</v>
      </c>
      <c r="L1835" s="444">
        <f t="shared" ca="1" si="119"/>
        <v>-1274294975.5730774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-1274294975.5730774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-5309562.3982211556</v>
      </c>
      <c r="L1836" s="444">
        <f t="shared" ca="1" si="119"/>
        <v>-1279604537.9712987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-1279604537.9712987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-5331685.5748804109</v>
      </c>
      <c r="L1837" s="444">
        <f t="shared" ca="1" si="119"/>
        <v>-1284936223.5461791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-1284936223.5461791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-5353900.9314424125</v>
      </c>
      <c r="L1838" s="444">
        <f t="shared" ca="1" si="119"/>
        <v>-1290290124.4776216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-1290290124.4776216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-5376208.8519900898</v>
      </c>
      <c r="L1839" s="444">
        <f t="shared" ca="1" si="119"/>
        <v>-1295666333.3296115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-1295666333.3296115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-5398609.7222067146</v>
      </c>
      <c r="L1840" s="444">
        <f t="shared" ca="1" si="119"/>
        <v>-1301064943.0518184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-1301064943.0518184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-5421103.9293825766</v>
      </c>
      <c r="L1841" s="444">
        <f t="shared" ca="1" si="119"/>
        <v>-1306486046.9812009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-1306486046.9812009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-5443691.8624216709</v>
      </c>
      <c r="L1842" s="444">
        <f t="shared" ca="1" si="119"/>
        <v>-1311929738.8436227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-1311929738.8436227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-5466373.9118484277</v>
      </c>
      <c r="L1843" s="444">
        <f t="shared" ca="1" si="119"/>
        <v>-1317396112.7554712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-1317396112.7554712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-5489150.4698144635</v>
      </c>
      <c r="L1844" s="444">
        <f t="shared" ca="1" si="119"/>
        <v>-1322885263.2252858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-1322885263.2252858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-5512021.9301053574</v>
      </c>
      <c r="L1845" s="444">
        <f t="shared" ca="1" si="119"/>
        <v>-1328397285.1553912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-1328397285.1553912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-5534988.6881474629</v>
      </c>
      <c r="L1846" s="444">
        <f t="shared" ca="1" si="119"/>
        <v>-1333932273.8435388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-1333932273.8435388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-5558051.1410147445</v>
      </c>
      <c r="L1847" s="444">
        <f t="shared" ca="1" si="119"/>
        <v>-1339490324.9845536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-1339490324.9845536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-5581209.68743564</v>
      </c>
      <c r="L1848" s="444">
        <f t="shared" ca="1" si="119"/>
        <v>-1345071534.6719892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-1345071534.6719892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-5604464.7277999548</v>
      </c>
      <c r="L1849" s="444">
        <f t="shared" ca="1" si="119"/>
        <v>-1350675999.3997891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-1350675999.3997891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-5627816.6641657874</v>
      </c>
      <c r="L1850" s="444">
        <f t="shared" ca="1" si="119"/>
        <v>-1356303816.0639548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-1356303816.0639548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-5651265.9002664788</v>
      </c>
      <c r="L1851" s="444">
        <f t="shared" ca="1" si="119"/>
        <v>-1361955081.9642212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-1361955081.9642212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-5674812.8415175881</v>
      </c>
      <c r="L1852" s="444">
        <f t="shared" ca="1" si="119"/>
        <v>-1367629894.8057389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-1367629894.8057389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-5698457.8950239122</v>
      </c>
      <c r="L1853" s="444">
        <f t="shared" ca="1" si="119"/>
        <v>-1373328352.7007627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-1373328352.7007627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-5722201.4695865111</v>
      </c>
      <c r="L1854" s="444">
        <f t="shared" ca="1" si="119"/>
        <v>-1379050554.1703494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-1379050554.1703494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-5746043.9757097885</v>
      </c>
      <c r="L1855" s="444">
        <f t="shared" ca="1" si="119"/>
        <v>-1384796598.146059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-1384796598.146059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-5769985.8256085794</v>
      </c>
      <c r="L1856" s="444">
        <f t="shared" ca="1" si="119"/>
        <v>-1390566583.9716675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-1390566583.9716675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-5794027.433215281</v>
      </c>
      <c r="L1857" s="444">
        <f t="shared" ca="1" si="119"/>
        <v>-1396360611.4048829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-1396360611.4048829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-5818169.2141870121</v>
      </c>
      <c r="L1858" s="444">
        <f t="shared" ca="1" si="119"/>
        <v>-1402178780.6190698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-1402178780.6190698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-5842411.5859127911</v>
      </c>
      <c r="L1859" s="444">
        <f t="shared" ca="1" si="119"/>
        <v>-1408021192.2049825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-1408021192.2049825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-5866754.9675207604</v>
      </c>
      <c r="L1860" s="444">
        <f t="shared" ca="1" si="119"/>
        <v>-1413887947.1725032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-1413887947.1725032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-5891199.7798854299</v>
      </c>
      <c r="L1861" s="444">
        <f t="shared" ca="1" si="119"/>
        <v>-1419779146.9523888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-1419779146.9523888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-5915746.4456349527</v>
      </c>
      <c r="L1862" s="444">
        <f t="shared" ca="1" si="119"/>
        <v>-1425694893.3980236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-1425694893.3980236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-5940395.3891584314</v>
      </c>
      <c r="L1863" s="444">
        <f t="shared" ca="1" si="119"/>
        <v>-1431635288.7871821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-1431635288.7871821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-5965147.0366132585</v>
      </c>
      <c r="L1864" s="444">
        <f t="shared" ca="1" si="119"/>
        <v>-1437600435.8237953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-1437600435.8237953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-5990001.8159324806</v>
      </c>
      <c r="L1865" s="444">
        <f t="shared" ca="1" si="119"/>
        <v>-1443590437.6397278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-1443590437.6397278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-6014960.1568321995</v>
      </c>
      <c r="L1866" s="444">
        <f t="shared" ca="1" si="119"/>
        <v>-1449605397.79656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-1449605397.79656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-6040022.4908189997</v>
      </c>
      <c r="L1867" s="444">
        <f t="shared" ca="1" si="119"/>
        <v>-1455645420.287379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-1455645420.287379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-6065189.2511974126</v>
      </c>
      <c r="L1868" s="444">
        <f t="shared" ca="1" si="119"/>
        <v>-1461710609.5385764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-1461710609.5385764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-6090460.8730774019</v>
      </c>
      <c r="L1869" s="444">
        <f t="shared" ca="1" si="119"/>
        <v>-1467801070.4116538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-1467801070.4116538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-6115837.7933818903</v>
      </c>
      <c r="L1870" s="444">
        <f t="shared" ca="1" si="119"/>
        <v>-1473916908.2050357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-1473916908.2050357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-6141320.4508543154</v>
      </c>
      <c r="L1871" s="444">
        <f t="shared" ca="1" si="119"/>
        <v>-1480058228.65589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-1480058228.65589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-6166909.286066208</v>
      </c>
      <c r="L1872" s="444">
        <f t="shared" ca="1" si="119"/>
        <v>-1486225137.9419563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-1486225137.9419563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-6192604.7414248176</v>
      </c>
      <c r="L1873" s="444">
        <f t="shared" ca="1" si="119"/>
        <v>-1492417742.6833811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-1492417742.6833811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-6218407.2611807548</v>
      </c>
      <c r="L1874" s="444">
        <f t="shared" ca="1" si="119"/>
        <v>-1498636149.9445617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-1498636149.9445617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-6244317.2914356738</v>
      </c>
      <c r="L1875" s="444">
        <f t="shared" ca="1" si="119"/>
        <v>-1504880467.2359974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-1504880467.2359974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-6270335.2801499888</v>
      </c>
      <c r="L1876" s="444">
        <f t="shared" ca="1" si="119"/>
        <v>-1511150802.5161474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-1511150802.5161474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-6296461.6771506136</v>
      </c>
      <c r="L1877" s="444">
        <f t="shared" ca="1" si="119"/>
        <v>-1517447264.1932981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-1517447264.1932981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-6322696.9341387423</v>
      </c>
      <c r="L1878" s="444">
        <f t="shared" ca="1" si="119"/>
        <v>-1523769961.1274369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-1523769961.1274369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-6349041.5046976535</v>
      </c>
      <c r="L1879" s="444">
        <f t="shared" ca="1" si="119"/>
        <v>-1530119002.6321344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-1530119002.6321344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-6375495.8443005597</v>
      </c>
      <c r="L1880" s="444">
        <f t="shared" ca="1" si="119"/>
        <v>-1536494498.4764349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-1536494498.4764349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-6402060.4103184789</v>
      </c>
      <c r="L1881" s="444">
        <f t="shared" ca="1" si="119"/>
        <v>-1542896558.8867533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-1542896558.8867533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-6428735.6620281385</v>
      </c>
      <c r="L1882" s="444">
        <f t="shared" ca="1" si="119"/>
        <v>-1549325294.5487814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-1549325294.5487814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-6455522.0606199224</v>
      </c>
      <c r="L1883" s="444">
        <f t="shared" ca="1" si="119"/>
        <v>-1555780816.6094012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-1555780816.6094012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-6482420.0692058383</v>
      </c>
      <c r="L1884" s="444">
        <f t="shared" ca="1" si="119"/>
        <v>-1562263236.678607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-1562263236.678607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-6509430.1528275292</v>
      </c>
      <c r="L1885" s="444">
        <f t="shared" ca="1" si="119"/>
        <v>-1568772666.8314345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-1568772666.8314345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-6536552.7784643099</v>
      </c>
      <c r="L1886" s="444">
        <f t="shared" ca="1" si="119"/>
        <v>-1575309219.6098988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-1575309219.6098988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-6563788.4150412446</v>
      </c>
      <c r="L1887" s="444">
        <f t="shared" ca="1" si="119"/>
        <v>-1581873008.02494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-1581873008.02494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-6591137.5334372502</v>
      </c>
      <c r="L1888" s="444">
        <f t="shared" ca="1" si="119"/>
        <v>-1588464145.5583773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-1588464145.5583773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-6618600.6064932384</v>
      </c>
      <c r="L1889" s="444">
        <f t="shared" ca="1" si="119"/>
        <v>-1595082746.1648705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-1595082746.1648705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-6646178.1090202937</v>
      </c>
      <c r="L1890" s="444">
        <f t="shared" ca="1" si="119"/>
        <v>-1601728924.2738907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-1601728924.2738907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-6673870.5178078776</v>
      </c>
      <c r="L1891" s="444">
        <f t="shared" ca="1" si="119"/>
        <v>-1608402794.7916987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-1608402794.7916987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-6701678.3116320781</v>
      </c>
      <c r="L1892" s="444">
        <f t="shared" ca="1" si="119"/>
        <v>-1615104473.1033309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-1615104473.1033309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-6729601.971263878</v>
      </c>
      <c r="L1893" s="444">
        <f t="shared" ca="1" si="119"/>
        <v>-1621834075.0745947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-1621834075.0745947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-6757641.9794774782</v>
      </c>
      <c r="L1894" s="444">
        <f t="shared" ca="1" si="119"/>
        <v>-1628591717.0540721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-1628591717.0540721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-6785798.8210586337</v>
      </c>
      <c r="L1895" s="444">
        <f t="shared" ca="1" si="119"/>
        <v>-1635377515.8751309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-1635377515.8751309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-6814072.9828130454</v>
      </c>
      <c r="L1896" s="444">
        <f t="shared" ca="1" si="119"/>
        <v>-1642191588.857944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-1642191588.857944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-6842464.9535747664</v>
      </c>
      <c r="L1897" s="444">
        <f t="shared" ca="1" si="119"/>
        <v>-1649034053.8115187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-1649034053.8115187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-6870975.2242146609</v>
      </c>
      <c r="L1898" s="444">
        <f t="shared" ca="1" si="119"/>
        <v>-1655905029.0357332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-1655905029.0357332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-6899604.2876488883</v>
      </c>
      <c r="L1899" s="444">
        <f t="shared" ca="1" si="119"/>
        <v>-1662804633.3233821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-1662804633.3233821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-6928352.6388474256</v>
      </c>
      <c r="L1900" s="444">
        <f t="shared" ca="1" si="119"/>
        <v>-1669732985.9622295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-1669732985.9622295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-6957220.7748426227</v>
      </c>
      <c r="L1901" s="444">
        <f t="shared" ca="1" si="119"/>
        <v>-1676690206.7370722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-1676690206.7370722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-6986209.1947378004</v>
      </c>
      <c r="L1902" s="444">
        <f t="shared" ca="1" si="119"/>
        <v>-1683676415.9318101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-1683676415.9318101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-7015318.3997158762</v>
      </c>
      <c r="L1903" s="444">
        <f t="shared" ca="1" si="119"/>
        <v>-1690691734.331526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-1690691734.331526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-7044548.8930480257</v>
      </c>
      <c r="L1904" s="444">
        <f t="shared" ca="1" si="119"/>
        <v>-1697736283.2245741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-1697736283.2245741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-7073901.1801023921</v>
      </c>
      <c r="L1905" s="444">
        <f t="shared" ca="1" si="119"/>
        <v>-1704810184.4046764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-1704810184.4046764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-7103375.7683528177</v>
      </c>
      <c r="L1906" s="444">
        <f t="shared" ca="1" si="119"/>
        <v>-1711913560.1730292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-1711913560.1730292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-7132973.1673876215</v>
      </c>
      <c r="L1907" s="444">
        <f t="shared" ca="1" si="119"/>
        <v>-1719046533.3404169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-1719046533.3404169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-7162693.8889184045</v>
      </c>
      <c r="L1908" s="444">
        <f t="shared" ca="1" si="119"/>
        <v>-1726209227.2293353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-1726209227.2293353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-7192538.4467888968</v>
      </c>
      <c r="L1909" s="444">
        <f t="shared" ca="1" si="119"/>
        <v>-1733401765.6761241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-1733401765.6761241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-7222507.3569838507</v>
      </c>
      <c r="L1910" s="444">
        <f t="shared" ca="1" si="119"/>
        <v>-1740624273.033108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-1740624273.033108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-7252601.1376379495</v>
      </c>
      <c r="L1911" s="444">
        <f t="shared" ca="1" si="119"/>
        <v>-1747876874.1707458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-1747876874.1707458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-7282820.3090447746</v>
      </c>
      <c r="L1912" s="444">
        <f t="shared" ca="1" si="119"/>
        <v>-1755159694.4797907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-1755159694.4797907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-7313165.3936657943</v>
      </c>
      <c r="L1913" s="444">
        <f t="shared" ca="1" si="119"/>
        <v>-1762472859.8734565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-1762472859.8734565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-7343636.9161394015</v>
      </c>
      <c r="L1914" s="444">
        <f t="shared" ca="1" si="119"/>
        <v>-1769816496.7895958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-1769816496.7895958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-7374235.4032899812</v>
      </c>
      <c r="L1915" s="444">
        <f t="shared" ca="1" si="119"/>
        <v>-1777190732.1928859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-1777190732.1928859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-7404961.3841370242</v>
      </c>
      <c r="L1916" s="444">
        <f t="shared" ca="1" si="119"/>
        <v>-1784595693.5770228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-1784595693.5770228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-7435815.3899042616</v>
      </c>
      <c r="L1917" s="444">
        <f t="shared" ca="1" si="119"/>
        <v>-1792031508.9669271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-1792031508.9669271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-7466797.9540288625</v>
      </c>
      <c r="L1918" s="444">
        <f t="shared" ca="1" si="119"/>
        <v>-1799498306.9209559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-1799498306.9209559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-7497909.6121706488</v>
      </c>
      <c r="L1919" s="444">
        <f t="shared" ca="1" si="119"/>
        <v>-1806996216.5331266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-1806996216.5331266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-7529150.9022213602</v>
      </c>
      <c r="L1920" s="444">
        <f t="shared" ca="1" si="119"/>
        <v>-1814525367.435348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-1814525367.435348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-7560522.3643139498</v>
      </c>
      <c r="L1921" s="444">
        <f t="shared" ca="1" si="119"/>
        <v>-1822085889.7996619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-1822085889.7996619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-7592024.5408319235</v>
      </c>
      <c r="L1922" s="444">
        <f t="shared" ca="1" si="119"/>
        <v>-1829677914.3404937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-1829677914.3404937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-7623657.9764187243</v>
      </c>
      <c r="L1923" s="444">
        <f t="shared" ca="1" si="119"/>
        <v>-1837301572.3169124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-1837301572.3169124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-7655423.2179871351</v>
      </c>
      <c r="L1924" s="444">
        <f t="shared" ca="1" si="119"/>
        <v>-1844956995.5348995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-1844956995.5348995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-7687320.8147287481</v>
      </c>
      <c r="L1925" s="444">
        <f t="shared" ca="1" si="119"/>
        <v>-1852644316.3496282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-1852644316.3496282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-7719351.3181234514</v>
      </c>
      <c r="L1926" s="444">
        <f t="shared" ca="1" si="119"/>
        <v>-1860363667.6677516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-1860363667.6677516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-7751515.281948965</v>
      </c>
      <c r="L1927" s="444">
        <f t="shared" ca="1" si="119"/>
        <v>-1868115182.9497006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-1868115182.9497006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-7783813.26229042</v>
      </c>
      <c r="L1928" s="444">
        <f t="shared" ca="1" si="119"/>
        <v>-1875898996.2119911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-1875898996.2119911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-7816245.8175499616</v>
      </c>
      <c r="L1929" s="444">
        <f t="shared" ca="1" si="119"/>
        <v>-1883715242.029541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-1883715242.029541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-7848813.508456422</v>
      </c>
      <c r="L1930" s="444">
        <f t="shared" ca="1" si="119"/>
        <v>-1891564055.5379975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-1891564055.5379975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-7881516.8980749901</v>
      </c>
      <c r="L1931" s="444">
        <f t="shared" ca="1" si="119"/>
        <v>-1899445572.4360726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-1899445572.4360726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-7914356.5518169692</v>
      </c>
      <c r="L1932" s="444">
        <f t="shared" ca="1" si="119"/>
        <v>-1907359928.9878895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-1907359928.9878895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-7947333.0374495396</v>
      </c>
      <c r="L1933" s="444">
        <f t="shared" ca="1" si="119"/>
        <v>-1915307262.0253391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-1915307262.0253391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-7980446.9251055792</v>
      </c>
      <c r="L1934" s="444">
        <f t="shared" ca="1" si="119"/>
        <v>-1923287708.9504447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-1923287708.9504447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-8013698.7872935208</v>
      </c>
      <c r="L1935" s="444">
        <f t="shared" ca="1" si="119"/>
        <v>-1931301407.7377381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-1931301407.7377381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-8047089.1989072422</v>
      </c>
      <c r="L1936" s="444">
        <f t="shared" ca="1" si="119"/>
        <v>-1939348496.9366453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-1939348496.9366453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-8080618.737236022</v>
      </c>
      <c r="L1937" s="444">
        <f t="shared" ca="1" si="119"/>
        <v>-1947429115.6738813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-1947429115.6738813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-8114287.9819745058</v>
      </c>
      <c r="L1938" s="444">
        <f t="shared" ca="1" si="119"/>
        <v>-1955543403.6558559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-1955543403.6558559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-8148097.5152327325</v>
      </c>
      <c r="L1939" s="444">
        <f t="shared" ca="1" si="119"/>
        <v>-1963691501.1710887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-1963691501.1710887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-8182047.9215462031</v>
      </c>
      <c r="L1940" s="444">
        <f t="shared" ca="1" si="119"/>
        <v>-1971873549.0926349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-1971873549.0926349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-8216139.7878859788</v>
      </c>
      <c r="L1941" s="444">
        <f t="shared" ca="1" si="119"/>
        <v>-1980089688.8805208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-1980089688.8805208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-8250373.7036688374</v>
      </c>
      <c r="L1942" s="444">
        <f t="shared" ca="1" si="119"/>
        <v>-1988340062.5841897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-1988340062.5841897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-8284750.2607674571</v>
      </c>
      <c r="L1943" s="444">
        <f t="shared" ca="1" si="119"/>
        <v>-1996624812.8449571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-1996624812.8449571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-8319270.0535206543</v>
      </c>
      <c r="L1944" s="444">
        <f t="shared" ca="1" si="119"/>
        <v>-2004944082.8984778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-2004944082.8984778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-8353933.6787436567</v>
      </c>
      <c r="L1945" s="444">
        <f t="shared" ca="1" si="119"/>
        <v>-2013298016.5772214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-2013298016.5772214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-8388741.7357384227</v>
      </c>
      <c r="L1946" s="444">
        <f t="shared" ca="1" si="119"/>
        <v>-2021686758.3129599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-2021686758.3129599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-8423694.8263039999</v>
      </c>
      <c r="L1947" s="444">
        <f t="shared" ca="1" si="119"/>
        <v>-2030110453.1392639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-2030110453.1392639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-8458793.5547469333</v>
      </c>
      <c r="L1948" s="444">
        <f t="shared" ca="1" si="119"/>
        <v>-2038569246.6940107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-2038569246.6940107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-8494038.5278917104</v>
      </c>
      <c r="L1949" s="444">
        <f t="shared" ca="1" si="119"/>
        <v>-2047063285.2219024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-2047063285.2219024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-8529430.3550912589</v>
      </c>
      <c r="L1950" s="444">
        <f t="shared" ca="1" si="119"/>
        <v>-2055592715.5769937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-2055592715.5769937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-8564969.6482374743</v>
      </c>
      <c r="L1951" s="444">
        <f t="shared" ca="1" si="119"/>
        <v>-2064157685.2252312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-2064157685.2252312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-8600657.021771796</v>
      </c>
      <c r="L1952" s="444">
        <f t="shared" ca="1" si="119"/>
        <v>-2072758342.2470031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-2072758342.2470031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-8636493.0926958453</v>
      </c>
      <c r="L1953" s="444">
        <f t="shared" ca="1" si="119"/>
        <v>-2081394835.339699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-2081394835.339699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-8672478.4805820789</v>
      </c>
      <c r="L1954" s="444">
        <f t="shared" ca="1" si="119"/>
        <v>-2090067313.820281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-2090067313.820281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-8708613.8075845037</v>
      </c>
      <c r="L1955" s="444">
        <f t="shared" ca="1" si="119"/>
        <v>-2098775927.6278656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-2098775927.6278656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-8744899.6984494403</v>
      </c>
      <c r="L1956" s="444">
        <f t="shared" ca="1" si="119"/>
        <v>-2107520827.3263149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-2107520827.3263149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-8781336.7805263121</v>
      </c>
      <c r="L1957" s="444">
        <f t="shared" ca="1" si="119"/>
        <v>-2116302164.1068413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-2116302164.1068413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-8817925.6837785058</v>
      </c>
      <c r="L1958" s="444">
        <f t="shared" ca="1" si="119"/>
        <v>-2125120089.7906199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-2125120089.7906199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-8854667.0407942496</v>
      </c>
      <c r="L1959" s="444">
        <f t="shared" ca="1" si="119"/>
        <v>-2133974756.831414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-2133974756.831414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-8891561.4867975581</v>
      </c>
      <c r="L1960" s="444">
        <f t="shared" ca="1" si="119"/>
        <v>-2142866318.3182116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-2142866318.3182116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-8928609.6596592143</v>
      </c>
      <c r="L1961" s="444">
        <f t="shared" ca="1" si="119"/>
        <v>-2151794927.9778709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-2151794927.9778709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-8965812.1999077946</v>
      </c>
      <c r="L1962" s="444">
        <f t="shared" ca="1" si="119"/>
        <v>-2160760740.1777787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-2160760740.1777787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-9003169.7507407442</v>
      </c>
      <c r="L1963" s="444">
        <f t="shared" ca="1" si="119"/>
        <v>-2169763909.9285192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-2169763909.9285192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-9040682.958035497</v>
      </c>
      <c r="L1964" s="444">
        <f t="shared" ca="1" si="119"/>
        <v>-2178804592.8865547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-2178804592.8865547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-9078352.4703606442</v>
      </c>
      <c r="L1965" s="444">
        <f t="shared" ca="1" si="119"/>
        <v>-2187882945.3569155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-2187882945.3569155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-9116178.9389871471</v>
      </c>
      <c r="L1966" s="444">
        <f t="shared" ca="1" si="119"/>
        <v>-2196999124.2959027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-2196999124.2959027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-9154163.0178995952</v>
      </c>
      <c r="L1967" s="444">
        <f t="shared" ca="1" si="119"/>
        <v>-2206153287.3138022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-2206153287.3138022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-9192305.3638075087</v>
      </c>
      <c r="L1968" s="444">
        <f t="shared" ca="1" si="119"/>
        <v>-2215345592.6776099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-2215345592.6776099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-9230606.636156708</v>
      </c>
      <c r="L1969" s="444">
        <f t="shared" ca="1" si="119"/>
        <v>-2224576199.3137665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-2224576199.3137665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-9269067.4971406944</v>
      </c>
      <c r="L1970" s="444">
        <f t="shared" ca="1" si="119"/>
        <v>-2233845266.8109074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-2233845266.8109074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-9307688.611712113</v>
      </c>
      <c r="L1971" s="444">
        <f t="shared" ca="1" si="119"/>
        <v>-2243152955.4226193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-2243152955.4226193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-9346470.647594247</v>
      </c>
      <c r="L1972" s="444">
        <f t="shared" ca="1" si="119"/>
        <v>-2252499426.0702138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-2252499426.0702138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-9385414.2752925567</v>
      </c>
      <c r="L1973" s="444">
        <f t="shared" ca="1" si="119"/>
        <v>-2261884840.3455062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-2261884840.3455062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-9424520.1681062765</v>
      </c>
      <c r="L1974" s="444">
        <f t="shared" ca="1" si="119"/>
        <v>-2271309360.5136123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-2271309360.5136123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-9463789.0021400508</v>
      </c>
      <c r="L1975" s="444">
        <f t="shared" ca="1" si="119"/>
        <v>-2280773149.5157523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-2280773149.5157523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-9503221.4563156348</v>
      </c>
      <c r="L1976" s="444">
        <f t="shared" ca="1" si="119"/>
        <v>-2290276370.9720678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-2290276370.9720678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-9542818.2123836167</v>
      </c>
      <c r="L1977" s="444">
        <f t="shared" ca="1" si="119"/>
        <v>-2299819189.1844516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-2299819189.1844516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-9582579.9549352154</v>
      </c>
      <c r="L1978" s="444">
        <f t="shared" ca="1" si="119"/>
        <v>-2309401769.1393867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-2309401769.1393867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-9622507.3714141101</v>
      </c>
      <c r="L1979" s="444">
        <f t="shared" ca="1" si="119"/>
        <v>-2319024276.5108008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-2319024276.5108008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-9662601.152128337</v>
      </c>
      <c r="L1980" s="444">
        <f t="shared" ca="1" si="119"/>
        <v>-2328686877.6629291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-2328686877.6629291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-9702861.9902622048</v>
      </c>
      <c r="L1981" s="444">
        <f t="shared" ca="1" si="119"/>
        <v>-2338389739.6531911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-2338389739.6531911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-9743290.5818882957</v>
      </c>
      <c r="L1982" s="444">
        <f t="shared" ca="1" si="119"/>
        <v>-2348133030.2350793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-2348133030.2350793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-9783887.6259794962</v>
      </c>
      <c r="L1983" s="444">
        <f t="shared" ca="1" si="119"/>
        <v>-2357916917.8610587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-2357916917.8610587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-9824653.824421078</v>
      </c>
      <c r="L1984" s="444">
        <f t="shared" ca="1" si="119"/>
        <v>-2367741571.6854796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-2367741571.6854796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-9865589.8820228316</v>
      </c>
      <c r="L1985" s="444">
        <f t="shared" ca="1" si="119"/>
        <v>-2377607161.5675025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-2377607161.5675025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-9906696.5065312609</v>
      </c>
      <c r="L1986" s="444">
        <f t="shared" ca="1" si="119"/>
        <v>-2387513858.0740337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-2387513858.0740337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-9947974.4086418077</v>
      </c>
      <c r="L1987" s="444">
        <f t="shared" ca="1" si="119"/>
        <v>-2397461832.4826756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-2397461832.4826756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-9989424.3020111471</v>
      </c>
      <c r="L1988" s="444">
        <f t="shared" ca="1" si="119"/>
        <v>-2407451256.7846866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-2407451256.7846866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-10031046.903269527</v>
      </c>
      <c r="L1989" s="444">
        <f t="shared" ca="1" si="119"/>
        <v>-2417482303.6879559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-2417482303.6879559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-10072842.93203315</v>
      </c>
      <c r="L1990" s="444">
        <f t="shared" ca="1" si="119"/>
        <v>-2427555146.6199889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-2427555146.6199889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-10114813.11091662</v>
      </c>
      <c r="L1991" s="444">
        <f t="shared" ca="1" si="119"/>
        <v>-2437669959.7309055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-2437669959.7309055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-10156958.165545439</v>
      </c>
      <c r="L1992" s="444">
        <f t="shared" ca="1" si="119"/>
        <v>-2447826917.896451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-2447826917.896451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-10199278.824568545</v>
      </c>
      <c r="L1993" s="444">
        <f t="shared" ca="1" si="119"/>
        <v>-2458026196.7210197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-2458026196.7210197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-10241775.819670916</v>
      </c>
      <c r="L1994" s="444">
        <f t="shared" ca="1" si="119"/>
        <v>-2468267972.5406904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-2468267972.5406904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-10284449.88558621</v>
      </c>
      <c r="L1995" s="444">
        <f t="shared" ca="1" si="119"/>
        <v>-2478552422.4262767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-2478552422.4262767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-10327301.760109486</v>
      </c>
      <c r="L1996" s="444">
        <f t="shared" ca="1" si="119"/>
        <v>-2488879724.1863861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-2488879724.1863861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-10370332.184109941</v>
      </c>
      <c r="L1997" s="444">
        <f t="shared" ca="1" si="119"/>
        <v>-2499250056.3704963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-2499250056.3704963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-10413541.901543735</v>
      </c>
      <c r="L1998" s="444">
        <f t="shared" ca="1" si="119"/>
        <v>-2509663598.2720399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-2509663598.2720399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-10456931.659466833</v>
      </c>
      <c r="L1999" s="444">
        <f t="shared" ca="1" si="119"/>
        <v>-2520120529.9315066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-2520120529.9315066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-10500502.208047945</v>
      </c>
      <c r="L2000" s="444">
        <f t="shared" ca="1" si="119"/>
        <v>-2530621032.1395545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-2530621032.1395545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-10544254.300581478</v>
      </c>
      <c r="L2001" s="444">
        <f t="shared" ca="1" si="119"/>
        <v>-2541165286.440136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-2541165286.440136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-10588188.693500567</v>
      </c>
      <c r="L2002" s="444">
        <f t="shared" ca="1" si="119"/>
        <v>-2551753475.1336365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-2551753475.1336365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-10632306.146390151</v>
      </c>
      <c r="L2003" s="444">
        <f t="shared" ca="1" si="119"/>
        <v>-2562385781.2800264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-2562385781.2800264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-10676607.42200011</v>
      </c>
      <c r="L2004" s="444">
        <f t="shared" ca="1" si="119"/>
        <v>-2573062388.7020264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-2573062388.7020264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-10721093.286258442</v>
      </c>
      <c r="L2005" s="444">
        <f t="shared" ca="1" si="119"/>
        <v>-2583783481.9882846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-2583783481.9882846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-10765764.508284518</v>
      </c>
      <c r="L2006" s="444">
        <f t="shared" ca="1" si="119"/>
        <v>-2594549246.4965692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-2594549246.4965692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-10810621.860402372</v>
      </c>
      <c r="L2007" s="444">
        <f t="shared" ca="1" si="119"/>
        <v>-2605359868.3569717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-2605359868.3569717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-10855666.118154049</v>
      </c>
      <c r="L2008" s="444">
        <f t="shared" ca="1" si="119"/>
        <v>-2616215534.4751258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-2616215534.4751258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-10900898.060313024</v>
      </c>
      <c r="L2009" s="444">
        <f t="shared" ca="1" si="119"/>
        <v>-2627116432.535439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-2627116432.535439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-10946318.468897663</v>
      </c>
      <c r="L2010" s="444">
        <f t="shared" ca="1" si="119"/>
        <v>-2638062751.0043368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-2638062751.0043368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-10991928.129184736</v>
      </c>
      <c r="L2011" s="444">
        <f t="shared" ca="1" si="119"/>
        <v>-2649054679.1335216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-2649054679.1335216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-11037727.829723006</v>
      </c>
      <c r="L2012" s="444">
        <f t="shared" ca="1" si="119"/>
        <v>-2660092406.9632444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-2660092406.9632444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-11083718.362346852</v>
      </c>
      <c r="L2013" s="444">
        <f t="shared" ca="1" si="119"/>
        <v>-2671176125.3255911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-2671176125.3255911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-11129900.522189964</v>
      </c>
      <c r="L2014" s="444">
        <f t="shared" ca="1" si="119"/>
        <v>-2682306025.8477812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-2682306025.8477812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-11176275.107699089</v>
      </c>
      <c r="L2015" s="444">
        <f t="shared" ca="1" si="119"/>
        <v>-2693482300.9554801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-2693482300.9554801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-11222842.920647833</v>
      </c>
      <c r="L2016" s="444">
        <f t="shared" ca="1" si="119"/>
        <v>-2704705143.8761277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-2704705143.8761277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-11269604.766150532</v>
      </c>
      <c r="L2017" s="444">
        <f t="shared" ca="1" si="119"/>
        <v>-2715974748.6422782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-2715974748.6422782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-11316561.452676158</v>
      </c>
      <c r="L2018" s="444">
        <f t="shared" ca="1" si="119"/>
        <v>-2727291310.0949545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-2727291310.0949545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-11363713.792062311</v>
      </c>
      <c r="L2019" s="444">
        <f t="shared" ca="1" si="119"/>
        <v>-2738655023.8870168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-2738655023.8870168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-11411062.599529237</v>
      </c>
      <c r="L2020" s="444">
        <f t="shared" ca="1" si="119"/>
        <v>-2750066086.486546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-2750066086.486546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-11458608.693693941</v>
      </c>
      <c r="L2021" s="444">
        <f t="shared" ca="1" si="119"/>
        <v>-2761524695.1802402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-2761524695.1802402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-11506352.896584334</v>
      </c>
      <c r="L2022" s="444">
        <f t="shared" ca="1" si="119"/>
        <v>-2773031048.0768247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-2773031048.0768247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-11554296.033653436</v>
      </c>
      <c r="L2023" s="444">
        <f t="shared" ca="1" si="119"/>
        <v>-2784585344.1104779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-2784585344.1104779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-11602438.933793658</v>
      </c>
      <c r="L2024" s="444">
        <f t="shared" ca="1" si="119"/>
        <v>-2796187783.0442715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-2796187783.0442715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-11650782.429351131</v>
      </c>
      <c r="L2025" s="444">
        <f t="shared" ca="1" si="119"/>
        <v>-2807838565.4736228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-2807838565.4736228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-11699327.356140096</v>
      </c>
      <c r="L2026" s="444">
        <f t="shared" ca="1" si="119"/>
        <v>-2819537892.8297629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-2819537892.8297629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-11748074.553457346</v>
      </c>
      <c r="L2027" s="444">
        <f t="shared" ca="1" si="119"/>
        <v>-2831285967.3832202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-2831285967.3832202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-11797024.864096751</v>
      </c>
      <c r="L2028" s="444">
        <f t="shared" ca="1" si="119"/>
        <v>-2843082992.2473168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-2843082992.2473168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-11846179.134363821</v>
      </c>
      <c r="L2029" s="444">
        <f t="shared" ca="1" si="119"/>
        <v>-2854929171.3816805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-2854929171.3816805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-11895538.214090336</v>
      </c>
      <c r="L2030" s="444">
        <f t="shared" ca="1" si="119"/>
        <v>-2866824709.5957708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-2866824709.5957708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-11945102.956649045</v>
      </c>
      <c r="L2031" s="444">
        <f t="shared" ca="1" si="119"/>
        <v>-2878769812.5524197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-2878769812.5524197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-11994874.218968416</v>
      </c>
      <c r="L2032" s="444">
        <f t="shared" ca="1" si="119"/>
        <v>-2890764686.7713881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-2890764686.7713881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-12044852.86154745</v>
      </c>
      <c r="L2033" s="444">
        <f t="shared" ca="1" si="119"/>
        <v>-2902809539.6329355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-2902809539.6329355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-12095039.748470565</v>
      </c>
      <c r="L2034" s="444">
        <f t="shared" ca="1" si="119"/>
        <v>-2914904579.3814063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-2914904579.3814063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-12145435.747422526</v>
      </c>
      <c r="L2035" s="444">
        <f t="shared" ca="1" si="119"/>
        <v>-2927050015.128829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-2927050015.128829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-12196041.729703454</v>
      </c>
      <c r="L2036" s="444">
        <f t="shared" ca="1" si="119"/>
        <v>-2939246056.8585324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-2939246056.8585324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-12246858.570243886</v>
      </c>
      <c r="L2037" s="444">
        <f t="shared" ca="1" si="119"/>
        <v>-2951492915.4287763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-2951492915.4287763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-12297887.147619901</v>
      </c>
      <c r="L2038" s="444">
        <f t="shared" ca="1" si="119"/>
        <v>-2963790802.576396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-2963790802.576396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-12349128.344068317</v>
      </c>
      <c r="L2039" s="444">
        <f t="shared" ca="1" si="119"/>
        <v>-2976139930.9204645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-2976139930.9204645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-12400583.045501936</v>
      </c>
      <c r="L2040" s="444">
        <f t="shared" ca="1" si="119"/>
        <v>-2988540513.9659662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-2988540513.9659662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-12452252.141524859</v>
      </c>
      <c r="L2041" s="444">
        <f t="shared" ca="1" si="119"/>
        <v>-3000992766.107491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-3000992766.107491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-12504136.525447879</v>
      </c>
      <c r="L2042" s="444">
        <f t="shared" ca="1" si="119"/>
        <v>-3013496902.6329389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-3013496902.6329389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-12556237.094303912</v>
      </c>
      <c r="L2043" s="444">
        <f t="shared" ca="1" si="119"/>
        <v>-3026053139.7272429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-3026053139.7272429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-12608554.748863513</v>
      </c>
      <c r="L2044" s="444">
        <f t="shared" ca="1" si="119"/>
        <v>-3038661694.4761066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-3038661694.4761066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-12661090.393650444</v>
      </c>
      <c r="L2045" s="444">
        <f t="shared" ca="1" si="119"/>
        <v>-3051322784.8697572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-3051322784.8697572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-12713844.936957322</v>
      </c>
      <c r="L2046" s="444">
        <f t="shared" ca="1" si="119"/>
        <v>-3064036629.8067145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-3064036629.8067145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-12766819.29086131</v>
      </c>
      <c r="L2047" s="444">
        <f t="shared" ca="1" si="119"/>
        <v>-3076803449.0975757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-3076803449.0975757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-12820014.371239899</v>
      </c>
      <c r="L2048" s="444">
        <f t="shared" ref="L2048:L2302" ca="1" si="124">I2048-J2048+K2048</f>
        <v>-3089623463.4688153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-3089623463.4688153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-12873431.09778673</v>
      </c>
      <c r="L2049" s="444">
        <f t="shared" ca="1" si="124"/>
        <v>-3102496894.5666022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-3102496894.5666022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-12927070.394027509</v>
      </c>
      <c r="L2050" s="444">
        <f t="shared" ca="1" si="124"/>
        <v>-3115423964.9606299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-3115423964.9606299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-12980933.187335959</v>
      </c>
      <c r="L2051" s="444">
        <f t="shared" ca="1" si="124"/>
        <v>-3128404898.1479659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-3128404898.1479659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-13035020.408949858</v>
      </c>
      <c r="L2052" s="444">
        <f t="shared" ca="1" si="124"/>
        <v>-3141439918.5569158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-3141439918.5569158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-13089332.993987149</v>
      </c>
      <c r="L2053" s="444">
        <f t="shared" ca="1" si="124"/>
        <v>-3154529251.5509028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-3154529251.5509028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-13143871.881462095</v>
      </c>
      <c r="L2054" s="444">
        <f t="shared" ca="1" si="124"/>
        <v>-3167673123.4323649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-3167673123.4323649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-13198638.01430152</v>
      </c>
      <c r="L2055" s="444">
        <f t="shared" ca="1" si="124"/>
        <v>-3180871761.4466662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-3180871761.4466662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-13253632.339361109</v>
      </c>
      <c r="L2056" s="444">
        <f t="shared" ca="1" si="124"/>
        <v>-3194125393.7860274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-3194125393.7860274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-13308855.80744178</v>
      </c>
      <c r="L2057" s="444">
        <f t="shared" ca="1" si="124"/>
        <v>-3207434249.5934691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-3207434249.5934691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-13364309.373306122</v>
      </c>
      <c r="L2058" s="444">
        <f t="shared" ca="1" si="124"/>
        <v>-3220798558.9667754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-3220798558.9667754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-13419993.995694898</v>
      </c>
      <c r="L2059" s="444">
        <f t="shared" ca="1" si="124"/>
        <v>-3234218552.9624705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-3234218552.9624705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-13475910.637343626</v>
      </c>
      <c r="L2060" s="444">
        <f t="shared" ca="1" si="124"/>
        <v>-3247694463.5998139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-3247694463.5998139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-13532060.264999224</v>
      </c>
      <c r="L2061" s="444">
        <f t="shared" ca="1" si="124"/>
        <v>-3261226523.8648133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-3261226523.8648133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-13588443.849436723</v>
      </c>
      <c r="L2062" s="444">
        <f t="shared" ca="1" si="124"/>
        <v>-3274814967.7142501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-3274814967.7142501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-13645062.365476042</v>
      </c>
      <c r="L2063" s="444">
        <f t="shared" ca="1" si="124"/>
        <v>-3288460030.0797262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-3288460030.0797262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-13701916.791998859</v>
      </c>
      <c r="L2064" s="444">
        <f t="shared" ca="1" si="124"/>
        <v>-3302161946.8717251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-3302161946.8717251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-13759008.11196552</v>
      </c>
      <c r="L2065" s="444">
        <f t="shared" ca="1" si="124"/>
        <v>-3315920954.9836907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-3315920954.9836907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-13816337.312432045</v>
      </c>
      <c r="L2066" s="444">
        <f t="shared" ca="1" si="124"/>
        <v>-3329737292.2961226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-3329737292.2961226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-13873905.384567177</v>
      </c>
      <c r="L2067" s="444">
        <f t="shared" ca="1" si="124"/>
        <v>-3343611197.6806898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-3343611197.6806898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-13931713.32366954</v>
      </c>
      <c r="L2068" s="444">
        <f t="shared" ca="1" si="124"/>
        <v>-3357542911.0043592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-3357542911.0043592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-13989762.129184829</v>
      </c>
      <c r="L2069" s="444">
        <f t="shared" ca="1" si="124"/>
        <v>-3371532673.133544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-3371532673.133544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-14048052.804723099</v>
      </c>
      <c r="L2070" s="444">
        <f t="shared" ca="1" si="124"/>
        <v>-3385580725.9382672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-3385580725.9382672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-14106586.358076112</v>
      </c>
      <c r="L2071" s="444">
        <f t="shared" ca="1" si="124"/>
        <v>-3399687312.2963433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-3399687312.2963433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-14165363.801234763</v>
      </c>
      <c r="L2072" s="444">
        <f t="shared" ca="1" si="124"/>
        <v>-3413852676.097578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-3413852676.097578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-14224386.150406573</v>
      </c>
      <c r="L2073" s="444">
        <f t="shared" ca="1" si="124"/>
        <v>-3428077062.2479844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-3428077062.2479844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-14283654.426033268</v>
      </c>
      <c r="L2074" s="444">
        <f t="shared" ca="1" si="124"/>
        <v>-3442360716.6740179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-3442360716.6740179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-14343169.652808405</v>
      </c>
      <c r="L2075" s="444">
        <f t="shared" ca="1" si="124"/>
        <v>-3456703886.3268261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-3456703886.3268261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-14402932.85969511</v>
      </c>
      <c r="L2076" s="444">
        <f t="shared" ca="1" si="124"/>
        <v>-3471106819.1865211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-3471106819.1865211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-14462945.079943838</v>
      </c>
      <c r="L2077" s="444">
        <f t="shared" ca="1" si="124"/>
        <v>-3485569764.2664647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-3485569764.2664647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-14523207.35111027</v>
      </c>
      <c r="L2078" s="444">
        <f t="shared" ca="1" si="124"/>
        <v>-3500092971.6175752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-3500092971.6175752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-14583720.715073232</v>
      </c>
      <c r="L2079" s="444">
        <f t="shared" ca="1" si="124"/>
        <v>-3514676692.3326483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-3514676692.3326483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-14644486.2180527</v>
      </c>
      <c r="L2080" s="444">
        <f t="shared" ca="1" si="124"/>
        <v>-3529321178.5507011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-3529321178.5507011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-14705504.910627924</v>
      </c>
      <c r="L2081" s="444">
        <f t="shared" ca="1" si="124"/>
        <v>-3544026683.461329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-3544026683.461329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-14766777.847755535</v>
      </c>
      <c r="L2082" s="444">
        <f t="shared" ca="1" si="124"/>
        <v>-3558793461.3090844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-3558793461.3090844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-14828306.088787854</v>
      </c>
      <c r="L2083" s="444">
        <f t="shared" ca="1" si="124"/>
        <v>-3573621767.3978724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-3573621767.3978724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-14890090.697491135</v>
      </c>
      <c r="L2084" s="444">
        <f t="shared" ca="1" si="124"/>
        <v>-3588511858.0953636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-3588511858.0953636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-14952132.742064014</v>
      </c>
      <c r="L2085" s="444">
        <f t="shared" ca="1" si="124"/>
        <v>-3603463990.8374276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-3603463990.8374276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-15014433.295155948</v>
      </c>
      <c r="L2086" s="444">
        <f t="shared" ca="1" si="124"/>
        <v>-3618478424.1325836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-3618478424.1325836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-15076993.433885764</v>
      </c>
      <c r="L2087" s="444">
        <f t="shared" ca="1" si="124"/>
        <v>-3633555417.5664692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-3633555417.5664692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-15139814.239860287</v>
      </c>
      <c r="L2088" s="444">
        <f t="shared" ca="1" si="124"/>
        <v>-3648695231.8063293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-3648695231.8063293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-15202896.799193038</v>
      </c>
      <c r="L2089" s="444">
        <f t="shared" ca="1" si="124"/>
        <v>-3663898128.6055222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-3663898128.6055222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-15266242.202523008</v>
      </c>
      <c r="L2090" s="444">
        <f t="shared" ca="1" si="124"/>
        <v>-3679164370.8080454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-3679164370.8080454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-15329851.54503352</v>
      </c>
      <c r="L2091" s="444">
        <f t="shared" ca="1" si="124"/>
        <v>-3694494222.3530788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-3694494222.3530788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-15393725.926471159</v>
      </c>
      <c r="L2092" s="444">
        <f t="shared" ca="1" si="124"/>
        <v>-3709887948.2795501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-3709887948.2795501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-15457866.451164791</v>
      </c>
      <c r="L2093" s="444">
        <f t="shared" ca="1" si="124"/>
        <v>-3725345814.7307148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-3725345814.7307148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-15522274.228044644</v>
      </c>
      <c r="L2094" s="444">
        <f t="shared" ca="1" si="124"/>
        <v>-3740868088.9587593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-3740868088.9587593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-15586950.370661495</v>
      </c>
      <c r="L2095" s="444">
        <f t="shared" ca="1" si="124"/>
        <v>-3756455039.3294206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-3756455039.3294206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-15651895.997205919</v>
      </c>
      <c r="L2096" s="444">
        <f t="shared" ca="1" si="124"/>
        <v>-3772106935.3266263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-3772106935.3266263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-15717112.230527608</v>
      </c>
      <c r="L2097" s="444">
        <f t="shared" ca="1" si="124"/>
        <v>-3787824047.5571537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-3787824047.5571537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-15782600.198154807</v>
      </c>
      <c r="L2098" s="444">
        <f t="shared" ca="1" si="124"/>
        <v>-3803606647.7553086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-3803606647.7553086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-15848361.032313786</v>
      </c>
      <c r="L2099" s="444">
        <f t="shared" ca="1" si="124"/>
        <v>-3819455008.7876225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-3819455008.7876225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-15914395.869948426</v>
      </c>
      <c r="L2100" s="444">
        <f t="shared" ca="1" si="124"/>
        <v>-3835369404.6575708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-3835369404.6575708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-15980705.852739878</v>
      </c>
      <c r="L2101" s="444">
        <f t="shared" ca="1" si="124"/>
        <v>-3851350110.5103106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-3851350110.5103106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-16047292.127126293</v>
      </c>
      <c r="L2102" s="444">
        <f t="shared" ca="1" si="124"/>
        <v>-3867397402.6374369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-3867397402.6374369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-16114155.844322652</v>
      </c>
      <c r="L2103" s="444">
        <f t="shared" ca="1" si="124"/>
        <v>-3883511558.4817595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-3883511558.4817595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-16181298.160340665</v>
      </c>
      <c r="L2104" s="444">
        <f t="shared" ca="1" si="124"/>
        <v>-3899692856.6421003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-3899692856.6421003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-16248720.236008754</v>
      </c>
      <c r="L2105" s="444">
        <f t="shared" ca="1" si="124"/>
        <v>-3915941576.878109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-3915941576.878109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-16316423.236992121</v>
      </c>
      <c r="L2106" s="444">
        <f t="shared" ca="1" si="124"/>
        <v>-3932258000.1151009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-3932258000.1151009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-16384408.333812922</v>
      </c>
      <c r="L2107" s="444">
        <f t="shared" ca="1" si="124"/>
        <v>-3948642408.4489136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-3948642408.4489136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-16452676.701870473</v>
      </c>
      <c r="L2108" s="444">
        <f t="shared" ca="1" si="124"/>
        <v>-3965095085.150784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-3965095085.150784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-16521229.521461599</v>
      </c>
      <c r="L2109" s="444">
        <f t="shared" ca="1" si="124"/>
        <v>-3981616314.6722455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-3981616314.6722455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-16590067.977801025</v>
      </c>
      <c r="L2110" s="444">
        <f t="shared" ca="1" si="124"/>
        <v>-3998206382.6500463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-3998206382.6500463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-16659193.261041859</v>
      </c>
      <c r="L2111" s="444">
        <f t="shared" ca="1" si="124"/>
        <v>-4014865575.911088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-4014865575.911088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-16728606.566296201</v>
      </c>
      <c r="L2112" s="444">
        <f t="shared" ca="1" si="124"/>
        <v>-4031594182.4773841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-4031594182.4773841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-16798309.093655765</v>
      </c>
      <c r="L2113" s="444">
        <f t="shared" ca="1" si="124"/>
        <v>-4048392491.5710397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-4048392491.5710397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-16868302.048212666</v>
      </c>
      <c r="L2114" s="444">
        <f t="shared" ca="1" si="124"/>
        <v>-4065260793.6192522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-4065260793.6192522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-16938586.640080217</v>
      </c>
      <c r="L2115" s="444">
        <f t="shared" ca="1" si="124"/>
        <v>-4082199380.2593327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-4082199380.2593327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-17009164.084413886</v>
      </c>
      <c r="L2116" s="444">
        <f t="shared" ca="1" si="124"/>
        <v>-4099208544.3437467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-4099208544.3437467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-17080035.601432279</v>
      </c>
      <c r="L2117" s="444">
        <f t="shared" ca="1" si="124"/>
        <v>-4116288579.945179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-4116288579.945179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-17151202.416438244</v>
      </c>
      <c r="L2118" s="444">
        <f t="shared" ca="1" si="124"/>
        <v>-4133439782.3616171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-4133439782.3616171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-17222665.759840067</v>
      </c>
      <c r="L2119" s="444">
        <f t="shared" ca="1" si="124"/>
        <v>-4150662448.1214571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-4150662448.1214571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-17294426.86717274</v>
      </c>
      <c r="L2120" s="444">
        <f t="shared" ca="1" si="124"/>
        <v>-4167956874.9886298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-4167956874.9886298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-17366486.97911929</v>
      </c>
      <c r="L2121" s="444">
        <f t="shared" ca="1" si="124"/>
        <v>-4185323361.9677491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-4185323361.9677491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-17438847.341532286</v>
      </c>
      <c r="L2122" s="444">
        <f t="shared" ca="1" si="124"/>
        <v>-4202762209.3092813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-4202762209.3092813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-17511509.20545534</v>
      </c>
      <c r="L2123" s="444">
        <f t="shared" ca="1" si="124"/>
        <v>-4220273718.5147367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-4220273718.5147367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-17584473.827144735</v>
      </c>
      <c r="L2124" s="444">
        <f t="shared" ca="1" si="124"/>
        <v>-4237858192.3418813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-4237858192.3418813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-17657742.468091171</v>
      </c>
      <c r="L2125" s="444">
        <f t="shared" ca="1" si="124"/>
        <v>-4255515934.8099723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-4255515934.8099723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-17731316.395041551</v>
      </c>
      <c r="L2126" s="444">
        <f t="shared" ca="1" si="124"/>
        <v>-4273247251.2050138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-4273247251.2050138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-17805196.880020894</v>
      </c>
      <c r="L2127" s="444">
        <f t="shared" ca="1" si="124"/>
        <v>-4291052448.0850348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-4291052448.0850348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-17879385.200354315</v>
      </c>
      <c r="L2128" s="444">
        <f t="shared" ca="1" si="124"/>
        <v>-4308931833.2853889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-4308931833.2853889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-17953882.638689119</v>
      </c>
      <c r="L2129" s="444">
        <f t="shared" ca="1" si="124"/>
        <v>-4326885715.924078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-4326885715.924078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-18028690.48301699</v>
      </c>
      <c r="L2130" s="444">
        <f t="shared" ca="1" si="124"/>
        <v>-4344914406.407095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-4344914406.407095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-18103810.026696227</v>
      </c>
      <c r="L2131" s="444">
        <f t="shared" ca="1" si="124"/>
        <v>-4363018216.4337912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-4363018216.4337912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-18179242.568474129</v>
      </c>
      <c r="L2132" s="444">
        <f t="shared" ca="1" si="124"/>
        <v>-4381197459.002265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-4381197459.002265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-18254989.412509438</v>
      </c>
      <c r="L2133" s="444">
        <f t="shared" ca="1" si="124"/>
        <v>-4399452448.4147739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-4399452448.4147739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-18331051.868394893</v>
      </c>
      <c r="L2134" s="444">
        <f t="shared" ca="1" si="124"/>
        <v>-4417783500.2831688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-4417783500.2831688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-18407431.25117987</v>
      </c>
      <c r="L2135" s="444">
        <f t="shared" ca="1" si="124"/>
        <v>-4436190931.5343485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-4436190931.5343485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-18484128.88139312</v>
      </c>
      <c r="L2136" s="444">
        <f t="shared" ca="1" si="124"/>
        <v>-4454675060.4157419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-4454675060.4157419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-18561146.085065592</v>
      </c>
      <c r="L2137" s="444">
        <f t="shared" ca="1" si="124"/>
        <v>-4473236206.5008078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-4473236206.5008078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-18638484.193753365</v>
      </c>
      <c r="L2138" s="444">
        <f t="shared" ca="1" si="124"/>
        <v>-4491874690.694561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-4491874690.694561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-18716144.544560671</v>
      </c>
      <c r="L2139" s="444">
        <f t="shared" ca="1" si="124"/>
        <v>-4510590835.2391214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-4510590835.2391214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-18794128.480163004</v>
      </c>
      <c r="L2140" s="444">
        <f t="shared" ca="1" si="124"/>
        <v>-4529384963.7192841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-4529384963.7192841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-18872437.34883035</v>
      </c>
      <c r="L2141" s="444">
        <f t="shared" ca="1" si="124"/>
        <v>-4548257401.0681143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-4548257401.0681143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-18951072.504450478</v>
      </c>
      <c r="L2142" s="444">
        <f t="shared" ca="1" si="124"/>
        <v>-4567208473.5725651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-4567208473.5725651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-19030035.306552354</v>
      </c>
      <c r="L2143" s="444">
        <f t="shared" ca="1" si="124"/>
        <v>-4586238508.879117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-4586238508.879117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-19109327.120329656</v>
      </c>
      <c r="L2144" s="444">
        <f t="shared" ca="1" si="124"/>
        <v>-4605347835.9994469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-4605347835.9994469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-19188949.31666436</v>
      </c>
      <c r="L2145" s="444">
        <f t="shared" ca="1" si="124"/>
        <v>-4624536785.3161116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-4624536785.3161116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-19268903.272150464</v>
      </c>
      <c r="L2146" s="444">
        <f t="shared" ca="1" si="124"/>
        <v>-4643805688.5882616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-4643805688.5882616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-19349190.369117755</v>
      </c>
      <c r="L2147" s="444">
        <f t="shared" ca="1" si="124"/>
        <v>-4663154878.9573793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-4663154878.9573793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-19429811.995655745</v>
      </c>
      <c r="L2148" s="444">
        <f t="shared" ca="1" si="124"/>
        <v>-4682584690.9530354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-4682584690.9530354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-19510769.545637649</v>
      </c>
      <c r="L2149" s="444">
        <f t="shared" ca="1" si="124"/>
        <v>-4702095460.4986734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-4702095460.4986734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-19592064.418744471</v>
      </c>
      <c r="L2150" s="444">
        <f t="shared" ca="1" si="124"/>
        <v>-4721687524.9174175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-4721687524.9174175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-19673698.020489238</v>
      </c>
      <c r="L2151" s="444">
        <f t="shared" ca="1" si="124"/>
        <v>-4741361222.9379072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-4741361222.9379072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-19755671.762241282</v>
      </c>
      <c r="L2152" s="444">
        <f t="shared" ca="1" si="124"/>
        <v>-4761116894.7001486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-4761116894.7001486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-19837987.06125062</v>
      </c>
      <c r="L2153" s="444">
        <f t="shared" ca="1" si="124"/>
        <v>-4780954881.7613993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-4780954881.7613993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-19920645.340672497</v>
      </c>
      <c r="L2154" s="444">
        <f t="shared" ca="1" si="124"/>
        <v>-4800875527.1020718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-4800875527.1020718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-20003648.029591966</v>
      </c>
      <c r="L2155" s="444">
        <f t="shared" ca="1" si="124"/>
        <v>-4820879175.1316633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-4820879175.1316633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-20086996.563048597</v>
      </c>
      <c r="L2156" s="444">
        <f t="shared" ca="1" si="124"/>
        <v>-4840966171.6947117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-4840966171.6947117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-20170692.382061299</v>
      </c>
      <c r="L2157" s="444">
        <f t="shared" ca="1" si="124"/>
        <v>-4861136864.0767727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-4861136864.0767727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-20254736.933653221</v>
      </c>
      <c r="L2158" s="444">
        <f t="shared" ca="1" si="124"/>
        <v>-4881391601.0104256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-4881391601.0104256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-20339131.670876771</v>
      </c>
      <c r="L2159" s="444">
        <f t="shared" ca="1" si="124"/>
        <v>-4901730732.6813021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-4901730732.6813021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-20423878.052838758</v>
      </c>
      <c r="L2160" s="444">
        <f t="shared" ca="1" si="124"/>
        <v>-4922154610.7341404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-4922154610.7341404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-20508977.544725586</v>
      </c>
      <c r="L2161" s="444">
        <f t="shared" ca="1" si="124"/>
        <v>-4942663588.2788658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-4942663588.2788658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-20594431.617828608</v>
      </c>
      <c r="L2162" s="444">
        <f t="shared" ca="1" si="124"/>
        <v>-4963258019.8966942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-4963258019.8966942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-20680241.749569558</v>
      </c>
      <c r="L2163" s="444">
        <f t="shared" ca="1" si="124"/>
        <v>-4983938261.6462641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-4983938261.6462641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-20766409.423526101</v>
      </c>
      <c r="L2164" s="444">
        <f t="shared" ca="1" si="124"/>
        <v>-5004704671.0697899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-5004704671.0697899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-20852936.129457459</v>
      </c>
      <c r="L2165" s="444">
        <f t="shared" ca="1" si="124"/>
        <v>-5025557607.1992474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-5025557607.1992474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-20939823.363330197</v>
      </c>
      <c r="L2166" s="444">
        <f t="shared" ca="1" si="124"/>
        <v>-5046497430.5625772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-5046497430.5625772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-21027072.627344072</v>
      </c>
      <c r="L2167" s="444">
        <f t="shared" ca="1" si="124"/>
        <v>-5067524503.1899214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-5067524503.1899214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-21114685.429958005</v>
      </c>
      <c r="L2168" s="444">
        <f t="shared" ca="1" si="124"/>
        <v>-5088639188.6198797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-5088639188.6198797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-21202663.285916165</v>
      </c>
      <c r="L2169" s="444">
        <f t="shared" ca="1" si="124"/>
        <v>-5109841851.9057961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-5109841851.9057961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-21291007.71627415</v>
      </c>
      <c r="L2170" s="444">
        <f t="shared" ca="1" si="124"/>
        <v>-5131132859.6220703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-5131132859.6220703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-21379720.248425294</v>
      </c>
      <c r="L2171" s="444">
        <f t="shared" ca="1" si="124"/>
        <v>-5152512579.8704958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-5152512579.8704958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-21468802.416127067</v>
      </c>
      <c r="L2172" s="444">
        <f t="shared" ca="1" si="124"/>
        <v>-5173981382.286623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-5173981382.286623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-21558255.759527594</v>
      </c>
      <c r="L2173" s="444">
        <f t="shared" ca="1" si="124"/>
        <v>-5195539638.0461502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-5195539638.0461502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-21648081.825192291</v>
      </c>
      <c r="L2174" s="444">
        <f t="shared" ca="1" si="124"/>
        <v>-5217187719.8713427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-5217187719.8713427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-21738282.166130595</v>
      </c>
      <c r="L2175" s="444">
        <f t="shared" ca="1" si="124"/>
        <v>-5238926002.0374737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-5238926002.0374737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-21828858.341822807</v>
      </c>
      <c r="L2176" s="444">
        <f t="shared" ca="1" si="124"/>
        <v>-5260754860.3792963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-5260754860.3792963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-21919811.918247066</v>
      </c>
      <c r="L2177" s="444">
        <f t="shared" ca="1" si="124"/>
        <v>-5282674672.2975435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-5282674672.2975435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-22011144.46790643</v>
      </c>
      <c r="L2178" s="444">
        <f t="shared" ca="1" si="124"/>
        <v>-5304685816.7654495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-5304685816.7654495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-22102857.56985604</v>
      </c>
      <c r="L2179" s="444">
        <f t="shared" ca="1" si="124"/>
        <v>-5326788674.3353052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-5326788674.3353052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-22194952.809730437</v>
      </c>
      <c r="L2180" s="444">
        <f t="shared" ca="1" si="124"/>
        <v>-5348983627.1450357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-5348983627.1450357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-22287431.779770982</v>
      </c>
      <c r="L2181" s="444">
        <f t="shared" ca="1" si="124"/>
        <v>-5371271058.9248066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-5371271058.9248066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-22380296.078853361</v>
      </c>
      <c r="L2182" s="444">
        <f t="shared" ca="1" si="124"/>
        <v>-5393651355.0036602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-5393651355.0036602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-22473547.312515251</v>
      </c>
      <c r="L2183" s="444">
        <f t="shared" ca="1" si="124"/>
        <v>-5416124902.3161755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-5416124902.3161755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-22567187.092984065</v>
      </c>
      <c r="L2184" s="444">
        <f t="shared" ca="1" si="124"/>
        <v>-5438692089.4091597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-5438692089.4091597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-22661217.039204832</v>
      </c>
      <c r="L2185" s="444">
        <f t="shared" ca="1" si="124"/>
        <v>-5461353306.4483643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-5461353306.4483643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-22755638.776868183</v>
      </c>
      <c r="L2186" s="444">
        <f t="shared" ca="1" si="124"/>
        <v>-5484108945.2252321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-5484108945.2252321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-22850453.938438468</v>
      </c>
      <c r="L2187" s="444">
        <f t="shared" ca="1" si="124"/>
        <v>-5506959399.1636705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-5506959399.1636705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-22945664.163181961</v>
      </c>
      <c r="L2188" s="444">
        <f t="shared" ca="1" si="124"/>
        <v>-5529905063.3268528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-5529905063.3268528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-23041271.097195219</v>
      </c>
      <c r="L2189" s="444">
        <f t="shared" ca="1" si="124"/>
        <v>-5552946334.4240484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-5552946334.4240484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-23137276.393433534</v>
      </c>
      <c r="L2190" s="444">
        <f t="shared" ca="1" si="124"/>
        <v>-5576083610.817482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-5576083610.817482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-23233681.711739507</v>
      </c>
      <c r="L2191" s="444">
        <f t="shared" ca="1" si="124"/>
        <v>-5599317292.5292215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-5599317292.5292215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-23330488.718871757</v>
      </c>
      <c r="L2192" s="444">
        <f t="shared" ca="1" si="124"/>
        <v>-5622647781.2480936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-5622647781.2480936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-23427699.088533722</v>
      </c>
      <c r="L2193" s="444">
        <f t="shared" ca="1" si="124"/>
        <v>-5646075480.336627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-5646075480.336627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-23525314.501402613</v>
      </c>
      <c r="L2194" s="444">
        <f t="shared" ca="1" si="124"/>
        <v>-5669600794.8380299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-5669600794.8380299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-23623336.645158459</v>
      </c>
      <c r="L2195" s="444">
        <f t="shared" ca="1" si="124"/>
        <v>-5693224131.4831886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-5693224131.4831886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-23721767.214513287</v>
      </c>
      <c r="L2196" s="444">
        <f t="shared" ca="1" si="124"/>
        <v>-5716945898.6977015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-5716945898.6977015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-23820607.911240421</v>
      </c>
      <c r="L2197" s="444">
        <f t="shared" ca="1" si="124"/>
        <v>-5740766506.608942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-5740766506.608942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-23919860.444203924</v>
      </c>
      <c r="L2198" s="444">
        <f t="shared" ca="1" si="124"/>
        <v>-5764686367.0531464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-5764686367.0531464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-24019526.529388111</v>
      </c>
      <c r="L2199" s="444">
        <f t="shared" ca="1" si="124"/>
        <v>-5788705893.5825348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-5788705893.5825348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-24119607.889927227</v>
      </c>
      <c r="L2200" s="444">
        <f t="shared" ca="1" si="124"/>
        <v>-5812825501.4724617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-5812825501.4724617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-24220106.256135255</v>
      </c>
      <c r="L2201" s="444">
        <f t="shared" ca="1" si="124"/>
        <v>-5837045607.7285967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-5837045607.7285967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-24321023.365535818</v>
      </c>
      <c r="L2202" s="444">
        <f t="shared" ca="1" si="124"/>
        <v>-5861366631.0941324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-5861366631.0941324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-24422360.962892219</v>
      </c>
      <c r="L2203" s="444">
        <f t="shared" ca="1" si="124"/>
        <v>-5885788992.057025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-5885788992.057025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-24524120.800237603</v>
      </c>
      <c r="L2204" s="444">
        <f t="shared" ca="1" si="124"/>
        <v>-5910313112.8572626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-5910313112.8572626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-24626304.63690526</v>
      </c>
      <c r="L2205" s="444">
        <f t="shared" ca="1" si="124"/>
        <v>-5934939417.4941683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-5934939417.4941683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-24728914.239559036</v>
      </c>
      <c r="L2206" s="444">
        <f t="shared" ca="1" si="124"/>
        <v>-5959668331.7337275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-5959668331.7337275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-24831951.382223863</v>
      </c>
      <c r="L2207" s="444">
        <f t="shared" ca="1" si="124"/>
        <v>-5984500283.1159515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-5984500283.1159515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-24935417.846316464</v>
      </c>
      <c r="L2208" s="444">
        <f t="shared" ca="1" si="124"/>
        <v>-6009435700.9622679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-6009435700.9622679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-25039315.420676116</v>
      </c>
      <c r="L2209" s="444">
        <f t="shared" ca="1" si="124"/>
        <v>-6034475016.3829441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-6034475016.3829441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-25143645.9015956</v>
      </c>
      <c r="L2210" s="444">
        <f t="shared" ca="1" si="124"/>
        <v>-6059618662.2845402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-6059618662.2845402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-25248411.09285225</v>
      </c>
      <c r="L2211" s="444">
        <f t="shared" ca="1" si="124"/>
        <v>-6084867073.3773928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-6084867073.3773928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-25353612.805739135</v>
      </c>
      <c r="L2212" s="444">
        <f t="shared" ca="1" si="124"/>
        <v>-6110220686.1831322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-6110220686.1831322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-25459252.859096386</v>
      </c>
      <c r="L2213" s="444">
        <f t="shared" ca="1" si="124"/>
        <v>-6135679939.0422287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-6135679939.0422287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-25565333.079342619</v>
      </c>
      <c r="L2214" s="444">
        <f t="shared" ca="1" si="124"/>
        <v>-6161245272.1215715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-6161245272.1215715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-25671855.300506547</v>
      </c>
      <c r="L2215" s="444">
        <f t="shared" ca="1" si="124"/>
        <v>-6186917127.4220781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-6186917127.4220781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-25778821.364258658</v>
      </c>
      <c r="L2216" s="444">
        <f t="shared" ca="1" si="124"/>
        <v>-6212695948.7863369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-6212695948.7863369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-25886233.119943071</v>
      </c>
      <c r="L2217" s="444">
        <f t="shared" ca="1" si="124"/>
        <v>-6238582181.9062796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-6238582181.9062796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-25994092.424609497</v>
      </c>
      <c r="L2218" s="444">
        <f t="shared" ca="1" si="124"/>
        <v>-6264576274.3308887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-6264576274.3308887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-26102401.14304537</v>
      </c>
      <c r="L2219" s="444">
        <f t="shared" ca="1" si="124"/>
        <v>-6290678675.4739342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-6290678675.4739342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-26211161.14780806</v>
      </c>
      <c r="L2220" s="444">
        <f t="shared" ca="1" si="124"/>
        <v>-6316889836.6217422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-6316889836.6217422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-26320374.319257259</v>
      </c>
      <c r="L2221" s="444">
        <f t="shared" ca="1" si="124"/>
        <v>-6343210210.941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-6343210210.941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-26430042.545587499</v>
      </c>
      <c r="L2222" s="444">
        <f t="shared" ca="1" si="124"/>
        <v>-6369640253.4865875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-6369640253.4865875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-26540167.72286078</v>
      </c>
      <c r="L2223" s="444">
        <f t="shared" ca="1" si="124"/>
        <v>-6396180421.2094479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-6396180421.2094479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-26650751.755039364</v>
      </c>
      <c r="L2224" s="444">
        <f t="shared" ca="1" si="124"/>
        <v>-6422831172.9644871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-6422831172.9644871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-26761796.554018695</v>
      </c>
      <c r="L2225" s="444">
        <f t="shared" ca="1" si="124"/>
        <v>-6449592969.5185061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-6449592969.5185061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-26873304.039660443</v>
      </c>
      <c r="L2226" s="444">
        <f t="shared" ca="1" si="124"/>
        <v>-6476466273.5581665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-6476466273.5581665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-26985276.139825694</v>
      </c>
      <c r="L2227" s="444">
        <f t="shared" ca="1" si="124"/>
        <v>-6503451549.6979923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-6503451549.6979923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-27097714.790408302</v>
      </c>
      <c r="L2228" s="444">
        <f t="shared" ca="1" si="124"/>
        <v>-6530549264.4884005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-6530549264.4884005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-27210621.935368333</v>
      </c>
      <c r="L2229" s="444">
        <f t="shared" ca="1" si="124"/>
        <v>-6557759886.423769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-6557759886.423769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-27323999.526765704</v>
      </c>
      <c r="L2230" s="444">
        <f t="shared" ca="1" si="124"/>
        <v>-6585083885.9505348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-6585083885.9505348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-27437849.524793893</v>
      </c>
      <c r="L2231" s="444">
        <f t="shared" ca="1" si="124"/>
        <v>-6612521735.4753284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-6612521735.4753284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-27552173.897813868</v>
      </c>
      <c r="L2232" s="444">
        <f t="shared" ca="1" si="124"/>
        <v>-6640073909.3731422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-6640073909.3731422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-27666974.622388091</v>
      </c>
      <c r="L2233" s="444">
        <f t="shared" ca="1" si="124"/>
        <v>-6667740883.9955301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-6667740883.9955301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-27782253.683314707</v>
      </c>
      <c r="L2234" s="444">
        <f t="shared" ca="1" si="124"/>
        <v>-6695523137.6788445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-6695523137.6788445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-27898013.073661853</v>
      </c>
      <c r="L2235" s="444">
        <f t="shared" ca="1" si="124"/>
        <v>-6723421150.7525063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-6723421150.7525063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-28014254.794802114</v>
      </c>
      <c r="L2236" s="444">
        <f t="shared" ca="1" si="124"/>
        <v>-6751435405.547308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-6751435405.547308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-28130980.856447112</v>
      </c>
      <c r="L2237" s="444">
        <f t="shared" ca="1" si="124"/>
        <v>-6779566386.4037552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-6779566386.4037552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-28248193.276682314</v>
      </c>
      <c r="L2238" s="444">
        <f t="shared" ca="1" si="124"/>
        <v>-6807814579.6804371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-6807814579.6804371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-28365894.082001816</v>
      </c>
      <c r="L2239" s="444">
        <f t="shared" ca="1" si="124"/>
        <v>-6836180473.7624388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-6836180473.7624388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-28484085.307343494</v>
      </c>
      <c r="L2240" s="444">
        <f t="shared" ca="1" si="124"/>
        <v>-6864664559.0697823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-6864664559.0697823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-28602768.996124096</v>
      </c>
      <c r="L2241" s="444">
        <f t="shared" ca="1" si="124"/>
        <v>-6893267328.0659065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-6893267328.0659065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-28721947.200274609</v>
      </c>
      <c r="L2242" s="444">
        <f t="shared" ca="1" si="124"/>
        <v>-6921989275.266181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-6921989275.266181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-28841621.98027575</v>
      </c>
      <c r="L2243" s="444">
        <f t="shared" ca="1" si="124"/>
        <v>-6950830897.2464571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-6950830897.2464571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-28961795.405193571</v>
      </c>
      <c r="L2244" s="444">
        <f t="shared" ca="1" si="124"/>
        <v>-6979792692.6516504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-6979792692.6516504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-29082469.552715208</v>
      </c>
      <c r="L2245" s="444">
        <f t="shared" ca="1" si="124"/>
        <v>-7008875162.2043657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-7008875162.2043657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-29203646.509184856</v>
      </c>
      <c r="L2246" s="444">
        <f t="shared" ca="1" si="124"/>
        <v>-7038078808.7135506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-7038078808.7135506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-29325328.369639788</v>
      </c>
      <c r="L2247" s="444">
        <f t="shared" ca="1" si="124"/>
        <v>-7067404137.08319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-7067404137.08319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-29447517.237846624</v>
      </c>
      <c r="L2248" s="444">
        <f t="shared" ca="1" si="124"/>
        <v>-7096851654.3210363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-7096851654.3210363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-29570215.226337656</v>
      </c>
      <c r="L2249" s="444">
        <f t="shared" ca="1" si="124"/>
        <v>-7126421869.5473738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-7126421869.5473738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-29693424.456447389</v>
      </c>
      <c r="L2250" s="444">
        <f t="shared" ca="1" si="124"/>
        <v>-7156115294.0038214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-7156115294.0038214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-29817147.058349255</v>
      </c>
      <c r="L2251" s="444">
        <f t="shared" ca="1" si="124"/>
        <v>-7185932441.062171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-7185932441.062171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-29941385.17109238</v>
      </c>
      <c r="L2252" s="444">
        <f t="shared" ca="1" si="124"/>
        <v>-7215873826.233263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-7215873826.233263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-30066140.942638595</v>
      </c>
      <c r="L2253" s="444">
        <f t="shared" ca="1" si="124"/>
        <v>-7245939967.1759014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-7245939967.1759014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-30191416.529899593</v>
      </c>
      <c r="L2254" s="444">
        <f t="shared" ca="1" si="124"/>
        <v>-7276131383.705801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-7276131383.705801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-30317214.098774176</v>
      </c>
      <c r="L2255" s="444">
        <f t="shared" ca="1" si="124"/>
        <v>-7306448597.804575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-7306448597.804575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-30443535.824185729</v>
      </c>
      <c r="L2256" s="444">
        <f t="shared" ca="1" si="124"/>
        <v>-7336892133.6287603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-7336892133.6287603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-30570383.890119836</v>
      </c>
      <c r="L2257" s="444">
        <f t="shared" ca="1" si="124"/>
        <v>-7367462517.5188799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-7367462517.5188799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-30697760.489661995</v>
      </c>
      <c r="L2258" s="444">
        <f t="shared" ca="1" si="124"/>
        <v>-7398160278.0085421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-7398160278.0085421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-30825667.825035587</v>
      </c>
      <c r="L2259" s="444">
        <f t="shared" ca="1" si="124"/>
        <v>-7428985945.8335781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-7428985945.8335781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-30954108.107639909</v>
      </c>
      <c r="L2260" s="444">
        <f t="shared" ca="1" si="124"/>
        <v>-7459940053.9412184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-7459940053.9412184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-31083083.558088407</v>
      </c>
      <c r="L2261" s="444">
        <f t="shared" ca="1" si="124"/>
        <v>-7491023137.4993067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-7491023137.4993067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-31212596.406247113</v>
      </c>
      <c r="L2262" s="444">
        <f t="shared" ca="1" si="124"/>
        <v>-7522235733.9055538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-7522235733.9055538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-31342648.891273137</v>
      </c>
      <c r="L2263" s="444">
        <f t="shared" ca="1" si="124"/>
        <v>-7553578382.7968273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-7553578382.7968273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-31473243.261653449</v>
      </c>
      <c r="L2264" s="444">
        <f t="shared" ca="1" si="124"/>
        <v>-7585051626.0584812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-7585051626.0584812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-31604381.775243673</v>
      </c>
      <c r="L2265" s="444">
        <f t="shared" ca="1" si="124"/>
        <v>-7616656007.833725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-7616656007.833725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-31736066.699307188</v>
      </c>
      <c r="L2266" s="444">
        <f t="shared" ca="1" si="124"/>
        <v>-7648392074.5330324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-7648392074.5330324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-31868300.3105543</v>
      </c>
      <c r="L2267" s="444">
        <f t="shared" ca="1" si="124"/>
        <v>-7680260374.8435869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-7680260374.8435869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-32001084.895181615</v>
      </c>
      <c r="L2268" s="444">
        <f t="shared" ca="1" si="124"/>
        <v>-7712261459.7387686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-7712261459.7387686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-32134422.748911541</v>
      </c>
      <c r="L2269" s="444">
        <f t="shared" ca="1" si="124"/>
        <v>-7744395882.4876804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-7744395882.4876804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-32268316.177032005</v>
      </c>
      <c r="L2270" s="444">
        <f t="shared" ca="1" si="124"/>
        <v>-7776664198.6647129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-7776664198.6647129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-32402767.494436305</v>
      </c>
      <c r="L2271" s="444">
        <f t="shared" ca="1" si="124"/>
        <v>-7809066966.1591492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-7809066966.1591492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-32537779.025663123</v>
      </c>
      <c r="L2272" s="444">
        <f t="shared" ca="1" si="124"/>
        <v>-7841604745.1848125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-7841604745.1848125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-32673353.104936719</v>
      </c>
      <c r="L2273" s="444">
        <f t="shared" ca="1" si="124"/>
        <v>-7874278098.2897491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-7874278098.2897491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-32809492.076207288</v>
      </c>
      <c r="L2274" s="444">
        <f t="shared" ca="1" si="124"/>
        <v>-7907087590.3659563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-7907087590.3659563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-32946198.293191489</v>
      </c>
      <c r="L2275" s="444">
        <f t="shared" ca="1" si="124"/>
        <v>-7940033788.6591482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-7940033788.6591482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-33083474.119413119</v>
      </c>
      <c r="L2276" s="444">
        <f t="shared" ca="1" si="124"/>
        <v>-7973117262.7785616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-7973117262.7785616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-33221321.928244006</v>
      </c>
      <c r="L2277" s="444">
        <f t="shared" ca="1" si="124"/>
        <v>-8006338584.7068052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-8006338584.7068052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-33359744.102945019</v>
      </c>
      <c r="L2278" s="444">
        <f t="shared" ca="1" si="124"/>
        <v>-8039698328.8097506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-8039698328.8097506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-33498743.036707293</v>
      </c>
      <c r="L2279" s="444">
        <f t="shared" ca="1" si="124"/>
        <v>-8073197071.8464575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-8073197071.8464575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-33638321.132693574</v>
      </c>
      <c r="L2280" s="444">
        <f t="shared" ca="1" si="124"/>
        <v>-8106835392.9791508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-8106835392.9791508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-33778480.804079793</v>
      </c>
      <c r="L2281" s="444">
        <f t="shared" ca="1" si="124"/>
        <v>-8140613873.7832308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-8140613873.7832308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-33919224.474096797</v>
      </c>
      <c r="L2282" s="444">
        <f t="shared" ca="1" si="124"/>
        <v>-8174533098.257328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-8174533098.257328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-34060554.576072201</v>
      </c>
      <c r="L2283" s="444">
        <f t="shared" ca="1" si="124"/>
        <v>-8208593652.8333998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-8208593652.8333998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-34202473.553472497</v>
      </c>
      <c r="L2284" s="444">
        <f t="shared" ca="1" si="124"/>
        <v>-8242796126.3868723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-8242796126.3868723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-34344983.859945297</v>
      </c>
      <c r="L2285" s="444">
        <f t="shared" ca="1" si="124"/>
        <v>-8277141110.2468176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-8277141110.2468176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-34488087.959361747</v>
      </c>
      <c r="L2286" s="444">
        <f t="shared" ca="1" si="124"/>
        <v>-8311629198.2061796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-8311629198.2061796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-34631788.325859085</v>
      </c>
      <c r="L2287" s="444">
        <f t="shared" ca="1" si="124"/>
        <v>-8346260986.5320387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-8346260986.5320387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-34776087.443883494</v>
      </c>
      <c r="L2288" s="444">
        <f t="shared" ca="1" si="124"/>
        <v>-8381037073.9759226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-8381037073.9759226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-34920987.808233008</v>
      </c>
      <c r="L2289" s="444">
        <f t="shared" ca="1" si="124"/>
        <v>-8415958061.7841558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-8415958061.7841558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-35066491.924100652</v>
      </c>
      <c r="L2290" s="444">
        <f t="shared" ca="1" si="124"/>
        <v>-8451024553.7082567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-8451024553.7082567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-35212602.307117738</v>
      </c>
      <c r="L2291" s="444">
        <f t="shared" ca="1" si="124"/>
        <v>-8486237156.0153742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-8486237156.0153742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-35359321.483397387</v>
      </c>
      <c r="L2292" s="444">
        <f t="shared" ca="1" si="124"/>
        <v>-8521596477.4987717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-8521596477.4987717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-35506651.989578217</v>
      </c>
      <c r="L2293" s="444">
        <f t="shared" ca="1" si="124"/>
        <v>-8557103129.4883499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-8557103129.4883499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-35654596.372868121</v>
      </c>
      <c r="L2294" s="444">
        <f t="shared" ca="1" si="124"/>
        <v>-8592757725.8612175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-8592757725.8612175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-35803157.191088408</v>
      </c>
      <c r="L2295" s="444">
        <f t="shared" ca="1" si="124"/>
        <v>-8628560883.0523052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-8628560883.0523052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-35952337.01271794</v>
      </c>
      <c r="L2296" s="444">
        <f t="shared" ca="1" si="124"/>
        <v>-8664513220.0650234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-8664513220.0650234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-36102138.416937597</v>
      </c>
      <c r="L2297" s="444">
        <f t="shared" ca="1" si="124"/>
        <v>-8700615358.4819603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-8700615358.4819603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-36252563.993674837</v>
      </c>
      <c r="L2298" s="444">
        <f t="shared" ca="1" si="124"/>
        <v>-8736867922.4756355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-8736867922.4756355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-36403616.343648478</v>
      </c>
      <c r="L2299" s="444">
        <f t="shared" ca="1" si="124"/>
        <v>-8773271538.8192844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-8773271538.8192844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-36555298.078413688</v>
      </c>
      <c r="L2300" s="444">
        <f t="shared" ca="1" si="124"/>
        <v>-8809826836.8976974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-8809826836.8976974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-36707611.82040707</v>
      </c>
      <c r="L2301" s="444">
        <f t="shared" ca="1" si="124"/>
        <v>-8846534448.7181053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-8846534448.7181053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-36860560.202992104</v>
      </c>
      <c r="L2302" s="444">
        <f t="shared" ca="1" si="124"/>
        <v>-8883395008.9210968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-8883395008.9210968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-37014145.870504573</v>
      </c>
      <c r="L2303" s="444">
        <f t="shared" ref="L2303:L2557" ca="1" si="129">I2303-J2303+K2303</f>
        <v>-8920409154.7916012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-8920409154.7916012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-37168371.478298336</v>
      </c>
      <c r="L2304" s="444">
        <f t="shared" ca="1" si="129"/>
        <v>-8957577526.2698994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-8957577526.2698994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-37323239.692791246</v>
      </c>
      <c r="L2305" s="444">
        <f t="shared" ca="1" si="129"/>
        <v>-8994900765.9626904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-8994900765.9626904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-37478753.191511206</v>
      </c>
      <c r="L2306" s="444">
        <f t="shared" ca="1" si="129"/>
        <v>-9032379519.1542015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-9032379519.1542015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-37634914.663142502</v>
      </c>
      <c r="L2307" s="444">
        <f t="shared" ca="1" si="129"/>
        <v>-9070014433.8173447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-9070014433.8173447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-37791726.807572268</v>
      </c>
      <c r="L2308" s="444">
        <f t="shared" ca="1" si="129"/>
        <v>-9107806160.6249161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-9107806160.6249161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-37949192.33593715</v>
      </c>
      <c r="L2309" s="444">
        <f t="shared" ca="1" si="129"/>
        <v>-9145755352.9608536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-9145755352.9608536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-38107313.970670223</v>
      </c>
      <c r="L2310" s="444">
        <f t="shared" ca="1" si="129"/>
        <v>-9183862666.9315243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-9183862666.9315243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-38266094.44554802</v>
      </c>
      <c r="L2311" s="444">
        <f t="shared" ca="1" si="129"/>
        <v>-9222128761.3770714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-9222128761.3770714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-38425536.505737796</v>
      </c>
      <c r="L2312" s="444">
        <f t="shared" ca="1" si="129"/>
        <v>-9260554297.8828087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-9260554297.8828087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-38585642.907845035</v>
      </c>
      <c r="L2313" s="444">
        <f t="shared" ca="1" si="129"/>
        <v>-9299139940.7906532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-9299139940.7906532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-38746416.419961058</v>
      </c>
      <c r="L2314" s="444">
        <f t="shared" ca="1" si="129"/>
        <v>-9337886357.2106152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-9337886357.2106152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-38907859.821710899</v>
      </c>
      <c r="L2315" s="444">
        <f t="shared" ca="1" si="129"/>
        <v>-9376794217.0323257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-9376794217.0323257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-39069975.90430136</v>
      </c>
      <c r="L2316" s="444">
        <f t="shared" ca="1" si="129"/>
        <v>-9415864192.9366264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-9415864192.9366264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-39232767.470569275</v>
      </c>
      <c r="L2317" s="444">
        <f t="shared" ca="1" si="129"/>
        <v>-9455096960.407196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-9455096960.407196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-39396237.335029982</v>
      </c>
      <c r="L2318" s="444">
        <f t="shared" ca="1" si="129"/>
        <v>-9494493197.7422256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-9494493197.7422256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-39560388.323925942</v>
      </c>
      <c r="L2319" s="444">
        <f t="shared" ca="1" si="129"/>
        <v>-9534053586.0661507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-9534053586.0661507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-39725223.275275625</v>
      </c>
      <c r="L2320" s="444">
        <f t="shared" ca="1" si="129"/>
        <v>-9573778809.3414268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-9573778809.3414268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-39890745.038922608</v>
      </c>
      <c r="L2321" s="444">
        <f t="shared" ca="1" si="129"/>
        <v>-9613669554.3803501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-9613669554.3803501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-40056956.476584792</v>
      </c>
      <c r="L2322" s="444">
        <f t="shared" ca="1" si="129"/>
        <v>-9653726510.8569355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-9653726510.8569355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-40223860.4619039</v>
      </c>
      <c r="L2323" s="444">
        <f t="shared" ca="1" si="129"/>
        <v>-9693950371.31884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-9693950371.31884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-40391459.880495168</v>
      </c>
      <c r="L2324" s="444">
        <f t="shared" ca="1" si="129"/>
        <v>-9734341831.1993351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-9734341831.1993351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-40559757.629997231</v>
      </c>
      <c r="L2325" s="444">
        <f t="shared" ca="1" si="129"/>
        <v>-9774901588.8293324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-9774901588.8293324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-40728756.620122217</v>
      </c>
      <c r="L2326" s="444">
        <f t="shared" ca="1" si="129"/>
        <v>-9815630345.4494553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-9815630345.4494553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-40898459.772706062</v>
      </c>
      <c r="L2327" s="444">
        <f t="shared" ca="1" si="129"/>
        <v>-9856528805.2221622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-9856528805.2221622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-41068870.021759011</v>
      </c>
      <c r="L2328" s="444">
        <f t="shared" ca="1" si="129"/>
        <v>-9897597675.2439213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-9897597675.2439213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-41239990.313516341</v>
      </c>
      <c r="L2329" s="444">
        <f t="shared" ca="1" si="129"/>
        <v>-9938837665.5574379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-9938837665.5574379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-41411823.606489323</v>
      </c>
      <c r="L2330" s="444">
        <f t="shared" ca="1" si="129"/>
        <v>-9980249489.1639271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-9980249489.1639271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-41584372.871516362</v>
      </c>
      <c r="L2331" s="444">
        <f t="shared" ca="1" si="129"/>
        <v>-10021833862.035444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-10021833862.035444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-41757641.091814354</v>
      </c>
      <c r="L2332" s="444">
        <f t="shared" ca="1" si="129"/>
        <v>-10063591503.127258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-10063591503.127258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-41931631.263030246</v>
      </c>
      <c r="L2333" s="444">
        <f t="shared" ca="1" si="129"/>
        <v>-10105523134.390289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-10105523134.390289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-42106346.393292874</v>
      </c>
      <c r="L2334" s="444">
        <f t="shared" ca="1" si="129"/>
        <v>-10147629480.783583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-10147629480.783583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-42281789.503264926</v>
      </c>
      <c r="L2335" s="444">
        <f t="shared" ca="1" si="129"/>
        <v>-10189911270.286848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-10189911270.286848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-42457963.6261952</v>
      </c>
      <c r="L2336" s="444">
        <f t="shared" ca="1" si="129"/>
        <v>-10232369233.913044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-10232369233.913044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-42634871.807971016</v>
      </c>
      <c r="L2337" s="444">
        <f t="shared" ca="1" si="129"/>
        <v>-10275004105.721016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-10275004105.721016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-42812517.107170902</v>
      </c>
      <c r="L2338" s="444">
        <f t="shared" ca="1" si="129"/>
        <v>-10317816622.828186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-10317816622.828186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-42990902.595117442</v>
      </c>
      <c r="L2339" s="444">
        <f t="shared" ca="1" si="129"/>
        <v>-10360807525.423304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-10360807525.423304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-43170031.355930433</v>
      </c>
      <c r="L2340" s="444">
        <f t="shared" ca="1" si="129"/>
        <v>-10403977556.779234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-10403977556.779234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-43349906.486580141</v>
      </c>
      <c r="L2341" s="444">
        <f t="shared" ca="1" si="129"/>
        <v>-10447327463.265814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-10447327463.265814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-43530531.09694089</v>
      </c>
      <c r="L2342" s="444">
        <f t="shared" ca="1" si="129"/>
        <v>-10490857994.362755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-10490857994.362755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-43711908.309844814</v>
      </c>
      <c r="L2343" s="444">
        <f t="shared" ca="1" si="129"/>
        <v>-10534569902.6726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-10534569902.6726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-43894041.261135831</v>
      </c>
      <c r="L2344" s="444">
        <f t="shared" ca="1" si="129"/>
        <v>-10578463943.933735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-10578463943.933735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-44076933.099723898</v>
      </c>
      <c r="L2345" s="444">
        <f t="shared" ca="1" si="129"/>
        <v>-10622540877.033459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-10622540877.033459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-44260586.987639412</v>
      </c>
      <c r="L2346" s="444">
        <f t="shared" ca="1" si="129"/>
        <v>-10666801464.021097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-10666801464.021097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-44445006.100087903</v>
      </c>
      <c r="L2347" s="444">
        <f t="shared" ca="1" si="129"/>
        <v>-10711246470.121185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-10711246470.121185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-44630193.625504941</v>
      </c>
      <c r="L2348" s="444">
        <f t="shared" ca="1" si="129"/>
        <v>-10755876663.746691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-10755876663.746691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-44816152.765611209</v>
      </c>
      <c r="L2349" s="444">
        <f t="shared" ca="1" si="129"/>
        <v>-10800692816.512302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-10800692816.512302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-45002886.735467926</v>
      </c>
      <c r="L2350" s="444">
        <f t="shared" ca="1" si="129"/>
        <v>-10845695703.24777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-10845695703.24777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-45190398.763532378</v>
      </c>
      <c r="L2351" s="444">
        <f t="shared" ca="1" si="129"/>
        <v>-10890886102.011303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-10890886102.011303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-45378692.091713764</v>
      </c>
      <c r="L2352" s="444">
        <f t="shared" ca="1" si="129"/>
        <v>-10936264794.103016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-10936264794.103016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-45567769.975429229</v>
      </c>
      <c r="L2353" s="444">
        <f t="shared" ca="1" si="129"/>
        <v>-10981832564.078445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-10981832564.078445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-45757635.683660187</v>
      </c>
      <c r="L2354" s="444">
        <f t="shared" ca="1" si="129"/>
        <v>-11027590199.762106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-11027590199.762106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-45948292.499008775</v>
      </c>
      <c r="L2355" s="444">
        <f t="shared" ca="1" si="129"/>
        <v>-11073538492.261114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-11073538492.261114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-46139743.71775464</v>
      </c>
      <c r="L2356" s="444">
        <f t="shared" ca="1" si="129"/>
        <v>-11119678235.978868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-11119678235.978868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-46331992.649911955</v>
      </c>
      <c r="L2357" s="444">
        <f t="shared" ca="1" si="129"/>
        <v>-11166010228.62878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-11166010228.62878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-46525042.619286582</v>
      </c>
      <c r="L2358" s="444">
        <f t="shared" ca="1" si="129"/>
        <v>-11212535271.248068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-11212535271.248068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-46718896.963533618</v>
      </c>
      <c r="L2359" s="444">
        <f t="shared" ca="1" si="129"/>
        <v>-11259254168.211601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-11259254168.211601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-46913559.034215003</v>
      </c>
      <c r="L2360" s="444">
        <f t="shared" ca="1" si="129"/>
        <v>-11306167727.245817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-11306167727.245817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-47109032.196857572</v>
      </c>
      <c r="L2361" s="444">
        <f t="shared" ca="1" si="129"/>
        <v>-11353276759.442675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-11353276759.442675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-47305319.831011146</v>
      </c>
      <c r="L2362" s="444">
        <f t="shared" ca="1" si="129"/>
        <v>-11400582079.273685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-11400582079.273685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-47502425.330307022</v>
      </c>
      <c r="L2363" s="444">
        <f t="shared" ca="1" si="129"/>
        <v>-11448084504.603992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-11448084504.603992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-47700352.102516636</v>
      </c>
      <c r="L2364" s="444">
        <f t="shared" ca="1" si="129"/>
        <v>-11495784856.706509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-11495784856.706509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-47899103.569610454</v>
      </c>
      <c r="L2365" s="444">
        <f t="shared" ca="1" si="129"/>
        <v>-11543683960.276119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-11543683960.276119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-48098683.16781716</v>
      </c>
      <c r="L2366" s="444">
        <f t="shared" ca="1" si="129"/>
        <v>-11591782643.443937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-11591782643.443937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-48299094.347683072</v>
      </c>
      <c r="L2367" s="444">
        <f t="shared" ca="1" si="129"/>
        <v>-11640081737.79162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-11640081737.79162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-48500340.57413175</v>
      </c>
      <c r="L2368" s="444">
        <f t="shared" ca="1" si="129"/>
        <v>-11688582078.365751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-11688582078.365751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-48702425.32652396</v>
      </c>
      <c r="L2369" s="444">
        <f t="shared" ca="1" si="129"/>
        <v>-11737284503.692276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-11737284503.692276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-48905352.098717816</v>
      </c>
      <c r="L2370" s="444">
        <f t="shared" ca="1" si="129"/>
        <v>-11786189855.790995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-11786189855.790995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-49109124.399129145</v>
      </c>
      <c r="L2371" s="444">
        <f t="shared" ca="1" si="129"/>
        <v>-11835298980.190125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-11835298980.190125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-49313745.750792183</v>
      </c>
      <c r="L2372" s="444">
        <f t="shared" ca="1" si="129"/>
        <v>-11884612725.940916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-11884612725.940916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-49519219.691420481</v>
      </c>
      <c r="L2373" s="444">
        <f t="shared" ca="1" si="129"/>
        <v>-11934131945.632336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-11934131945.632336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-49725549.773468062</v>
      </c>
      <c r="L2374" s="444">
        <f t="shared" ca="1" si="129"/>
        <v>-11983857495.405804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-11983857495.405804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-49932739.56419085</v>
      </c>
      <c r="L2375" s="444">
        <f t="shared" ca="1" si="129"/>
        <v>-12033790234.969994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-12033790234.969994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-50140792.645708308</v>
      </c>
      <c r="L2376" s="444">
        <f t="shared" ca="1" si="129"/>
        <v>-12083931027.615702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-12083931027.615702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-50349712.615065426</v>
      </c>
      <c r="L2377" s="444">
        <f t="shared" ca="1" si="129"/>
        <v>-12134280740.230766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-12134280740.230766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-50559503.084294856</v>
      </c>
      <c r="L2378" s="444">
        <f t="shared" ca="1" si="129"/>
        <v>-12184840243.315062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-12184840243.315062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-50770167.680479422</v>
      </c>
      <c r="L2379" s="444">
        <f t="shared" ca="1" si="129"/>
        <v>-12235610410.995541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-12235610410.995541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-50981710.045814753</v>
      </c>
      <c r="L2380" s="444">
        <f t="shared" ca="1" si="129"/>
        <v>-12286592121.041355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-12286592121.041355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-51194133.837672316</v>
      </c>
      <c r="L2381" s="444">
        <f t="shared" ca="1" si="129"/>
        <v>-12337786254.879028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-12337786254.879028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-51407442.728662618</v>
      </c>
      <c r="L2382" s="444">
        <f t="shared" ca="1" si="129"/>
        <v>-12389193697.607691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-12389193697.607691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-51621640.406698711</v>
      </c>
      <c r="L2383" s="444">
        <f t="shared" ca="1" si="129"/>
        <v>-12440815338.014389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-12440815338.014389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-51836730.57505995</v>
      </c>
      <c r="L2384" s="444">
        <f t="shared" ca="1" si="129"/>
        <v>-12492652068.589449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-12492652068.589449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-52052716.952456035</v>
      </c>
      <c r="L2385" s="444">
        <f t="shared" ca="1" si="129"/>
        <v>-12544704785.541904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-12544704785.541904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-52269603.273091272</v>
      </c>
      <c r="L2386" s="444">
        <f t="shared" ca="1" si="129"/>
        <v>-12596974388.814995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-12596974388.814995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-52487393.286729142</v>
      </c>
      <c r="L2387" s="444">
        <f t="shared" ca="1" si="129"/>
        <v>-12649461782.101725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-12649461782.101725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-52706090.758757189</v>
      </c>
      <c r="L2388" s="444">
        <f t="shared" ca="1" si="129"/>
        <v>-12702167872.860481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-12702167872.860481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-52925699.470252007</v>
      </c>
      <c r="L2389" s="444">
        <f t="shared" ca="1" si="129"/>
        <v>-12755093572.330732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-12755093572.330732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-53146223.218044721</v>
      </c>
      <c r="L2390" s="444">
        <f t="shared" ca="1" si="129"/>
        <v>-12808239795.548777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-12808239795.548777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-53367665.814786568</v>
      </c>
      <c r="L2391" s="444">
        <f t="shared" ca="1" si="129"/>
        <v>-12861607461.363564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-12861607461.363564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-53590031.089014851</v>
      </c>
      <c r="L2392" s="444">
        <f t="shared" ca="1" si="129"/>
        <v>-12915197492.452578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-12915197492.452578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-53813322.885219075</v>
      </c>
      <c r="L2393" s="444">
        <f t="shared" ca="1" si="129"/>
        <v>-12969010815.337797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-12969010815.337797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-54037545.063907489</v>
      </c>
      <c r="L2394" s="444">
        <f t="shared" ca="1" si="129"/>
        <v>-13023048360.401705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-13023048360.401705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-54262701.501673765</v>
      </c>
      <c r="L2395" s="444">
        <f t="shared" ca="1" si="129"/>
        <v>-13077311061.903379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-13077311061.903379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-54488796.091264077</v>
      </c>
      <c r="L2396" s="444">
        <f t="shared" ca="1" si="129"/>
        <v>-13131799857.994644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-13131799857.994644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-54715832.741644353</v>
      </c>
      <c r="L2397" s="444">
        <f t="shared" ca="1" si="129"/>
        <v>-13186515690.736288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-13186515690.736288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-54943815.378067866</v>
      </c>
      <c r="L2398" s="444">
        <f t="shared" ca="1" si="129"/>
        <v>-13241459506.114355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-13241459506.114355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-55172747.942143142</v>
      </c>
      <c r="L2399" s="444">
        <f t="shared" ca="1" si="129"/>
        <v>-13296632254.056498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-13296632254.056498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-55402634.391902074</v>
      </c>
      <c r="L2400" s="444">
        <f t="shared" ca="1" si="129"/>
        <v>-13352034888.4484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-13352034888.4484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-55633478.701868333</v>
      </c>
      <c r="L2401" s="444">
        <f t="shared" ca="1" si="129"/>
        <v>-13407668367.150269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-13407668367.150269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-55865284.863126121</v>
      </c>
      <c r="L2402" s="444">
        <f t="shared" ca="1" si="129"/>
        <v>-13463533652.013395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-13463533652.013395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-56098056.883389145</v>
      </c>
      <c r="L2403" s="444">
        <f t="shared" ca="1" si="129"/>
        <v>-13519631708.896784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-13519631708.896784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-56331798.787069924</v>
      </c>
      <c r="L2404" s="444">
        <f t="shared" ca="1" si="129"/>
        <v>-13575963507.683853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-13575963507.683853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-56566514.615349382</v>
      </c>
      <c r="L2405" s="444">
        <f t="shared" ca="1" si="129"/>
        <v>-13632530022.299202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-13632530022.299202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-56802208.426246665</v>
      </c>
      <c r="L2406" s="444">
        <f t="shared" ca="1" si="129"/>
        <v>-13689332230.725449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-13689332230.725449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-57038884.294689365</v>
      </c>
      <c r="L2407" s="444">
        <f t="shared" ca="1" si="129"/>
        <v>-13746371115.020138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-13746371115.020138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-57276546.312583901</v>
      </c>
      <c r="L2408" s="444">
        <f t="shared" ca="1" si="129"/>
        <v>-13803647661.332722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-13803647661.332722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-57515198.588886328</v>
      </c>
      <c r="L2409" s="444">
        <f t="shared" ca="1" si="129"/>
        <v>-13861162859.921608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-13861162859.921608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-57754845.249673367</v>
      </c>
      <c r="L2410" s="444">
        <f t="shared" ca="1" si="129"/>
        <v>-13918917705.171282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-13918917705.171282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-57995490.438213676</v>
      </c>
      <c r="L2411" s="444">
        <f t="shared" ca="1" si="129"/>
        <v>-13976913195.609495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-13976913195.609495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-58237138.31503956</v>
      </c>
      <c r="L2412" s="444">
        <f t="shared" ca="1" si="129"/>
        <v>-14035150333.924534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-14035150333.924534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-58479793.058018893</v>
      </c>
      <c r="L2413" s="444">
        <f t="shared" ca="1" si="129"/>
        <v>-14093630126.982553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-14093630126.982553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-58723458.862427302</v>
      </c>
      <c r="L2414" s="444">
        <f t="shared" ca="1" si="129"/>
        <v>-14152353585.84498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-14152353585.84498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-58968139.94102075</v>
      </c>
      <c r="L2415" s="444">
        <f t="shared" ca="1" si="129"/>
        <v>-14211321725.786001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-14211321725.786001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-59213840.524108335</v>
      </c>
      <c r="L2416" s="444">
        <f t="shared" ca="1" si="129"/>
        <v>-14270535566.31011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-14270535566.31011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-59460564.859625459</v>
      </c>
      <c r="L2417" s="444">
        <f t="shared" ca="1" si="129"/>
        <v>-14329996131.169735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-14329996131.169735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-59708317.21320723</v>
      </c>
      <c r="L2418" s="444">
        <f t="shared" ca="1" si="129"/>
        <v>-14389704448.382942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-14389704448.382942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-59957101.868262261</v>
      </c>
      <c r="L2419" s="444">
        <f t="shared" ca="1" si="129"/>
        <v>-14449661550.251204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-14449661550.251204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-60206923.12604668</v>
      </c>
      <c r="L2420" s="444">
        <f t="shared" ca="1" si="129"/>
        <v>-14509868473.377251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-14509868473.377251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-60457785.305738546</v>
      </c>
      <c r="L2421" s="444">
        <f t="shared" ca="1" si="129"/>
        <v>-14570326258.682989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-14570326258.682989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-60709692.744512454</v>
      </c>
      <c r="L2422" s="444">
        <f t="shared" ca="1" si="129"/>
        <v>-14631035951.427502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-14631035951.427502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-60962649.797614589</v>
      </c>
      <c r="L2423" s="444">
        <f t="shared" ca="1" si="129"/>
        <v>-14691998601.225117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-14691998601.225117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-61216660.838437982</v>
      </c>
      <c r="L2424" s="444">
        <f t="shared" ca="1" si="129"/>
        <v>-14753215262.063555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-14753215262.063555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-61471730.258598141</v>
      </c>
      <c r="L2425" s="444">
        <f t="shared" ca="1" si="129"/>
        <v>-14814686992.322153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-14814686992.322153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-61727862.468008973</v>
      </c>
      <c r="L2426" s="444">
        <f t="shared" ca="1" si="129"/>
        <v>-14876414854.790161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-14876414854.790161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-61985061.894959003</v>
      </c>
      <c r="L2427" s="444">
        <f t="shared" ca="1" si="129"/>
        <v>-14938399916.68512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-14938399916.68512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-62243332.986187987</v>
      </c>
      <c r="L2428" s="444">
        <f t="shared" ca="1" si="129"/>
        <v>-15000643249.671309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-15000643249.671309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-62502680.206963792</v>
      </c>
      <c r="L2429" s="444">
        <f t="shared" ca="1" si="129"/>
        <v>-15063145929.878273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-15063145929.878273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-62763108.041159473</v>
      </c>
      <c r="L2430" s="444">
        <f t="shared" ca="1" si="129"/>
        <v>-15125909037.919432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-15125909037.919432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-63024620.991330974</v>
      </c>
      <c r="L2431" s="444">
        <f t="shared" ca="1" si="129"/>
        <v>-15188933658.910763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-15188933658.910763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-63287223.578794844</v>
      </c>
      <c r="L2432" s="444">
        <f t="shared" ca="1" si="129"/>
        <v>-15252220882.489557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-15252220882.489557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-63550920.343706489</v>
      </c>
      <c r="L2433" s="444">
        <f t="shared" ca="1" si="129"/>
        <v>-15315771802.833263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-15315771802.833263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-63815715.845138595</v>
      </c>
      <c r="L2434" s="444">
        <f t="shared" ca="1" si="129"/>
        <v>-15379587518.678402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-15379587518.678402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-64081614.661160007</v>
      </c>
      <c r="L2435" s="444">
        <f t="shared" ca="1" si="129"/>
        <v>-15443669133.339561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-15443669133.339561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-64348621.388914838</v>
      </c>
      <c r="L2436" s="444">
        <f t="shared" ca="1" si="129"/>
        <v>-15508017754.728476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-15508017754.728476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-64616740.64470198</v>
      </c>
      <c r="L2437" s="444">
        <f t="shared" ca="1" si="129"/>
        <v>-15572634495.373178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-15572634495.373178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-64885977.064054914</v>
      </c>
      <c r="L2438" s="444">
        <f t="shared" ca="1" si="129"/>
        <v>-15637520472.437233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-15637520472.437233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-65156335.301821806</v>
      </c>
      <c r="L2439" s="444">
        <f t="shared" ca="1" si="129"/>
        <v>-15702676807.739056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-15702676807.739056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-65427820.032246061</v>
      </c>
      <c r="L2440" s="444">
        <f t="shared" ca="1" si="129"/>
        <v>-15768104627.771301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-15768104627.771301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-65700435.949047089</v>
      </c>
      <c r="L2441" s="444">
        <f t="shared" ca="1" si="129"/>
        <v>-15833805063.720348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-15833805063.720348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-65974187.765501462</v>
      </c>
      <c r="L2442" s="444">
        <f t="shared" ca="1" si="129"/>
        <v>-15899779251.485849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-15899779251.485849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-66249080.214524366</v>
      </c>
      <c r="L2443" s="444">
        <f t="shared" ca="1" si="129"/>
        <v>-15966028331.700375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-15966028331.700375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-66525118.048751563</v>
      </c>
      <c r="L2444" s="444">
        <f t="shared" ca="1" si="129"/>
        <v>-16032553449.749126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-16032553449.749126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-66802306.04062137</v>
      </c>
      <c r="L2445" s="444">
        <f t="shared" ca="1" si="129"/>
        <v>-16099355755.789747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-16099355755.789747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-67080648.98245728</v>
      </c>
      <c r="L2446" s="444">
        <f t="shared" ca="1" si="129"/>
        <v>-16166436404.772205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-16166436404.772205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-67360151.686550856</v>
      </c>
      <c r="L2447" s="444">
        <f t="shared" ca="1" si="129"/>
        <v>-16233796556.458755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-16233796556.458755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-67640818.985244811</v>
      </c>
      <c r="L2448" s="444">
        <f t="shared" ca="1" si="129"/>
        <v>-16301437375.444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-16301437375.444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-67922655.731016666</v>
      </c>
      <c r="L2449" s="444">
        <f t="shared" ca="1" si="129"/>
        <v>-16369360031.175016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-16369360031.175016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-68205666.796562567</v>
      </c>
      <c r="L2450" s="444">
        <f t="shared" ca="1" si="129"/>
        <v>-16437565697.971579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-16437565697.971579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-68489857.074881583</v>
      </c>
      <c r="L2451" s="444">
        <f t="shared" ca="1" si="129"/>
        <v>-16506055555.046461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-16506055555.046461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-68775231.479360253</v>
      </c>
      <c r="L2452" s="444">
        <f t="shared" ca="1" si="129"/>
        <v>-16574830786.525822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-16574830786.525822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-69061794.943857595</v>
      </c>
      <c r="L2453" s="444">
        <f t="shared" ca="1" si="129"/>
        <v>-16643892581.469679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-16643892581.469679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-69349552.422790334</v>
      </c>
      <c r="L2454" s="444">
        <f t="shared" ca="1" si="129"/>
        <v>-16713242133.892469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-16713242133.892469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-69638508.891218618</v>
      </c>
      <c r="L2455" s="444">
        <f t="shared" ca="1" si="129"/>
        <v>-16782880642.783688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-16782880642.783688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-69928669.344932035</v>
      </c>
      <c r="L2456" s="444">
        <f t="shared" ca="1" si="129"/>
        <v>-16852809312.12862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-16852809312.12862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-70220038.800535917</v>
      </c>
      <c r="L2457" s="444">
        <f t="shared" ca="1" si="129"/>
        <v>-16923029350.929155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-16923029350.929155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-70512622.295538142</v>
      </c>
      <c r="L2458" s="444">
        <f t="shared" ca="1" si="129"/>
        <v>-16993541973.224693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-16993541973.224693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-70806424.888436228</v>
      </c>
      <c r="L2459" s="444">
        <f t="shared" ca="1" si="129"/>
        <v>-17064348398.113129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-17064348398.113129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-71101451.6588047</v>
      </c>
      <c r="L2460" s="444">
        <f t="shared" ca="1" si="129"/>
        <v>-17135449849.771933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-17135449849.771933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-71397707.707383037</v>
      </c>
      <c r="L2461" s="444">
        <f t="shared" ca="1" si="129"/>
        <v>-17206847557.479317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-17206847557.479317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-71695198.156163812</v>
      </c>
      <c r="L2462" s="444">
        <f t="shared" ca="1" si="129"/>
        <v>-17278542755.635479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-17278542755.635479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-71993928.14848116</v>
      </c>
      <c r="L2463" s="444">
        <f t="shared" ca="1" si="129"/>
        <v>-17350536683.783958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-17350536683.783958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-72293902.84909983</v>
      </c>
      <c r="L2464" s="444">
        <f t="shared" ca="1" si="129"/>
        <v>-17422830586.633057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-17422830586.633057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-72595127.444304407</v>
      </c>
      <c r="L2465" s="444">
        <f t="shared" ca="1" si="129"/>
        <v>-17495425714.077362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-17495425714.077362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-72897607.141989008</v>
      </c>
      <c r="L2466" s="444">
        <f t="shared" ca="1" si="129"/>
        <v>-17568323321.219353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-17568323321.219353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-73201347.171747297</v>
      </c>
      <c r="L2467" s="444">
        <f t="shared" ca="1" si="129"/>
        <v>-17641524668.391102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-17641524668.391102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-73506352.784962922</v>
      </c>
      <c r="L2468" s="444">
        <f t="shared" ca="1" si="129"/>
        <v>-17715031021.176064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-17715031021.176064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-73812629.254900262</v>
      </c>
      <c r="L2469" s="444">
        <f t="shared" ca="1" si="129"/>
        <v>-17788843650.430965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-17788843650.430965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-74120181.876795694</v>
      </c>
      <c r="L2470" s="444">
        <f t="shared" ca="1" si="129"/>
        <v>-17862963832.307762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-17862963832.307762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-74429015.967949003</v>
      </c>
      <c r="L2471" s="444">
        <f t="shared" ca="1" si="129"/>
        <v>-17937392848.275711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-17937392848.275711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-74739136.867815465</v>
      </c>
      <c r="L2472" s="444">
        <f t="shared" ca="1" si="129"/>
        <v>-18012131985.143528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-18012131985.143528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-75050549.938098028</v>
      </c>
      <c r="L2473" s="444">
        <f t="shared" ca="1" si="129"/>
        <v>-18087182535.081627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-18087182535.081627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-75363260.562840104</v>
      </c>
      <c r="L2474" s="444">
        <f t="shared" ca="1" si="129"/>
        <v>-18162545795.644466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-18162545795.644466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-75677274.148518607</v>
      </c>
      <c r="L2475" s="444">
        <f t="shared" ca="1" si="129"/>
        <v>-18238223069.792984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-18238223069.792984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-75992596.124137431</v>
      </c>
      <c r="L2476" s="444">
        <f t="shared" ca="1" si="129"/>
        <v>-18314215665.917122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-18314215665.917122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-76309231.941321343</v>
      </c>
      <c r="L2477" s="444">
        <f t="shared" ca="1" si="129"/>
        <v>-18390524897.858444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-18390524897.858444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-76627187.074410185</v>
      </c>
      <c r="L2478" s="444">
        <f t="shared" ca="1" si="129"/>
        <v>-18467152084.932854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-18467152084.932854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-76946467.020553559</v>
      </c>
      <c r="L2479" s="444">
        <f t="shared" ca="1" si="129"/>
        <v>-18544098551.953407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-18544098551.953407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-77267077.299805865</v>
      </c>
      <c r="L2480" s="444">
        <f t="shared" ca="1" si="129"/>
        <v>-18621365629.253212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-18621365629.253212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-77589023.455221713</v>
      </c>
      <c r="L2481" s="444">
        <f t="shared" ca="1" si="129"/>
        <v>-18698954652.708435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-18698954652.708435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-77912311.052951813</v>
      </c>
      <c r="L2482" s="444">
        <f t="shared" ca="1" si="129"/>
        <v>-18776866963.761387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-18776866963.761387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-78236945.682339117</v>
      </c>
      <c r="L2483" s="444">
        <f t="shared" ca="1" si="129"/>
        <v>-18855103909.443726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-18855103909.443726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-78562932.956015527</v>
      </c>
      <c r="L2484" s="444">
        <f t="shared" ca="1" si="129"/>
        <v>-18933666842.399742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-18933666842.399742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-78890278.509998918</v>
      </c>
      <c r="L2485" s="444">
        <f t="shared" ca="1" si="129"/>
        <v>-19012557120.90974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-19012557120.90974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-79218988.003790587</v>
      </c>
      <c r="L2486" s="444">
        <f t="shared" ca="1" si="129"/>
        <v>-19091776108.913532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-19091776108.913532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-79549067.120473057</v>
      </c>
      <c r="L2487" s="444">
        <f t="shared" ca="1" si="129"/>
        <v>-19171325176.034004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-19171325176.034004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-79880521.566808343</v>
      </c>
      <c r="L2488" s="444">
        <f t="shared" ca="1" si="129"/>
        <v>-19251205697.600811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-19251205697.600811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-80213357.073336706</v>
      </c>
      <c r="L2489" s="444">
        <f t="shared" ca="1" si="129"/>
        <v>-19331419054.674149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-19331419054.674149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-80547579.394475624</v>
      </c>
      <c r="L2490" s="444">
        <f t="shared" ca="1" si="129"/>
        <v>-19411966634.068623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-19411966634.068623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-80883194.308619261</v>
      </c>
      <c r="L2491" s="444">
        <f t="shared" ca="1" si="129"/>
        <v>-19492849828.377243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-19492849828.377243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-81220207.618238509</v>
      </c>
      <c r="L2492" s="444">
        <f t="shared" ca="1" si="129"/>
        <v>-19574070035.995483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-19574070035.995483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-81558625.149981186</v>
      </c>
      <c r="L2493" s="444">
        <f t="shared" ca="1" si="129"/>
        <v>-19655628661.145466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-19655628661.145466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-81898452.754772767</v>
      </c>
      <c r="L2494" s="444">
        <f t="shared" ca="1" si="129"/>
        <v>-19737527113.900238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-19737527113.900238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-82239696.307917655</v>
      </c>
      <c r="L2495" s="444">
        <f t="shared" ca="1" si="129"/>
        <v>-19819766810.208157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-19819766810.208157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-82582361.70920065</v>
      </c>
      <c r="L2496" s="444">
        <f t="shared" ca="1" si="129"/>
        <v>-19902349171.917358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-19902349171.917358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-82926454.882988989</v>
      </c>
      <c r="L2497" s="444">
        <f t="shared" ca="1" si="129"/>
        <v>-19985275626.800346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-19985275626.800346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-83271981.778334782</v>
      </c>
      <c r="L2498" s="444">
        <f t="shared" ca="1" si="129"/>
        <v>-20068547608.578682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-20068547608.578682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-83618948.369077846</v>
      </c>
      <c r="L2499" s="444">
        <f t="shared" ca="1" si="129"/>
        <v>-20152166556.947762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-20152166556.947762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-83967360.653949007</v>
      </c>
      <c r="L2500" s="444">
        <f t="shared" ca="1" si="129"/>
        <v>-20236133917.601711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-20236133917.601711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-84317224.656673789</v>
      </c>
      <c r="L2501" s="444">
        <f t="shared" ca="1" si="129"/>
        <v>-20320451142.258385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-20320451142.258385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-84668546.426076606</v>
      </c>
      <c r="L2502" s="444">
        <f t="shared" ca="1" si="129"/>
        <v>-20405119688.68446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-20405119688.68446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-85021332.03618525</v>
      </c>
      <c r="L2503" s="444">
        <f t="shared" ca="1" si="129"/>
        <v>-20490141020.720646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-20490141020.720646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-85375587.586336017</v>
      </c>
      <c r="L2504" s="444">
        <f t="shared" ca="1" si="129"/>
        <v>-20575516608.30698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-20575516608.30698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-85731319.201279089</v>
      </c>
      <c r="L2505" s="444">
        <f t="shared" ca="1" si="129"/>
        <v>-20661247927.508259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-20661247927.508259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-86088533.031284407</v>
      </c>
      <c r="L2506" s="444">
        <f t="shared" ca="1" si="129"/>
        <v>-20747336460.539543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-20747336460.539543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-86447235.252248093</v>
      </c>
      <c r="L2507" s="444">
        <f t="shared" ca="1" si="129"/>
        <v>-20833783695.79179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-20833783695.79179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-86807432.065799117</v>
      </c>
      <c r="L2508" s="444">
        <f t="shared" ca="1" si="129"/>
        <v>-20920591127.85759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-20920591127.85759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-87169129.699406624</v>
      </c>
      <c r="L2509" s="444">
        <f t="shared" ca="1" si="129"/>
        <v>-21007760257.556995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-21007760257.556995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-87532334.40648748</v>
      </c>
      <c r="L2510" s="444">
        <f t="shared" ca="1" si="129"/>
        <v>-21095292591.963482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-21095292591.963482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-87897052.466514513</v>
      </c>
      <c r="L2511" s="444">
        <f t="shared" ca="1" si="129"/>
        <v>-21183189644.429996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-21183189644.429996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-88263290.185124978</v>
      </c>
      <c r="L2512" s="444">
        <f t="shared" ca="1" si="129"/>
        <v>-21271452934.61512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-21271452934.61512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-88631053.894229665</v>
      </c>
      <c r="L2513" s="444">
        <f t="shared" ca="1" si="129"/>
        <v>-21360083988.50935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-21360083988.50935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-89000349.952122286</v>
      </c>
      <c r="L2514" s="444">
        <f t="shared" ca="1" si="129"/>
        <v>-21449084338.461472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-21449084338.461472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-89371184.743589461</v>
      </c>
      <c r="L2515" s="444">
        <f t="shared" ca="1" si="129"/>
        <v>-21538455523.205063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-21538455523.205063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-89743564.680021092</v>
      </c>
      <c r="L2516" s="444">
        <f t="shared" ca="1" si="129"/>
        <v>-21628199087.885082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-21628199087.885082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-90117496.199521169</v>
      </c>
      <c r="L2517" s="444">
        <f t="shared" ca="1" si="129"/>
        <v>-21718316584.084602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-21718316584.084602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-90492985.767019182</v>
      </c>
      <c r="L2518" s="444">
        <f t="shared" ca="1" si="129"/>
        <v>-21808809569.85162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-21808809569.85162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-90870039.874381751</v>
      </c>
      <c r="L2519" s="444">
        <f t="shared" ca="1" si="129"/>
        <v>-21899679609.726002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-21899679609.726002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-91248665.040525004</v>
      </c>
      <c r="L2520" s="444">
        <f t="shared" ca="1" si="129"/>
        <v>-21990928274.766525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-21990928274.766525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-91628867.811527193</v>
      </c>
      <c r="L2521" s="444">
        <f t="shared" ca="1" si="129"/>
        <v>-22082557142.578053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-22082557142.578053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-92010654.760741889</v>
      </c>
      <c r="L2522" s="444">
        <f t="shared" ca="1" si="129"/>
        <v>-22174567797.338795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-22174567797.338795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-92394032.488911644</v>
      </c>
      <c r="L2523" s="444">
        <f t="shared" ca="1" si="129"/>
        <v>-22266961829.827705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-22266961829.827705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-92779007.624282107</v>
      </c>
      <c r="L2524" s="444">
        <f t="shared" ca="1" si="129"/>
        <v>-22359740837.451988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-22359740837.451988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-93165586.822716624</v>
      </c>
      <c r="L2525" s="444">
        <f t="shared" ca="1" si="129"/>
        <v>-22452906424.274704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-22452906424.274704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-93553776.767811269</v>
      </c>
      <c r="L2526" s="444">
        <f t="shared" ca="1" si="129"/>
        <v>-22546460201.042515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-22546460201.042515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-93943584.171010479</v>
      </c>
      <c r="L2527" s="444">
        <f t="shared" ca="1" si="129"/>
        <v>-22640403785.213524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-22640403785.213524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-94335015.771723017</v>
      </c>
      <c r="L2528" s="444">
        <f t="shared" ca="1" si="129"/>
        <v>-22734738800.985249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-22734738800.985249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-94728078.337438539</v>
      </c>
      <c r="L2529" s="444">
        <f t="shared" ca="1" si="129"/>
        <v>-22829466879.322685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-22829466879.322685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-95122778.663844526</v>
      </c>
      <c r="L2530" s="444">
        <f t="shared" ca="1" si="129"/>
        <v>-22924589657.98653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-22924589657.98653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-95519123.57494387</v>
      </c>
      <c r="L2531" s="444">
        <f t="shared" ca="1" si="129"/>
        <v>-23020108781.561474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-23020108781.561474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-95917119.923172802</v>
      </c>
      <c r="L2532" s="444">
        <f t="shared" ca="1" si="129"/>
        <v>-23116025901.484646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-23116025901.484646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-96316774.589519352</v>
      </c>
      <c r="L2533" s="444">
        <f t="shared" ca="1" si="129"/>
        <v>-23212342676.074165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-23212342676.074165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-96718094.483642355</v>
      </c>
      <c r="L2534" s="444">
        <f t="shared" ca="1" si="129"/>
        <v>-23309060770.557808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-23309060770.557808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-97121086.543990865</v>
      </c>
      <c r="L2535" s="444">
        <f t="shared" ca="1" si="129"/>
        <v>-23406181857.101799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-23406181857.101799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-97525757.737924159</v>
      </c>
      <c r="L2536" s="444">
        <f t="shared" ca="1" si="129"/>
        <v>-23503707614.839722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-23503707614.839722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-97932115.061832175</v>
      </c>
      <c r="L2537" s="444">
        <f t="shared" ca="1" si="129"/>
        <v>-23601639729.901554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-23601639729.901554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-98340165.541256472</v>
      </c>
      <c r="L2538" s="444">
        <f t="shared" ca="1" si="129"/>
        <v>-23699979895.44281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-23699979895.44281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-98749916.231011704</v>
      </c>
      <c r="L2539" s="444">
        <f t="shared" ca="1" si="129"/>
        <v>-23798729811.67382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-23798729811.67382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-99161374.215307578</v>
      </c>
      <c r="L2540" s="444">
        <f t="shared" ca="1" si="129"/>
        <v>-23897891185.88913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-23897891185.88913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-99574546.607871369</v>
      </c>
      <c r="L2541" s="444">
        <f t="shared" ca="1" si="129"/>
        <v>-23997465732.497002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-23997465732.497002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-99989440.552070841</v>
      </c>
      <c r="L2542" s="444">
        <f t="shared" ca="1" si="129"/>
        <v>-24097455173.049072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-24097455173.049072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-100406063.22103781</v>
      </c>
      <c r="L2543" s="444">
        <f t="shared" ca="1" si="129"/>
        <v>-24197861236.270111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-24197861236.270111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-100824421.81779213</v>
      </c>
      <c r="L2544" s="444">
        <f t="shared" ca="1" si="129"/>
        <v>-24298685658.087902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-24298685658.087902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-101244523.57536626</v>
      </c>
      <c r="L2545" s="444">
        <f t="shared" ca="1" si="129"/>
        <v>-24399930181.663269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-24399930181.663269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-101666375.75693029</v>
      </c>
      <c r="L2546" s="444">
        <f t="shared" ca="1" si="129"/>
        <v>-24501596557.4202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-24501596557.4202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-102089985.6559175</v>
      </c>
      <c r="L2547" s="444">
        <f t="shared" ca="1" si="129"/>
        <v>-24603686543.076118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-24603686543.076118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-102515360.59615049</v>
      </c>
      <c r="L2548" s="444">
        <f t="shared" ca="1" si="129"/>
        <v>-24706201903.672268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-24706201903.672268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-102942507.93196778</v>
      </c>
      <c r="L2549" s="444">
        <f t="shared" ca="1" si="129"/>
        <v>-24809144411.604237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-24809144411.604237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-103371435.04835099</v>
      </c>
      <c r="L2550" s="444">
        <f t="shared" ca="1" si="129"/>
        <v>-24912515846.652588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-24912515846.652588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-103802149.36105245</v>
      </c>
      <c r="L2551" s="444">
        <f t="shared" ca="1" si="129"/>
        <v>-25016317996.013641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-25016317996.013641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-104234658.31672351</v>
      </c>
      <c r="L2552" s="444">
        <f t="shared" ca="1" si="129"/>
        <v>-25120552654.330364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-25120552654.330364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-104668969.39304319</v>
      </c>
      <c r="L2553" s="444">
        <f t="shared" ca="1" si="129"/>
        <v>-25225221623.723408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-25225221623.723408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-105105090.09884754</v>
      </c>
      <c r="L2554" s="444">
        <f t="shared" ca="1" si="129"/>
        <v>-25330326713.822254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-25330326713.822254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-105543027.97425939</v>
      </c>
      <c r="L2555" s="444">
        <f t="shared" ca="1" si="129"/>
        <v>-25435869741.796513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-25435869741.796513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-105982790.59081881</v>
      </c>
      <c r="L2556" s="444">
        <f t="shared" ca="1" si="129"/>
        <v>-25541852532.387333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-25541852532.387333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-106424385.55161388</v>
      </c>
      <c r="L2557" s="444">
        <f t="shared" ca="1" si="129"/>
        <v>-25648276917.938946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-25648276917.938946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-106867820.49141227</v>
      </c>
      <c r="L2558" s="444">
        <f t="shared" ref="L2558:L2812" ca="1" si="134">I2558-J2558+K2558</f>
        <v>-25755144738.430359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-25755144738.430359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-107313103.07679316</v>
      </c>
      <c r="L2559" s="444">
        <f t="shared" ca="1" si="134"/>
        <v>-25862457841.507153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-25862457841.507153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-107760241.0062798</v>
      </c>
      <c r="L2560" s="444">
        <f t="shared" ca="1" si="134"/>
        <v>-25970218082.513432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-25970218082.513432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-108209242.01047263</v>
      </c>
      <c r="L2561" s="444">
        <f t="shared" ca="1" si="134"/>
        <v>-26078427324.523903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-26078427324.523903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-108660113.85218292</v>
      </c>
      <c r="L2562" s="444">
        <f t="shared" ca="1" si="134"/>
        <v>-26187087438.376087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-26187087438.376087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-109112864.32656702</v>
      </c>
      <c r="L2563" s="444">
        <f t="shared" ca="1" si="134"/>
        <v>-26296200302.702656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-26296200302.702656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-109567501.26126106</v>
      </c>
      <c r="L2564" s="444">
        <f t="shared" ca="1" si="134"/>
        <v>-26405767803.963917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-26405767803.963917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-110024032.51651631</v>
      </c>
      <c r="L2565" s="444">
        <f t="shared" ca="1" si="134"/>
        <v>-26515791836.480434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-26515791836.480434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-110482465.98533514</v>
      </c>
      <c r="L2566" s="444">
        <f t="shared" ca="1" si="134"/>
        <v>-26626274302.465771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-26626274302.465771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-110942809.59360738</v>
      </c>
      <c r="L2567" s="444">
        <f t="shared" ca="1" si="134"/>
        <v>-26737217112.05938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-26737217112.05938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-111405071.30024742</v>
      </c>
      <c r="L2568" s="444">
        <f t="shared" ca="1" si="134"/>
        <v>-26848622183.359627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-26848622183.359627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-111869259.09733178</v>
      </c>
      <c r="L2569" s="444">
        <f t="shared" ca="1" si="134"/>
        <v>-26960491442.456959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-26960491442.456959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-112335381.01023734</v>
      </c>
      <c r="L2570" s="444">
        <f t="shared" ca="1" si="134"/>
        <v>-27072826823.467197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-27072826823.467197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-112803445.09777999</v>
      </c>
      <c r="L2571" s="444">
        <f t="shared" ca="1" si="134"/>
        <v>-27185630268.564976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-27185630268.564976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-113273459.45235406</v>
      </c>
      <c r="L2572" s="444">
        <f t="shared" ca="1" si="134"/>
        <v>-27298903728.01733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-27298903728.01733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-113745432.20007221</v>
      </c>
      <c r="L2573" s="444">
        <f t="shared" ca="1" si="134"/>
        <v>-27412649160.217403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-27412649160.217403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-114219371.50090583</v>
      </c>
      <c r="L2574" s="444">
        <f t="shared" ca="1" si="134"/>
        <v>-27526868531.718307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-27526868531.718307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-114695285.54882628</v>
      </c>
      <c r="L2575" s="444">
        <f t="shared" ca="1" si="134"/>
        <v>-27641563817.267136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-27641563817.267136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-115173182.57194641</v>
      </c>
      <c r="L2576" s="444">
        <f t="shared" ca="1" si="134"/>
        <v>-27756736999.839081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-27756736999.839081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-115653070.83266285</v>
      </c>
      <c r="L2577" s="444">
        <f t="shared" ca="1" si="134"/>
        <v>-27872390070.671745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-27872390070.671745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-116134958.62779893</v>
      </c>
      <c r="L2578" s="444">
        <f t="shared" ca="1" si="134"/>
        <v>-27988525029.299545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-27988525029.299545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-116618854.2887481</v>
      </c>
      <c r="L2579" s="444">
        <f t="shared" ca="1" si="134"/>
        <v>-28105143883.588295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-28105143883.588295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-117104766.18161792</v>
      </c>
      <c r="L2580" s="444">
        <f t="shared" ca="1" si="134"/>
        <v>-28222248649.769913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-28222248649.769913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-117592702.70737463</v>
      </c>
      <c r="L2581" s="444">
        <f t="shared" ca="1" si="134"/>
        <v>-28339841352.477287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-28339841352.477287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-118082672.30198869</v>
      </c>
      <c r="L2582" s="444">
        <f t="shared" ca="1" si="134"/>
        <v>-28457924024.779278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-28457924024.779278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-118574683.43658032</v>
      </c>
      <c r="L2583" s="444">
        <f t="shared" ca="1" si="134"/>
        <v>-28576498708.215858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-28576498708.215858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-119068744.61756608</v>
      </c>
      <c r="L2584" s="444">
        <f t="shared" ca="1" si="134"/>
        <v>-28695567452.833424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-28695567452.833424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-119564864.38680591</v>
      </c>
      <c r="L2585" s="444">
        <f t="shared" ca="1" si="134"/>
        <v>-28815132317.22023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-28815132317.22023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-120063051.32175094</v>
      </c>
      <c r="L2586" s="444">
        <f t="shared" ca="1" si="134"/>
        <v>-28935195368.541981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-28935195368.541981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-120563314.03559159</v>
      </c>
      <c r="L2587" s="444">
        <f t="shared" ca="1" si="134"/>
        <v>-29055758682.577572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-29055758682.577572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-121065661.17740655</v>
      </c>
      <c r="L2588" s="444">
        <f t="shared" ca="1" si="134"/>
        <v>-29176824343.754978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-29176824343.754978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-121570101.43231241</v>
      </c>
      <c r="L2589" s="444">
        <f t="shared" ca="1" si="134"/>
        <v>-29298394445.18729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-29298394445.18729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-122076643.5216137</v>
      </c>
      <c r="L2590" s="444">
        <f t="shared" ca="1" si="134"/>
        <v>-29420471088.708904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-29420471088.708904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-122585296.20295377</v>
      </c>
      <c r="L2591" s="444">
        <f t="shared" ca="1" si="134"/>
        <v>-29543056384.911858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-29543056384.911858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-123096068.27046609</v>
      </c>
      <c r="L2592" s="444">
        <f t="shared" ca="1" si="134"/>
        <v>-29666152453.182323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-29666152453.182323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-123608968.55492634</v>
      </c>
      <c r="L2593" s="444">
        <f t="shared" ca="1" si="134"/>
        <v>-29789761421.737251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-29789761421.737251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-124124005.92390521</v>
      </c>
      <c r="L2594" s="444">
        <f t="shared" ca="1" si="134"/>
        <v>-29913885427.661156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-29913885427.661156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-124641189.28192148</v>
      </c>
      <c r="L2595" s="444">
        <f t="shared" ca="1" si="134"/>
        <v>-30038526616.943077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-30038526616.943077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-125160527.57059617</v>
      </c>
      <c r="L2596" s="444">
        <f t="shared" ca="1" si="134"/>
        <v>-30163687144.513672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-30163687144.513672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-125682029.76880696</v>
      </c>
      <c r="L2597" s="444">
        <f t="shared" ca="1" si="134"/>
        <v>-30289369174.282478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-30289369174.282478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-126205704.89284366</v>
      </c>
      <c r="L2598" s="444">
        <f t="shared" ca="1" si="134"/>
        <v>-30415574879.175323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-30415574879.175323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-126731561.99656385</v>
      </c>
      <c r="L2599" s="444">
        <f t="shared" ca="1" si="134"/>
        <v>-30542306441.171886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-30542306441.171886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-127259610.17154954</v>
      </c>
      <c r="L2600" s="444">
        <f t="shared" ca="1" si="134"/>
        <v>-30669566051.343437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-30669566051.343437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-127789858.54726434</v>
      </c>
      <c r="L2601" s="444">
        <f t="shared" ca="1" si="134"/>
        <v>-30797355909.890701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-30797355909.890701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-128322316.29121126</v>
      </c>
      <c r="L2602" s="444">
        <f t="shared" ca="1" si="134"/>
        <v>-30925678226.181911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-30925678226.181911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-128856992.6090913</v>
      </c>
      <c r="L2603" s="444">
        <f t="shared" ca="1" si="134"/>
        <v>-31054535218.791004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-31054535218.791004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-129393896.74496253</v>
      </c>
      <c r="L2604" s="444">
        <f t="shared" ca="1" si="134"/>
        <v>-31183929115.535965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-31183929115.535965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-129933037.98139985</v>
      </c>
      <c r="L2605" s="444">
        <f t="shared" ca="1" si="134"/>
        <v>-31313862153.517365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-31313862153.517365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-130474425.63965568</v>
      </c>
      <c r="L2606" s="444">
        <f t="shared" ca="1" si="134"/>
        <v>-31444336579.157021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-31444336579.157021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-131018069.07982092</v>
      </c>
      <c r="L2607" s="444">
        <f t="shared" ca="1" si="134"/>
        <v>-31575354648.236843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-31575354648.236843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-131563977.70098685</v>
      </c>
      <c r="L2608" s="444">
        <f t="shared" ca="1" si="134"/>
        <v>-31706918625.937828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-31706918625.937828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-132112160.94140762</v>
      </c>
      <c r="L2609" s="444">
        <f t="shared" ca="1" si="134"/>
        <v>-31839030786.879234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-31839030786.879234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-132662628.27866349</v>
      </c>
      <c r="L2610" s="444">
        <f t="shared" ca="1" si="134"/>
        <v>-31971693415.157898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-31971693415.157898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-133215389.22982457</v>
      </c>
      <c r="L2611" s="444">
        <f t="shared" ca="1" si="134"/>
        <v>-32104908804.387722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-32104908804.387722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-133770453.35161552</v>
      </c>
      <c r="L2612" s="444">
        <f t="shared" ca="1" si="134"/>
        <v>-32238679257.739338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-32238679257.739338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-134327830.24058056</v>
      </c>
      <c r="L2613" s="444">
        <f t="shared" ca="1" si="134"/>
        <v>-32373007087.979919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-32373007087.979919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-134887529.53324968</v>
      </c>
      <c r="L2614" s="444">
        <f t="shared" ca="1" si="134"/>
        <v>-32507894617.513168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-32507894617.513168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-135449560.90630487</v>
      </c>
      <c r="L2615" s="444">
        <f t="shared" ca="1" si="134"/>
        <v>-32643344178.419472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-32643344178.419472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-136013934.0767478</v>
      </c>
      <c r="L2616" s="444">
        <f t="shared" ca="1" si="134"/>
        <v>-32779358112.49622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-32779358112.49622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-136580658.80206758</v>
      </c>
      <c r="L2617" s="444">
        <f t="shared" ca="1" si="134"/>
        <v>-32915938771.298286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-32915938771.298286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-137149744.88040954</v>
      </c>
      <c r="L2618" s="444">
        <f t="shared" ca="1" si="134"/>
        <v>-33053088516.178696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-33053088516.178696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-137721202.15074456</v>
      </c>
      <c r="L2619" s="444">
        <f t="shared" ca="1" si="134"/>
        <v>-33190809718.329441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-33190809718.329441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-138295040.49303934</v>
      </c>
      <c r="L2620" s="444">
        <f t="shared" ca="1" si="134"/>
        <v>-33329104758.822479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-33329104758.822479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-138871269.82842699</v>
      </c>
      <c r="L2621" s="444">
        <f t="shared" ca="1" si="134"/>
        <v>-33467976028.650906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-33467976028.650906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-139449900.11937878</v>
      </c>
      <c r="L2622" s="444">
        <f t="shared" ca="1" si="134"/>
        <v>-33607425928.770283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-33607425928.770283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-140030941.36987618</v>
      </c>
      <c r="L2623" s="444">
        <f t="shared" ca="1" si="134"/>
        <v>-33747456870.14016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-33747456870.14016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-140614403.62558401</v>
      </c>
      <c r="L2624" s="444">
        <f t="shared" ca="1" si="134"/>
        <v>-33888071273.765743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-33888071273.765743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-141200296.97402394</v>
      </c>
      <c r="L2625" s="444">
        <f t="shared" ca="1" si="134"/>
        <v>-34029271570.739769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-34029271570.739769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-141788631.54474905</v>
      </c>
      <c r="L2626" s="444">
        <f t="shared" ca="1" si="134"/>
        <v>-34171060202.284519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-34171060202.284519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-142379417.50951883</v>
      </c>
      <c r="L2627" s="444">
        <f t="shared" ca="1" si="134"/>
        <v>-34313439619.794037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-34313439619.794037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-142972665.08247516</v>
      </c>
      <c r="L2628" s="444">
        <f t="shared" ca="1" si="134"/>
        <v>-34456412284.876511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-34456412284.876511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-143568384.52031881</v>
      </c>
      <c r="L2629" s="444">
        <f t="shared" ca="1" si="134"/>
        <v>-34599980669.396828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-34599980669.396828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-144166586.12248677</v>
      </c>
      <c r="L2630" s="444">
        <f t="shared" ca="1" si="134"/>
        <v>-34744147255.519318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-34744147255.519318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-144767280.23133048</v>
      </c>
      <c r="L2631" s="444">
        <f t="shared" ca="1" si="134"/>
        <v>-34888914535.750648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-34888914535.750648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-145370477.23229438</v>
      </c>
      <c r="L2632" s="444">
        <f t="shared" ca="1" si="134"/>
        <v>-35034285012.982941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-35034285012.982941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-145976187.5540956</v>
      </c>
      <c r="L2633" s="444">
        <f t="shared" ca="1" si="134"/>
        <v>-35180261200.537033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-35180261200.537033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-146584421.6689043</v>
      </c>
      <c r="L2634" s="444">
        <f t="shared" ca="1" si="134"/>
        <v>-35326845622.20594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-35326845622.20594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-147195190.09252474</v>
      </c>
      <c r="L2635" s="444">
        <f t="shared" ca="1" si="134"/>
        <v>-35474040812.298462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-35474040812.298462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-147808503.38457692</v>
      </c>
      <c r="L2636" s="444">
        <f t="shared" ca="1" si="134"/>
        <v>-35621849315.683037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-35621849315.683037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-148424372.14867932</v>
      </c>
      <c r="L2637" s="444">
        <f t="shared" ca="1" si="134"/>
        <v>-35770273687.831718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-35770273687.831718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-149042807.03263217</v>
      </c>
      <c r="L2638" s="444">
        <f t="shared" ca="1" si="134"/>
        <v>-35919316494.864349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-35919316494.864349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-149663818.72860146</v>
      </c>
      <c r="L2639" s="444">
        <f t="shared" ca="1" si="134"/>
        <v>-36068980313.592949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-36068980313.592949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-150287417.97330394</v>
      </c>
      <c r="L2640" s="444">
        <f t="shared" ca="1" si="134"/>
        <v>-36219267731.566254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-36219267731.566254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-150913615.54819271</v>
      </c>
      <c r="L2641" s="444">
        <f t="shared" ca="1" si="134"/>
        <v>-36370181347.114449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-36370181347.114449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-151542422.27964354</v>
      </c>
      <c r="L2642" s="444">
        <f t="shared" ca="1" si="134"/>
        <v>-36521723769.394089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-36521723769.394089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-152173849.03914204</v>
      </c>
      <c r="L2643" s="444">
        <f t="shared" ca="1" si="134"/>
        <v>-36673897618.433228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-36673897618.433228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-152807906.74347177</v>
      </c>
      <c r="L2644" s="444">
        <f t="shared" ca="1" si="134"/>
        <v>-36826705525.176697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-36826705525.176697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-153444606.35490289</v>
      </c>
      <c r="L2645" s="444">
        <f t="shared" ca="1" si="134"/>
        <v>-36980150131.531601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-36980150131.531601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-154083958.88138166</v>
      </c>
      <c r="L2646" s="444">
        <f t="shared" ca="1" si="134"/>
        <v>-37134234090.412979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-37134234090.412979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-154725975.37672076</v>
      </c>
      <c r="L2647" s="444">
        <f t="shared" ca="1" si="134"/>
        <v>-37288960065.789703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-37288960065.789703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-155370666.94079041</v>
      </c>
      <c r="L2648" s="444">
        <f t="shared" ca="1" si="134"/>
        <v>-37444330732.730492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-37444330732.730492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-156018044.71971038</v>
      </c>
      <c r="L2649" s="444">
        <f t="shared" ca="1" si="134"/>
        <v>-37600348777.450203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-37600348777.450203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-156668119.90604252</v>
      </c>
      <c r="L2650" s="444">
        <f t="shared" ca="1" si="134"/>
        <v>-37757016897.356247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-37757016897.356247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-157320903.73898435</v>
      </c>
      <c r="L2651" s="444">
        <f t="shared" ca="1" si="134"/>
        <v>-37914337801.09523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-37914337801.09523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-157976407.50456345</v>
      </c>
      <c r="L2652" s="444">
        <f t="shared" ca="1" si="134"/>
        <v>-38072314208.599792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-38072314208.599792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-158634642.53583246</v>
      </c>
      <c r="L2653" s="444">
        <f t="shared" ca="1" si="134"/>
        <v>-38230948851.135628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-38230948851.135628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-159295620.21306512</v>
      </c>
      <c r="L2654" s="444">
        <f t="shared" ca="1" si="134"/>
        <v>-38390244471.348694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-38390244471.348694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-159959351.9639529</v>
      </c>
      <c r="L2655" s="444">
        <f t="shared" ca="1" si="134"/>
        <v>-38550203823.312645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-38550203823.312645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-160625849.26380268</v>
      </c>
      <c r="L2656" s="444">
        <f t="shared" ca="1" si="134"/>
        <v>-38710829672.576447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-38710829672.576447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-161295123.63573518</v>
      </c>
      <c r="L2657" s="444">
        <f t="shared" ca="1" si="134"/>
        <v>-38872124796.212181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-38872124796.212181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-161967186.65088409</v>
      </c>
      <c r="L2658" s="444">
        <f t="shared" ca="1" si="134"/>
        <v>-39034091982.863068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-39034091982.863068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-162642049.92859611</v>
      </c>
      <c r="L2659" s="444">
        <f t="shared" ca="1" si="134"/>
        <v>-39196734032.791664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-39196734032.791664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-163319725.13663194</v>
      </c>
      <c r="L2660" s="444">
        <f t="shared" ca="1" si="134"/>
        <v>-39360053757.928299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-39360053757.928299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-164000223.99136791</v>
      </c>
      <c r="L2661" s="444">
        <f t="shared" ca="1" si="134"/>
        <v>-39524053981.91967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-39524053981.91967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-164683558.25799862</v>
      </c>
      <c r="L2662" s="444">
        <f t="shared" ca="1" si="134"/>
        <v>-39688737540.177666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-39688737540.177666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-165369739.75074026</v>
      </c>
      <c r="L2663" s="444">
        <f t="shared" ca="1" si="134"/>
        <v>-39854107279.928406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-39854107279.928406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-166058780.33303502</v>
      </c>
      <c r="L2664" s="444">
        <f t="shared" ca="1" si="134"/>
        <v>-40020166060.261444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-40020166060.261444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-166750691.91775602</v>
      </c>
      <c r="L2665" s="444">
        <f t="shared" ca="1" si="134"/>
        <v>-40186916752.179199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-40186916752.179199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-167445486.46741334</v>
      </c>
      <c r="L2666" s="444">
        <f t="shared" ca="1" si="134"/>
        <v>-40354362238.646614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-40354362238.646614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-168143175.99436089</v>
      </c>
      <c r="L2667" s="444">
        <f t="shared" ca="1" si="134"/>
        <v>-40522505414.640976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-40522505414.640976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-168843772.56100407</v>
      </c>
      <c r="L2668" s="444">
        <f t="shared" ca="1" si="134"/>
        <v>-40691349187.201981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-40691349187.201981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-169547288.28000826</v>
      </c>
      <c r="L2669" s="444">
        <f t="shared" ca="1" si="134"/>
        <v>-40860896475.481987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-40860896475.481987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-170253735.31450829</v>
      </c>
      <c r="L2670" s="444">
        <f t="shared" ca="1" si="134"/>
        <v>-41031150210.796494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-41031150210.796494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-170963125.87831873</v>
      </c>
      <c r="L2671" s="444">
        <f t="shared" ca="1" si="134"/>
        <v>-41202113336.674812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-41202113336.674812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-171675472.23614505</v>
      </c>
      <c r="L2672" s="444">
        <f t="shared" ca="1" si="134"/>
        <v>-41373788808.910957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-41373788808.910957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-172390786.70379564</v>
      </c>
      <c r="L2673" s="444">
        <f t="shared" ca="1" si="134"/>
        <v>-41546179595.614754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-41546179595.614754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-173109081.64839479</v>
      </c>
      <c r="L2674" s="444">
        <f t="shared" ca="1" si="134"/>
        <v>-41719288677.263145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-41719288677.263145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-173830369.48859644</v>
      </c>
      <c r="L2675" s="444">
        <f t="shared" ca="1" si="134"/>
        <v>-41893119046.75174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-41893119046.75174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-174554662.69479892</v>
      </c>
      <c r="L2676" s="444">
        <f t="shared" ca="1" si="134"/>
        <v>-42067673709.446541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-42067673709.446541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-175281973.78936058</v>
      </c>
      <c r="L2677" s="444">
        <f t="shared" ca="1" si="134"/>
        <v>-42242955683.235901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-42242955683.235901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-176012315.34681624</v>
      </c>
      <c r="L2678" s="444">
        <f t="shared" ca="1" si="134"/>
        <v>-42418967998.582718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-42418967998.582718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-176745699.99409467</v>
      </c>
      <c r="L2679" s="444">
        <f t="shared" ca="1" si="134"/>
        <v>-42595713698.576813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-42595713698.576813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-177482140.41073671</v>
      </c>
      <c r="L2680" s="444">
        <f t="shared" ca="1" si="134"/>
        <v>-42773195838.987549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-42773195838.987549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-178221649.32911479</v>
      </c>
      <c r="L2681" s="444">
        <f t="shared" ca="1" si="134"/>
        <v>-42951417488.316666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-42951417488.316666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-178964239.53465277</v>
      </c>
      <c r="L2682" s="444">
        <f t="shared" ca="1" si="134"/>
        <v>-43130381727.851318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-43130381727.851318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-179709923.86604714</v>
      </c>
      <c r="L2683" s="444">
        <f t="shared" ca="1" si="134"/>
        <v>-43310091651.717369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-43310091651.717369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-180458715.21548903</v>
      </c>
      <c r="L2684" s="444">
        <f t="shared" ca="1" si="134"/>
        <v>-43490550366.932861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-43490550366.932861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-181210626.52888691</v>
      </c>
      <c r="L2685" s="444">
        <f t="shared" ca="1" si="134"/>
        <v>-43671760993.461746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-43671760993.461746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-181965670.80609059</v>
      </c>
      <c r="L2686" s="444">
        <f t="shared" ca="1" si="134"/>
        <v>-43853726664.267838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-43853726664.267838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-182723861.101116</v>
      </c>
      <c r="L2687" s="444">
        <f t="shared" ca="1" si="134"/>
        <v>-44036450525.36895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-44036450525.36895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-183485210.52237064</v>
      </c>
      <c r="L2688" s="444">
        <f t="shared" ca="1" si="134"/>
        <v>-44219935735.891319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-44219935735.891319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-184249732.2328805</v>
      </c>
      <c r="L2689" s="444">
        <f t="shared" ca="1" si="134"/>
        <v>-44404185468.124199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-44404185468.124199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-185017439.45051751</v>
      </c>
      <c r="L2690" s="444">
        <f t="shared" ca="1" si="134"/>
        <v>-44589202907.574715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-44589202907.574715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-185788345.44822797</v>
      </c>
      <c r="L2691" s="444">
        <f t="shared" ca="1" si="134"/>
        <v>-44774991253.022942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-44774991253.022942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-186562463.55426225</v>
      </c>
      <c r="L2692" s="444">
        <f t="shared" ca="1" si="134"/>
        <v>-44961553716.577202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-44961553716.577202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-187339807.15240499</v>
      </c>
      <c r="L2693" s="444">
        <f t="shared" ca="1" si="134"/>
        <v>-45148893523.729607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-45148893523.729607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-188120389.68220669</v>
      </c>
      <c r="L2694" s="444">
        <f t="shared" ca="1" si="134"/>
        <v>-45337013913.411812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-45337013913.411812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-188904224.63921589</v>
      </c>
      <c r="L2695" s="444">
        <f t="shared" ca="1" si="134"/>
        <v>-45525918138.051025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-45525918138.051025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-189691325.5752126</v>
      </c>
      <c r="L2696" s="444">
        <f t="shared" ca="1" si="134"/>
        <v>-45715609463.626236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-45715609463.626236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-190481706.09844264</v>
      </c>
      <c r="L2697" s="444">
        <f t="shared" ca="1" si="134"/>
        <v>-45906091169.724678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-45906091169.724678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-191275379.87385282</v>
      </c>
      <c r="L2698" s="444">
        <f t="shared" ca="1" si="134"/>
        <v>-46097366549.598534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-46097366549.598534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-192072360.62332723</v>
      </c>
      <c r="L2699" s="444">
        <f t="shared" ca="1" si="134"/>
        <v>-46289438910.221863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-46289438910.221863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-192872662.12592444</v>
      </c>
      <c r="L2700" s="444">
        <f t="shared" ca="1" si="134"/>
        <v>-46482311572.347786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-46482311572.347786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-193676298.21811578</v>
      </c>
      <c r="L2701" s="444">
        <f t="shared" ca="1" si="134"/>
        <v>-46675987870.565903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-46675987870.565903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-194483282.79402459</v>
      </c>
      <c r="L2702" s="444">
        <f t="shared" ca="1" si="134"/>
        <v>-46870471153.359924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-46870471153.359924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-195293629.80566636</v>
      </c>
      <c r="L2703" s="444">
        <f t="shared" ca="1" si="134"/>
        <v>-47065764783.165588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-47065764783.165588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-196107353.26318994</v>
      </c>
      <c r="L2704" s="444">
        <f t="shared" ca="1" si="134"/>
        <v>-47261872136.42878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-47261872136.42878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-196924467.23511991</v>
      </c>
      <c r="L2705" s="444">
        <f t="shared" ca="1" si="134"/>
        <v>-47458796603.663902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-47458796603.663902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-197744985.84859958</v>
      </c>
      <c r="L2706" s="444">
        <f t="shared" ca="1" si="134"/>
        <v>-47656541589.512505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-47656541589.512505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-198568923.28963542</v>
      </c>
      <c r="L2707" s="444">
        <f t="shared" ca="1" si="134"/>
        <v>-47855110512.802139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-47855110512.802139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-199396293.80334225</v>
      </c>
      <c r="L2708" s="444">
        <f t="shared" ca="1" si="134"/>
        <v>-48054506806.605484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-48054506806.605484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-200227111.69418952</v>
      </c>
      <c r="L2709" s="444">
        <f t="shared" ca="1" si="134"/>
        <v>-48254733918.299675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-48254733918.299675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-201061391.32624865</v>
      </c>
      <c r="L2710" s="444">
        <f t="shared" ca="1" si="134"/>
        <v>-48455795309.625923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-48455795309.625923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-201899147.12344134</v>
      </c>
      <c r="L2711" s="444">
        <f t="shared" ca="1" si="134"/>
        <v>-48657694456.749367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-48657694456.749367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-202740393.56978902</v>
      </c>
      <c r="L2712" s="444">
        <f t="shared" ca="1" si="134"/>
        <v>-48860434850.319153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-48860434850.319153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-203585145.20966312</v>
      </c>
      <c r="L2713" s="444">
        <f t="shared" ca="1" si="134"/>
        <v>-49064019995.528816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-49064019995.528816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-204433416.64803672</v>
      </c>
      <c r="L2714" s="444">
        <f t="shared" ca="1" si="134"/>
        <v>-49268453412.176849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-49268453412.176849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-205285222.55073687</v>
      </c>
      <c r="L2715" s="444">
        <f t="shared" ca="1" si="134"/>
        <v>-49473738634.727585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-49473738634.727585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-206140577.64469826</v>
      </c>
      <c r="L2716" s="444">
        <f t="shared" ca="1" si="134"/>
        <v>-49679879212.372284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-49679879212.372284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-206999496.71821785</v>
      </c>
      <c r="L2717" s="444">
        <f t="shared" ca="1" si="134"/>
        <v>-49886878709.0905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-49886878709.0905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-207861994.62121043</v>
      </c>
      <c r="L2718" s="444">
        <f t="shared" ca="1" si="134"/>
        <v>-50094740703.711708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-50094740703.711708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-208728086.26546544</v>
      </c>
      <c r="L2719" s="444">
        <f t="shared" ca="1" si="134"/>
        <v>-50303468789.977173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-50303468789.977173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-209597786.62490487</v>
      </c>
      <c r="L2720" s="444">
        <f t="shared" ca="1" si="134"/>
        <v>-50513066576.602081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-50513066576.602081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-210471110.73584199</v>
      </c>
      <c r="L2721" s="444">
        <f t="shared" ca="1" si="134"/>
        <v>-50723537687.337921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-50723537687.337921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-211348073.69724134</v>
      </c>
      <c r="L2722" s="444">
        <f t="shared" ca="1" si="134"/>
        <v>-50934885761.035164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-50934885761.035164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-212228690.67097986</v>
      </c>
      <c r="L2723" s="444">
        <f t="shared" ca="1" si="134"/>
        <v>-51147114451.706146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-51147114451.706146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-213112976.88210893</v>
      </c>
      <c r="L2724" s="444">
        <f t="shared" ca="1" si="134"/>
        <v>-51360227428.588257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-51360227428.588257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-214000947.61911774</v>
      </c>
      <c r="L2725" s="444">
        <f t="shared" ca="1" si="134"/>
        <v>-51574228376.207375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-51574228376.207375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-214892618.23419738</v>
      </c>
      <c r="L2726" s="444">
        <f t="shared" ca="1" si="134"/>
        <v>-51789120994.441574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-51789120994.441574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-215788004.14350656</v>
      </c>
      <c r="L2727" s="444">
        <f t="shared" ca="1" si="134"/>
        <v>-52004908998.585083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-52004908998.585083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-216687120.82743785</v>
      </c>
      <c r="L2728" s="444">
        <f t="shared" ca="1" si="134"/>
        <v>-52221596119.412521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-52221596119.412521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-217589983.8308855</v>
      </c>
      <c r="L2729" s="444">
        <f t="shared" ca="1" si="134"/>
        <v>-52439186103.243408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-52439186103.243408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-218496608.76351419</v>
      </c>
      <c r="L2730" s="444">
        <f t="shared" ca="1" si="134"/>
        <v>-52657682712.00692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-52657682712.00692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-219407011.30002883</v>
      </c>
      <c r="L2731" s="444">
        <f t="shared" ca="1" si="134"/>
        <v>-52877089723.306946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-52877089723.306946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-220321207.18044561</v>
      </c>
      <c r="L2732" s="444">
        <f t="shared" ca="1" si="134"/>
        <v>-53097410930.487389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-53097410930.487389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-221239212.2103641</v>
      </c>
      <c r="L2733" s="444">
        <f t="shared" ca="1" si="134"/>
        <v>-53318650142.697754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-53318650142.697754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-222161042.26124063</v>
      </c>
      <c r="L2734" s="444">
        <f t="shared" ca="1" si="134"/>
        <v>-53540811184.958992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-53540811184.958992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-223086713.27066246</v>
      </c>
      <c r="L2735" s="444">
        <f t="shared" ca="1" si="134"/>
        <v>-53763897898.229652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-53763897898.229652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-224016241.24262354</v>
      </c>
      <c r="L2736" s="444">
        <f t="shared" ca="1" si="134"/>
        <v>-53987914139.472275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-53987914139.472275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-224949642.24780115</v>
      </c>
      <c r="L2737" s="444">
        <f t="shared" ca="1" si="134"/>
        <v>-54212863781.720078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-54212863781.720078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-225886932.42383364</v>
      </c>
      <c r="L2738" s="444">
        <f t="shared" ca="1" si="134"/>
        <v>-54438750714.143913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-54438750714.143913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-226828127.97559965</v>
      </c>
      <c r="L2739" s="444">
        <f t="shared" ca="1" si="134"/>
        <v>-54665578842.119514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-54665578842.119514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-227773245.17549798</v>
      </c>
      <c r="L2740" s="444">
        <f t="shared" ca="1" si="134"/>
        <v>-54893352087.295013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-54893352087.295013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-228722300.36372918</v>
      </c>
      <c r="L2741" s="444">
        <f t="shared" ca="1" si="134"/>
        <v>-55122074387.658745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-55122074387.658745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-229675309.94857809</v>
      </c>
      <c r="L2742" s="444">
        <f t="shared" ca="1" si="134"/>
        <v>-55351749697.607323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-55351749697.607323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-230632290.40669721</v>
      </c>
      <c r="L2743" s="444">
        <f t="shared" ca="1" si="134"/>
        <v>-55582381988.014023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-55582381988.014023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-231593258.28339174</v>
      </c>
      <c r="L2744" s="444">
        <f t="shared" ca="1" si="134"/>
        <v>-55813975246.297417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-55813975246.297417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-232558230.1929059</v>
      </c>
      <c r="L2745" s="444">
        <f t="shared" ca="1" si="134"/>
        <v>-56046533476.490326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-56046533476.490326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-233527222.81870973</v>
      </c>
      <c r="L2746" s="444">
        <f t="shared" ca="1" si="134"/>
        <v>-56280060699.309036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-56280060699.309036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-234500252.91378763</v>
      </c>
      <c r="L2747" s="444">
        <f t="shared" ca="1" si="134"/>
        <v>-56514560952.222824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-56514560952.222824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-235477337.30092844</v>
      </c>
      <c r="L2748" s="444">
        <f t="shared" ca="1" si="134"/>
        <v>-56750038289.52375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-56750038289.52375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-236458492.87301564</v>
      </c>
      <c r="L2749" s="444">
        <f t="shared" ca="1" si="134"/>
        <v>-56986496782.396767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-56986496782.396767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-237443736.59331989</v>
      </c>
      <c r="L2750" s="444">
        <f t="shared" ca="1" si="134"/>
        <v>-57223940518.990089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-57223940518.990089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-238433085.49579203</v>
      </c>
      <c r="L2751" s="444">
        <f t="shared" ca="1" si="134"/>
        <v>-57462373604.485878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-57462373604.485878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-239426556.68535781</v>
      </c>
      <c r="L2752" s="444">
        <f t="shared" ca="1" si="134"/>
        <v>-57701800161.171234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-57701800161.171234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-240424167.33821344</v>
      </c>
      <c r="L2753" s="444">
        <f t="shared" ca="1" si="134"/>
        <v>-57942224328.509445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-57942224328.509445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-241425934.70212269</v>
      </c>
      <c r="L2754" s="444">
        <f t="shared" ca="1" si="134"/>
        <v>-58183650263.211571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-58183650263.211571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-242431876.09671488</v>
      </c>
      <c r="L2755" s="444">
        <f t="shared" ca="1" si="134"/>
        <v>-58426082139.308289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-58426082139.308289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-243442008.91378453</v>
      </c>
      <c r="L2756" s="444">
        <f t="shared" ca="1" si="134"/>
        <v>-58669524148.222076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-58669524148.222076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-244456350.61759198</v>
      </c>
      <c r="L2757" s="444">
        <f t="shared" ca="1" si="134"/>
        <v>-58913980498.839668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-58913980498.839668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-245474918.74516529</v>
      </c>
      <c r="L2758" s="444">
        <f t="shared" ca="1" si="134"/>
        <v>-59159455417.584831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-59159455417.584831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-246497730.90660349</v>
      </c>
      <c r="L2759" s="444">
        <f t="shared" ca="1" si="134"/>
        <v>-59405953148.491432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-59405953148.491432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-247524804.78538096</v>
      </c>
      <c r="L2760" s="444">
        <f t="shared" ca="1" si="134"/>
        <v>-59653477953.27681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-59653477953.27681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-248556158.13865337</v>
      </c>
      <c r="L2761" s="444">
        <f t="shared" ca="1" si="134"/>
        <v>-59902034111.415466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-59902034111.415466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-249591808.79756442</v>
      </c>
      <c r="L2762" s="444">
        <f t="shared" ca="1" si="134"/>
        <v>-60151625920.213028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-60151625920.213028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-250631774.66755429</v>
      </c>
      <c r="L2763" s="444">
        <f t="shared" ca="1" si="134"/>
        <v>-60402257694.880585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-60402257694.880585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-251676073.72866914</v>
      </c>
      <c r="L2764" s="444">
        <f t="shared" ca="1" si="134"/>
        <v>-60653933768.609253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-60653933768.609253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-252724724.03587189</v>
      </c>
      <c r="L2765" s="444">
        <f t="shared" ca="1" si="134"/>
        <v>-60906658492.645126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-60906658492.645126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-253777743.71935469</v>
      </c>
      <c r="L2766" s="444">
        <f t="shared" ca="1" si="134"/>
        <v>-61160436236.364479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-61160436236.364479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-254835150.98485199</v>
      </c>
      <c r="L2767" s="444">
        <f t="shared" ca="1" si="134"/>
        <v>-61415271387.349335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-61415271387.349335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-255896964.11395556</v>
      </c>
      <c r="L2768" s="444">
        <f t="shared" ca="1" si="134"/>
        <v>-61671168351.463287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-61671168351.463287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-256963201.46443036</v>
      </c>
      <c r="L2769" s="444">
        <f t="shared" ca="1" si="134"/>
        <v>-61928131552.927719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-61928131552.927719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-258033881.47053215</v>
      </c>
      <c r="L2770" s="444">
        <f t="shared" ca="1" si="134"/>
        <v>-62186165434.398254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-62186165434.398254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-259109022.64332604</v>
      </c>
      <c r="L2771" s="444">
        <f t="shared" ca="1" si="134"/>
        <v>-62445274457.04158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-62445274457.04158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-260188643.57100663</v>
      </c>
      <c r="L2772" s="444">
        <f t="shared" ca="1" si="134"/>
        <v>-62705463100.612587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-62705463100.612587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-261272762.91921911</v>
      </c>
      <c r="L2773" s="444">
        <f t="shared" ca="1" si="134"/>
        <v>-62966735863.531807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-62966735863.531807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-262361399.43138254</v>
      </c>
      <c r="L2774" s="444">
        <f t="shared" ca="1" si="134"/>
        <v>-63229097262.963188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-63229097262.963188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-263454571.92901328</v>
      </c>
      <c r="L2775" s="444">
        <f t="shared" ca="1" si="134"/>
        <v>-63492551834.892204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-63492551834.892204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-264552299.31205085</v>
      </c>
      <c r="L2776" s="444">
        <f t="shared" ca="1" si="134"/>
        <v>-63757104134.204254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-63757104134.204254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-265654600.5591844</v>
      </c>
      <c r="L2777" s="444">
        <f t="shared" ca="1" si="134"/>
        <v>-64022758734.763435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-64022758734.763435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-266761494.72818094</v>
      </c>
      <c r="L2778" s="444">
        <f t="shared" ca="1" si="134"/>
        <v>-64289520229.491615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-64289520229.491615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-267873000.95621508</v>
      </c>
      <c r="L2779" s="444">
        <f t="shared" ca="1" si="134"/>
        <v>-64557393230.44783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-64557393230.44783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-268989138.4601993</v>
      </c>
      <c r="L2780" s="444">
        <f t="shared" ca="1" si="134"/>
        <v>-64826382368.908028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-64826382368.908028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-270109926.53711677</v>
      </c>
      <c r="L2781" s="444">
        <f t="shared" ca="1" si="134"/>
        <v>-65096492295.445145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-65096492295.445145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-271235384.56435478</v>
      </c>
      <c r="L2782" s="444">
        <f t="shared" ca="1" si="134"/>
        <v>-65367727680.009499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-65367727680.009499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-272365532.00003952</v>
      </c>
      <c r="L2783" s="444">
        <f t="shared" ca="1" si="134"/>
        <v>-65640093212.009537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-65640093212.009537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-273500388.38337308</v>
      </c>
      <c r="L2784" s="444">
        <f t="shared" ca="1" si="134"/>
        <v>-65913593600.392906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-65913593600.392906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-274639973.33497047</v>
      </c>
      <c r="L2785" s="444">
        <f t="shared" ca="1" si="134"/>
        <v>-66188233573.727875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-66188233573.727875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-275784306.55719942</v>
      </c>
      <c r="L2786" s="444">
        <f t="shared" ca="1" si="134"/>
        <v>-66464017880.285072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-66464017880.285072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-276933407.83452111</v>
      </c>
      <c r="L2787" s="444">
        <f t="shared" ca="1" si="134"/>
        <v>-66740951288.119591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-66740951288.119591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-278087297.0338316</v>
      </c>
      <c r="L2788" s="444">
        <f t="shared" ca="1" si="134"/>
        <v>-67019038585.153419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-67019038585.153419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-279245994.10480589</v>
      </c>
      <c r="L2789" s="444">
        <f t="shared" ca="1" si="134"/>
        <v>-67298284579.258224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-67298284579.258224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-280409519.08024263</v>
      </c>
      <c r="L2790" s="444">
        <f t="shared" ca="1" si="134"/>
        <v>-67578694098.33847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-67578694098.33847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-281577892.07641029</v>
      </c>
      <c r="L2791" s="444">
        <f t="shared" ca="1" si="134"/>
        <v>-67860271990.414879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-67860271990.414879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-282751133.29339534</v>
      </c>
      <c r="L2792" s="444">
        <f t="shared" ca="1" si="134"/>
        <v>-68143023123.708275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-68143023123.708275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-283929263.01545113</v>
      </c>
      <c r="L2793" s="444">
        <f t="shared" ca="1" si="134"/>
        <v>-68426952386.723724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-68426952386.723724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-285112301.61134887</v>
      </c>
      <c r="L2794" s="444">
        <f t="shared" ca="1" si="134"/>
        <v>-68712064688.335075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-68712064688.335075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-286300269.53472948</v>
      </c>
      <c r="L2795" s="444">
        <f t="shared" ca="1" si="134"/>
        <v>-68998364957.869812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-68998364957.869812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-287493187.32445753</v>
      </c>
      <c r="L2796" s="444">
        <f t="shared" ca="1" si="134"/>
        <v>-69285858145.194275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-69285858145.194275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-288691075.60497612</v>
      </c>
      <c r="L2797" s="444">
        <f t="shared" ca="1" si="134"/>
        <v>-69574549220.799255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-69574549220.799255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-289893955.08666354</v>
      </c>
      <c r="L2798" s="444">
        <f t="shared" ca="1" si="134"/>
        <v>-69864443175.885925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-69864443175.885925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-291101846.56619138</v>
      </c>
      <c r="L2799" s="444">
        <f t="shared" ca="1" si="134"/>
        <v>-70155545022.452118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-70155545022.452118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-292314770.92688382</v>
      </c>
      <c r="L2800" s="444">
        <f t="shared" ca="1" si="134"/>
        <v>-70447859793.378998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-70447859793.378998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-293532749.13907915</v>
      </c>
      <c r="L2801" s="444">
        <f t="shared" ca="1" si="134"/>
        <v>-70741392542.518082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-70741392542.518082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-294755802.26049203</v>
      </c>
      <c r="L2802" s="444">
        <f t="shared" ca="1" si="134"/>
        <v>-71036148344.77858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-71036148344.77858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-295983951.43657744</v>
      </c>
      <c r="L2803" s="444">
        <f t="shared" ca="1" si="134"/>
        <v>-71332132296.215164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-71332132296.215164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-297217217.90089649</v>
      </c>
      <c r="L2804" s="444">
        <f t="shared" ca="1" si="134"/>
        <v>-71629349514.116058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-71629349514.116058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-298455622.9754836</v>
      </c>
      <c r="L2805" s="444">
        <f t="shared" ca="1" si="134"/>
        <v>-71927805137.091537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-71927805137.091537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-299699188.07121474</v>
      </c>
      <c r="L2806" s="444">
        <f t="shared" ca="1" si="134"/>
        <v>-72227504325.16275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-72227504325.16275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-300947934.68817812</v>
      </c>
      <c r="L2807" s="444">
        <f t="shared" ca="1" si="134"/>
        <v>-72528452259.850922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-72528452259.850922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-302201884.41604549</v>
      </c>
      <c r="L2808" s="444">
        <f t="shared" ca="1" si="134"/>
        <v>-72830654144.266968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-72830654144.266968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-303461058.93444568</v>
      </c>
      <c r="L2809" s="444">
        <f t="shared" ca="1" si="134"/>
        <v>-73134115203.201416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-73134115203.201416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-304725480.01333922</v>
      </c>
      <c r="L2810" s="444">
        <f t="shared" ca="1" si="134"/>
        <v>-73438840683.214752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-73438840683.214752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-305995169.51339477</v>
      </c>
      <c r="L2811" s="444">
        <f t="shared" ca="1" si="134"/>
        <v>-73744835852.728149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-73744835852.728149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-307270149.38636726</v>
      </c>
      <c r="L2812" s="444">
        <f t="shared" ca="1" si="134"/>
        <v>-74052106002.114517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-74052106002.114517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-308550441.67547715</v>
      </c>
      <c r="L2813" s="444">
        <f t="shared" ref="L2813:L3067" ca="1" si="139">I2813-J2813+K2813</f>
        <v>-74360656443.789993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-74360656443.789993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-309836068.51579165</v>
      </c>
      <c r="L2814" s="444">
        <f t="shared" ca="1" si="139"/>
        <v>-74670492512.305786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-74670492512.305786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-311127052.13460743</v>
      </c>
      <c r="L2815" s="444">
        <f t="shared" ca="1" si="139"/>
        <v>-74981619564.440399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-74981619564.440399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-312423414.85183501</v>
      </c>
      <c r="L2816" s="444">
        <f t="shared" ca="1" si="139"/>
        <v>-75294042979.292236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-75294042979.292236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-313725179.08038431</v>
      </c>
      <c r="L2817" s="444">
        <f t="shared" ca="1" si="139"/>
        <v>-75607768158.37262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-75607768158.37262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-315032367.32655257</v>
      </c>
      <c r="L2818" s="444">
        <f t="shared" ca="1" si="139"/>
        <v>-75922800525.699173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-75922800525.699173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-316345002.19041324</v>
      </c>
      <c r="L2819" s="444">
        <f t="shared" ca="1" si="139"/>
        <v>-76239145527.889587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-76239145527.889587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-317663106.36620659</v>
      </c>
      <c r="L2820" s="444">
        <f t="shared" ca="1" si="139"/>
        <v>-76556808634.255798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-76556808634.255798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-318986702.6427325</v>
      </c>
      <c r="L2821" s="444">
        <f t="shared" ca="1" si="139"/>
        <v>-76875795336.898529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-76875795336.898529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-320315813.90374386</v>
      </c>
      <c r="L2822" s="444">
        <f t="shared" ca="1" si="139"/>
        <v>-77196111150.802277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-77196111150.802277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-321650463.12834281</v>
      </c>
      <c r="L2823" s="444">
        <f t="shared" ca="1" si="139"/>
        <v>-77517761613.930618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-77517761613.930618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-322990673.39137757</v>
      </c>
      <c r="L2824" s="444">
        <f t="shared" ca="1" si="139"/>
        <v>-77840752287.321991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-77840752287.321991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-324336467.86384165</v>
      </c>
      <c r="L2825" s="444">
        <f t="shared" ca="1" si="139"/>
        <v>-78165088755.185837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-78165088755.185837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-325687869.81327432</v>
      </c>
      <c r="L2826" s="444">
        <f t="shared" ca="1" si="139"/>
        <v>-78490776624.999115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-78490776624.999115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-327044902.60416299</v>
      </c>
      <c r="L2827" s="444">
        <f t="shared" ca="1" si="139"/>
        <v>-78817821527.603271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-78817821527.603271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-328407589.69834697</v>
      </c>
      <c r="L2828" s="444">
        <f t="shared" ca="1" si="139"/>
        <v>-79146229117.30162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-79146229117.30162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-329775954.6554234</v>
      </c>
      <c r="L2829" s="444">
        <f t="shared" ca="1" si="139"/>
        <v>-79476005071.957047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-79476005071.957047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-331150021.13315433</v>
      </c>
      <c r="L2830" s="444">
        <f t="shared" ca="1" si="139"/>
        <v>-79807155093.090195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-79807155093.090195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-332529812.8878758</v>
      </c>
      <c r="L2831" s="444">
        <f t="shared" ca="1" si="139"/>
        <v>-80139684905.978073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-80139684905.978073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-333915353.77490866</v>
      </c>
      <c r="L2832" s="444">
        <f t="shared" ca="1" si="139"/>
        <v>-80473600259.752975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-80473600259.752975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-335306667.74897075</v>
      </c>
      <c r="L2833" s="444">
        <f t="shared" ca="1" si="139"/>
        <v>-80808906927.501953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-80808906927.501953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-336703778.86459148</v>
      </c>
      <c r="L2834" s="444">
        <f t="shared" ca="1" si="139"/>
        <v>-81145610706.366547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-81145610706.366547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-338106711.27652729</v>
      </c>
      <c r="L2835" s="444">
        <f t="shared" ca="1" si="139"/>
        <v>-81483717417.643066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-81483717417.643066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-339515489.24017942</v>
      </c>
      <c r="L2836" s="444">
        <f t="shared" ca="1" si="139"/>
        <v>-81823232906.88324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-81823232906.88324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-340930137.11201352</v>
      </c>
      <c r="L2837" s="444">
        <f t="shared" ca="1" si="139"/>
        <v>-82164163043.995255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-82164163043.995255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-342350679.34998024</v>
      </c>
      <c r="L2838" s="444">
        <f t="shared" ca="1" si="139"/>
        <v>-82506513723.34523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-82506513723.34523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-343777140.51393843</v>
      </c>
      <c r="L2839" s="444">
        <f t="shared" ca="1" si="139"/>
        <v>-82850290863.859161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-82850290863.859161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-345209545.26607984</v>
      </c>
      <c r="L2840" s="444">
        <f t="shared" ca="1" si="139"/>
        <v>-83195500409.125244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-83195500409.125244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-346647918.37135518</v>
      </c>
      <c r="L2841" s="444">
        <f t="shared" ca="1" si="139"/>
        <v>-83542148327.496597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-83542148327.496597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-348092284.6979025</v>
      </c>
      <c r="L2842" s="444">
        <f t="shared" ca="1" si="139"/>
        <v>-83890240612.194504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-83890240612.194504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-349542669.21747708</v>
      </c>
      <c r="L2843" s="444">
        <f t="shared" ca="1" si="139"/>
        <v>-84239783281.411987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-84239783281.411987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-350999097.00588328</v>
      </c>
      <c r="L2844" s="444">
        <f t="shared" ca="1" si="139"/>
        <v>-84590782378.417877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-84590782378.417877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-352461593.24340785</v>
      </c>
      <c r="L2845" s="444">
        <f t="shared" ca="1" si="139"/>
        <v>-84943243971.661285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-84943243971.661285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-353930183.21525538</v>
      </c>
      <c r="L2846" s="444">
        <f t="shared" ca="1" si="139"/>
        <v>-85297174154.876541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-85297174154.876541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-355404892.31198561</v>
      </c>
      <c r="L2847" s="444">
        <f t="shared" ca="1" si="139"/>
        <v>-85652579047.188522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-85652579047.188522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-356885746.02995217</v>
      </c>
      <c r="L2848" s="444">
        <f t="shared" ca="1" si="139"/>
        <v>-86009464793.218475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-86009464793.218475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-358372769.97174364</v>
      </c>
      <c r="L2849" s="444">
        <f t="shared" ca="1" si="139"/>
        <v>-86367837563.190216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-86367837563.190216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-359865989.84662592</v>
      </c>
      <c r="L2850" s="444">
        <f t="shared" ca="1" si="139"/>
        <v>-86727703553.036835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-86727703553.036835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-361365431.47098678</v>
      </c>
      <c r="L2851" s="444">
        <f t="shared" ca="1" si="139"/>
        <v>-87089068984.507828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-87089068984.507828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-362871120.76878262</v>
      </c>
      <c r="L2852" s="444">
        <f t="shared" ca="1" si="139"/>
        <v>-87451940105.276611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-87451940105.276611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-364383083.77198589</v>
      </c>
      <c r="L2853" s="444">
        <f t="shared" ca="1" si="139"/>
        <v>-87816323189.048599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-87816323189.048599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-365901346.62103581</v>
      </c>
      <c r="L2854" s="444">
        <f t="shared" ca="1" si="139"/>
        <v>-88182224535.669632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-88182224535.669632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-367425935.56529015</v>
      </c>
      <c r="L2855" s="444">
        <f t="shared" ca="1" si="139"/>
        <v>-88549650471.234924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-88549650471.234924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-368956876.96347886</v>
      </c>
      <c r="L2856" s="444">
        <f t="shared" ca="1" si="139"/>
        <v>-88918607348.19841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-88918607348.19841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-370494197.28416002</v>
      </c>
      <c r="L2857" s="444">
        <f t="shared" ca="1" si="139"/>
        <v>-89289101545.482574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-89289101545.482574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-372037923.10617739</v>
      </c>
      <c r="L2858" s="444">
        <f t="shared" ca="1" si="139"/>
        <v>-89661139468.588745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-89661139468.588745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-373588081.11911976</v>
      </c>
      <c r="L2859" s="444">
        <f t="shared" ca="1" si="139"/>
        <v>-90034727549.70787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-90034727549.70787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-375144698.12378281</v>
      </c>
      <c r="L2860" s="444">
        <f t="shared" ca="1" si="139"/>
        <v>-90409872247.83165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-90409872247.83165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-376707801.03263187</v>
      </c>
      <c r="L2861" s="444">
        <f t="shared" ca="1" si="139"/>
        <v>-90786580048.864288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-90786580048.864288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-378277416.87026787</v>
      </c>
      <c r="L2862" s="444">
        <f t="shared" ca="1" si="139"/>
        <v>-91164857465.734558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-91164857465.734558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-379853572.77389401</v>
      </c>
      <c r="L2863" s="444">
        <f t="shared" ca="1" si="139"/>
        <v>-91544711038.508453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-91544711038.508453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-381436295.9937852</v>
      </c>
      <c r="L2864" s="444">
        <f t="shared" ca="1" si="139"/>
        <v>-91926147334.502243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-91926147334.502243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-383025613.89375937</v>
      </c>
      <c r="L2865" s="444">
        <f t="shared" ca="1" si="139"/>
        <v>-92309172948.395996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-92309172948.395996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-384621553.95164996</v>
      </c>
      <c r="L2866" s="444">
        <f t="shared" ca="1" si="139"/>
        <v>-92693794502.347641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-92693794502.347641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-386224143.75978184</v>
      </c>
      <c r="L2867" s="444">
        <f t="shared" ca="1" si="139"/>
        <v>-93080018646.107422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-93080018646.107422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-387833411.02544761</v>
      </c>
      <c r="L2868" s="444">
        <f t="shared" ca="1" si="139"/>
        <v>-93467852057.132874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-93467852057.132874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-389449383.57138699</v>
      </c>
      <c r="L2869" s="444">
        <f t="shared" ca="1" si="139"/>
        <v>-93857301440.704254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-93857301440.704254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-391072089.33626771</v>
      </c>
      <c r="L2870" s="444">
        <f t="shared" ca="1" si="139"/>
        <v>-94248373530.040527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-94248373530.040527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-392701556.37516886</v>
      </c>
      <c r="L2871" s="444">
        <f t="shared" ca="1" si="139"/>
        <v>-94641075086.415695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-94641075086.415695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-394337812.8600654</v>
      </c>
      <c r="L2872" s="444">
        <f t="shared" ca="1" si="139"/>
        <v>-95035412899.275757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-95035412899.275757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-395980887.08031565</v>
      </c>
      <c r="L2873" s="444">
        <f t="shared" ca="1" si="139"/>
        <v>-95431393786.356079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-95431393786.356079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-397630807.44315034</v>
      </c>
      <c r="L2874" s="444">
        <f t="shared" ca="1" si="139"/>
        <v>-95829024593.799225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-95829024593.799225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-399287602.47416341</v>
      </c>
      <c r="L2875" s="444">
        <f t="shared" ca="1" si="139"/>
        <v>-96228312196.273392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-96228312196.273392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-400951300.81780577</v>
      </c>
      <c r="L2876" s="444">
        <f t="shared" ca="1" si="139"/>
        <v>-96629263497.091202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-96629263497.091202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-402621931.23787999</v>
      </c>
      <c r="L2877" s="444">
        <f t="shared" ca="1" si="139"/>
        <v>-97031885428.329086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-97031885428.329086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-404299522.61803788</v>
      </c>
      <c r="L2878" s="444">
        <f t="shared" ca="1" si="139"/>
        <v>-97436184950.947128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-97436184950.947128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-405984103.96227968</v>
      </c>
      <c r="L2879" s="444">
        <f t="shared" ca="1" si="139"/>
        <v>-97842169054.909409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-97842169054.909409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-407675704.39545584</v>
      </c>
      <c r="L2880" s="444">
        <f t="shared" ca="1" si="139"/>
        <v>-98249844759.304871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-98249844759.304871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-409374353.16377032</v>
      </c>
      <c r="L2881" s="444">
        <f t="shared" ca="1" si="139"/>
        <v>-98659219112.468643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-98659219112.468643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-411080079.63528603</v>
      </c>
      <c r="L2882" s="444">
        <f t="shared" ca="1" si="139"/>
        <v>-99070299192.103928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-99070299192.103928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-412792913.30043304</v>
      </c>
      <c r="L2883" s="444">
        <f t="shared" ca="1" si="139"/>
        <v>-99483092105.404358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-99483092105.404358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-414512883.77251816</v>
      </c>
      <c r="L2884" s="444">
        <f t="shared" ca="1" si="139"/>
        <v>-99897604989.17688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-99897604989.17688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-416240020.78823698</v>
      </c>
      <c r="L2885" s="444">
        <f t="shared" ca="1" si="139"/>
        <v>-100313845009.96512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-100313845009.96512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-417974354.208188</v>
      </c>
      <c r="L2886" s="444">
        <f t="shared" ca="1" si="139"/>
        <v>-100731819364.17331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-100731819364.17331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-419715914.01738876</v>
      </c>
      <c r="L2887" s="444">
        <f t="shared" ca="1" si="139"/>
        <v>-101151535278.1907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-101151535278.1907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-421464730.32579458</v>
      </c>
      <c r="L2888" s="444">
        <f t="shared" ca="1" si="139"/>
        <v>-101573000008.51649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-101573000008.51649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-423220833.3688187</v>
      </c>
      <c r="L2889" s="444">
        <f t="shared" ca="1" si="139"/>
        <v>-101996220841.88531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-101996220841.88531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-424984253.50785547</v>
      </c>
      <c r="L2890" s="444">
        <f t="shared" ca="1" si="139"/>
        <v>-102421205095.39317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-102421205095.39317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-426755021.23080486</v>
      </c>
      <c r="L2891" s="444">
        <f t="shared" ca="1" si="139"/>
        <v>-102847960116.62398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-102847960116.62398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-428533167.15259993</v>
      </c>
      <c r="L2892" s="444">
        <f t="shared" ca="1" si="139"/>
        <v>-103276493283.77658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-103276493283.77658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-430318722.01573575</v>
      </c>
      <c r="L2893" s="444">
        <f t="shared" ca="1" si="139"/>
        <v>-103706812005.79231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-103706812005.79231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-432111716.69080132</v>
      </c>
      <c r="L2894" s="444">
        <f t="shared" ca="1" si="139"/>
        <v>-104138923722.48311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-104138923722.48311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-433912182.17701292</v>
      </c>
      <c r="L2895" s="444">
        <f t="shared" ca="1" si="139"/>
        <v>-104572835904.66013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-104572835904.66013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-435720149.60275054</v>
      </c>
      <c r="L2896" s="444">
        <f t="shared" ca="1" si="139"/>
        <v>-105008556054.26288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-105008556054.26288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-437535650.22609532</v>
      </c>
      <c r="L2897" s="444">
        <f t="shared" ca="1" si="139"/>
        <v>-105446091704.48897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-105446091704.48897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-439358715.43537068</v>
      </c>
      <c r="L2898" s="444">
        <f t="shared" ca="1" si="139"/>
        <v>-105885450419.92433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-105885450419.92433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-441189376.74968469</v>
      </c>
      <c r="L2899" s="444">
        <f t="shared" ca="1" si="139"/>
        <v>-106326639796.67401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-106326639796.67401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-443027665.81947505</v>
      </c>
      <c r="L2900" s="444">
        <f t="shared" ca="1" si="139"/>
        <v>-106769667462.49348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-106769667462.49348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-444873614.42705619</v>
      </c>
      <c r="L2901" s="444">
        <f t="shared" ca="1" si="139"/>
        <v>-107214541076.92055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-107214541076.92055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-446727254.48716897</v>
      </c>
      <c r="L2902" s="444">
        <f t="shared" ca="1" si="139"/>
        <v>-107661268331.40771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-107661268331.40771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-448588618.04753214</v>
      </c>
      <c r="L2903" s="444">
        <f t="shared" ca="1" si="139"/>
        <v>-108109856949.45525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-108109856949.45525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-450457737.28939682</v>
      </c>
      <c r="L2904" s="444">
        <f t="shared" ca="1" si="139"/>
        <v>-108560314686.74464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-108560314686.74464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-452334644.52810264</v>
      </c>
      <c r="L2905" s="444">
        <f t="shared" ca="1" si="139"/>
        <v>-109012649331.27275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-109012649331.27275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-454219372.21363646</v>
      </c>
      <c r="L2906" s="444">
        <f t="shared" ca="1" si="139"/>
        <v>-109466868703.48639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-109466868703.48639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-456111952.93119329</v>
      </c>
      <c r="L2907" s="444">
        <f t="shared" ca="1" si="139"/>
        <v>-109922980656.41759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-109922980656.41759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-458012419.40174001</v>
      </c>
      <c r="L2908" s="444">
        <f t="shared" ca="1" si="139"/>
        <v>-110380993075.81932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-110380993075.81932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-459920804.48258054</v>
      </c>
      <c r="L2909" s="444">
        <f t="shared" ca="1" si="139"/>
        <v>-110840913880.3019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-110840913880.3019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-461837141.16792458</v>
      </c>
      <c r="L2910" s="444">
        <f t="shared" ca="1" si="139"/>
        <v>-111302751021.46982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-111302751021.46982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-463761462.58945751</v>
      </c>
      <c r="L2911" s="444">
        <f t="shared" ca="1" si="139"/>
        <v>-111766512484.05928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-111766512484.05928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-465693802.01691365</v>
      </c>
      <c r="L2912" s="444">
        <f t="shared" ca="1" si="139"/>
        <v>-112232206286.07619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-112232206286.07619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-467634192.85865086</v>
      </c>
      <c r="L2913" s="444">
        <f t="shared" ca="1" si="139"/>
        <v>-112699840478.93484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-112699840478.93484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-469582668.66222858</v>
      </c>
      <c r="L2914" s="444">
        <f t="shared" ca="1" si="139"/>
        <v>-113169423147.59708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-113169423147.59708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-471539263.11498773</v>
      </c>
      <c r="L2915" s="444">
        <f t="shared" ca="1" si="139"/>
        <v>-113640962410.71207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-113640962410.71207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-473504010.04463369</v>
      </c>
      <c r="L2916" s="444">
        <f t="shared" ca="1" si="139"/>
        <v>-114114466420.7567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-114114466420.7567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-475476943.41981953</v>
      </c>
      <c r="L2917" s="444">
        <f t="shared" ca="1" si="139"/>
        <v>-114589943364.17651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-114589943364.17651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-477458097.35073549</v>
      </c>
      <c r="L2918" s="444">
        <f t="shared" ca="1" si="139"/>
        <v>-115067401461.52725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-115067401461.52725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-479447506.08969688</v>
      </c>
      <c r="L2919" s="444">
        <f t="shared" ca="1" si="139"/>
        <v>-115546848967.61694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-115546848967.61694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-481445204.03173733</v>
      </c>
      <c r="L2920" s="444">
        <f t="shared" ca="1" si="139"/>
        <v>-116028294171.64868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-116028294171.64868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-483451225.71520281</v>
      </c>
      <c r="L2921" s="444">
        <f t="shared" ca="1" si="139"/>
        <v>-116511745397.36389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-116511745397.36389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-485465605.82234961</v>
      </c>
      <c r="L2922" s="444">
        <f t="shared" ca="1" si="139"/>
        <v>-116997211003.18625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-116997211003.18625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-487488379.17994261</v>
      </c>
      <c r="L2923" s="444">
        <f t="shared" ca="1" si="139"/>
        <v>-117484699382.3662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-117484699382.3662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-489519580.75985909</v>
      </c>
      <c r="L2924" s="444">
        <f t="shared" ca="1" si="139"/>
        <v>-117974218963.12605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-117974218963.12605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-491559245.67969197</v>
      </c>
      <c r="L2925" s="444">
        <f t="shared" ca="1" si="139"/>
        <v>-118465778208.80574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-118465778208.80574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-493607409.20335722</v>
      </c>
      <c r="L2926" s="444">
        <f t="shared" ca="1" si="139"/>
        <v>-118959385618.00909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-118959385618.00909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-495664106.74170452</v>
      </c>
      <c r="L2927" s="444">
        <f t="shared" ca="1" si="139"/>
        <v>-119455049724.75079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-119455049724.75079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-497729373.85312831</v>
      </c>
      <c r="L2928" s="444">
        <f t="shared" ca="1" si="139"/>
        <v>-119952779098.60393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-119952779098.60393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-499803246.24418294</v>
      </c>
      <c r="L2929" s="444">
        <f t="shared" ca="1" si="139"/>
        <v>-120452582344.84811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-120452582344.84811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-501885759.77020049</v>
      </c>
      <c r="L2930" s="444">
        <f t="shared" ca="1" si="139"/>
        <v>-120954468104.61832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-120954468104.61832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-503976950.43590963</v>
      </c>
      <c r="L2931" s="444">
        <f t="shared" ca="1" si="139"/>
        <v>-121458445055.05423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-121458445055.05423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-506076854.39605933</v>
      </c>
      <c r="L2932" s="444">
        <f t="shared" ca="1" si="139"/>
        <v>-121964521909.45029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-121964521909.45029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-508185507.95604283</v>
      </c>
      <c r="L2933" s="444">
        <f t="shared" ca="1" si="139"/>
        <v>-122472707417.40633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-122472707417.40633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-510302947.57252634</v>
      </c>
      <c r="L2934" s="444">
        <f t="shared" ca="1" si="139"/>
        <v>-122983010364.97885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-122983010364.97885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-512429209.85407853</v>
      </c>
      <c r="L2935" s="444">
        <f t="shared" ca="1" si="139"/>
        <v>-123495439574.83293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-123495439574.83293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-514564331.56180388</v>
      </c>
      <c r="L2936" s="444">
        <f t="shared" ca="1" si="139"/>
        <v>-124010003906.39473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-124010003906.39473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-516708349.60997808</v>
      </c>
      <c r="L2937" s="444">
        <f t="shared" ca="1" si="139"/>
        <v>-124526712256.00471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-124526712256.00471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-518861301.06668633</v>
      </c>
      <c r="L2938" s="444">
        <f t="shared" ca="1" si="139"/>
        <v>-125045573557.0714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-125045573557.0714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-521023223.15446407</v>
      </c>
      <c r="L2939" s="444">
        <f t="shared" ca="1" si="139"/>
        <v>-125566596780.22586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-125566596780.22586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-523194153.2509411</v>
      </c>
      <c r="L2940" s="444">
        <f t="shared" ca="1" si="139"/>
        <v>-126089790933.47681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-126089790933.47681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-525374128.88948667</v>
      </c>
      <c r="L2941" s="444">
        <f t="shared" ca="1" si="139"/>
        <v>-126615165062.36629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-126615165062.36629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-527563187.7598595</v>
      </c>
      <c r="L2942" s="444">
        <f t="shared" ca="1" si="139"/>
        <v>-127142728250.12614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-127142728250.12614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-529761367.70885891</v>
      </c>
      <c r="L2943" s="444">
        <f t="shared" ca="1" si="139"/>
        <v>-127672489617.83501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-127672489617.83501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-531968706.74097914</v>
      </c>
      <c r="L2944" s="444">
        <f t="shared" ca="1" si="139"/>
        <v>-128204458324.57599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-128204458324.57599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-534185243.01906663</v>
      </c>
      <c r="L2945" s="444">
        <f t="shared" ca="1" si="139"/>
        <v>-128738643567.59506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-128738643567.59506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-536411014.86497945</v>
      </c>
      <c r="L2946" s="444">
        <f t="shared" ca="1" si="139"/>
        <v>-129275054582.46004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-129275054582.46004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-538646060.76025009</v>
      </c>
      <c r="L2947" s="444">
        <f t="shared" ca="1" si="139"/>
        <v>-129813700643.22029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-129813700643.22029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-540890419.34675109</v>
      </c>
      <c r="L2948" s="444">
        <f t="shared" ca="1" si="139"/>
        <v>-130354591062.56705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-130354591062.56705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-543144129.42736268</v>
      </c>
      <c r="L2949" s="444">
        <f t="shared" ca="1" si="139"/>
        <v>-130897735191.99442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-130897735191.99442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-545407229.96664333</v>
      </c>
      <c r="L2950" s="444">
        <f t="shared" ca="1" si="139"/>
        <v>-131443142421.96106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-131443142421.96106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-547679760.09150445</v>
      </c>
      <c r="L2951" s="444">
        <f t="shared" ca="1" si="139"/>
        <v>-131990822182.05257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-131990822182.05257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-549961759.09188581</v>
      </c>
      <c r="L2952" s="444">
        <f t="shared" ca="1" si="139"/>
        <v>-132540783941.14445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-132540783941.14445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-552253266.42143524</v>
      </c>
      <c r="L2953" s="444">
        <f t="shared" ca="1" si="139"/>
        <v>-133093037207.56589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-133093037207.56589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-554554321.69819117</v>
      </c>
      <c r="L2954" s="444">
        <f t="shared" ca="1" si="139"/>
        <v>-133647591529.26408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-133647591529.26408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-556864964.70526695</v>
      </c>
      <c r="L2955" s="444">
        <f t="shared" ca="1" si="139"/>
        <v>-134204456493.96935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-134204456493.96935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-559185235.39153898</v>
      </c>
      <c r="L2956" s="444">
        <f t="shared" ca="1" si="139"/>
        <v>-134763641729.36089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-134763641729.36089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-561515173.87233698</v>
      </c>
      <c r="L2957" s="444">
        <f t="shared" ca="1" si="139"/>
        <v>-135325156903.23322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-135325156903.23322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-563854820.43013835</v>
      </c>
      <c r="L2958" s="444">
        <f t="shared" ca="1" si="139"/>
        <v>-135889011723.66336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-135889011723.66336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-566204215.51526403</v>
      </c>
      <c r="L2959" s="444">
        <f t="shared" ca="1" si="139"/>
        <v>-136455215939.17862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-136455215939.17862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-568563399.74657762</v>
      </c>
      <c r="L2960" s="444">
        <f t="shared" ca="1" si="139"/>
        <v>-137023779338.9252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-137023779338.9252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-570932413.91218829</v>
      </c>
      <c r="L2961" s="444">
        <f t="shared" ca="1" si="139"/>
        <v>-137594711752.8374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-137594711752.8374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-573311298.97015584</v>
      </c>
      <c r="L2962" s="444">
        <f t="shared" ca="1" si="139"/>
        <v>-138168023051.80756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-138168023051.80756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-575700096.04919815</v>
      </c>
      <c r="L2963" s="444">
        <f t="shared" ca="1" si="139"/>
        <v>-138743723147.85675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-138743723147.85675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-578098846.44940317</v>
      </c>
      <c r="L2964" s="444">
        <f t="shared" ca="1" si="139"/>
        <v>-139321821994.30615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-139321821994.30615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-580507591.64294231</v>
      </c>
      <c r="L2965" s="444">
        <f t="shared" ca="1" si="139"/>
        <v>-139902329585.9491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-139902329585.9491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-582926373.2747879</v>
      </c>
      <c r="L2966" s="444">
        <f t="shared" ca="1" si="139"/>
        <v>-140485255959.22388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-140485255959.22388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-585355233.16343284</v>
      </c>
      <c r="L2967" s="444">
        <f t="shared" ca="1" si="139"/>
        <v>-141070611192.3873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-141070611192.3873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-587794213.30161369</v>
      </c>
      <c r="L2968" s="444">
        <f t="shared" ca="1" si="139"/>
        <v>-141658405405.6889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-141658405405.6889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-590243355.85703707</v>
      </c>
      <c r="L2969" s="444">
        <f t="shared" ca="1" si="139"/>
        <v>-142248648761.54593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-142248648761.54593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-592702703.17310798</v>
      </c>
      <c r="L2970" s="444">
        <f t="shared" ca="1" si="139"/>
        <v>-142841351464.71902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-142841351464.71902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-595172297.76966262</v>
      </c>
      <c r="L2971" s="444">
        <f t="shared" ca="1" si="139"/>
        <v>-143436523762.48868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-143436523762.48868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-597652182.34370279</v>
      </c>
      <c r="L2972" s="444">
        <f t="shared" ca="1" si="139"/>
        <v>-144034175944.83237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-144034175944.83237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-600142399.77013481</v>
      </c>
      <c r="L2973" s="444">
        <f t="shared" ca="1" si="139"/>
        <v>-144634318344.60251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-144634318344.60251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-602642993.10251045</v>
      </c>
      <c r="L2974" s="444">
        <f t="shared" ca="1" si="139"/>
        <v>-145236961337.70502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-145236961337.70502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-605154005.57377088</v>
      </c>
      <c r="L2975" s="444">
        <f t="shared" ca="1" si="139"/>
        <v>-145842115343.27878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-145842115343.27878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-607675480.59699488</v>
      </c>
      <c r="L2976" s="444">
        <f t="shared" ca="1" si="139"/>
        <v>-146449790823.87576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-146449790823.87576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-610207461.76614904</v>
      </c>
      <c r="L2977" s="444">
        <f t="shared" ca="1" si="139"/>
        <v>-147059998285.64191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-147059998285.64191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-612749992.85684133</v>
      </c>
      <c r="L2978" s="444">
        <f t="shared" ca="1" si="139"/>
        <v>-147672748278.49875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-147672748278.49875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-615303117.8270781</v>
      </c>
      <c r="L2979" s="444">
        <f t="shared" ca="1" si="139"/>
        <v>-148288051396.32584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-148288051396.32584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-617866880.81802428</v>
      </c>
      <c r="L2980" s="444">
        <f t="shared" ca="1" si="139"/>
        <v>-148905918277.14386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-148905918277.14386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-620441326.15476608</v>
      </c>
      <c r="L2981" s="444">
        <f t="shared" ca="1" si="139"/>
        <v>-149526359603.29861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-149526359603.29861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-623026498.34707761</v>
      </c>
      <c r="L2982" s="444">
        <f t="shared" ca="1" si="139"/>
        <v>-150149386101.64569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-150149386101.64569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-625622442.09019041</v>
      </c>
      <c r="L2983" s="444">
        <f t="shared" ca="1" si="139"/>
        <v>-150775008543.73587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-150775008543.73587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-628229202.26556611</v>
      </c>
      <c r="L2984" s="444">
        <f t="shared" ca="1" si="139"/>
        <v>-151403237746.00143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-151403237746.00143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-630846823.94167268</v>
      </c>
      <c r="L2985" s="444">
        <f t="shared" ca="1" si="139"/>
        <v>-152034084569.94312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-152034084569.94312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-633475352.37476301</v>
      </c>
      <c r="L2986" s="444">
        <f t="shared" ca="1" si="139"/>
        <v>-152667559922.31787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-152667559922.31787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-636114833.00965774</v>
      </c>
      <c r="L2987" s="444">
        <f t="shared" ca="1" si="139"/>
        <v>-153303674755.32751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-153303674755.32751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-638765311.48053133</v>
      </c>
      <c r="L2988" s="444">
        <f t="shared" ca="1" si="139"/>
        <v>-153942440066.80804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-153942440066.80804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-641426833.61170018</v>
      </c>
      <c r="L2989" s="444">
        <f t="shared" ca="1" si="139"/>
        <v>-154583866900.41974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-154583866900.41974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-644099445.41841555</v>
      </c>
      <c r="L2990" s="444">
        <f t="shared" ca="1" si="139"/>
        <v>-155227966345.83817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-155227966345.83817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-646783193.10765898</v>
      </c>
      <c r="L2991" s="444">
        <f t="shared" ca="1" si="139"/>
        <v>-155874749538.94583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-155874749538.94583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-649478123.07894099</v>
      </c>
      <c r="L2992" s="444">
        <f t="shared" ca="1" si="139"/>
        <v>-156524227662.02478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-156524227662.02478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-652184281.92510319</v>
      </c>
      <c r="L2993" s="444">
        <f t="shared" ca="1" si="139"/>
        <v>-157176411943.94989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-157176411943.94989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-654901716.43312454</v>
      </c>
      <c r="L2994" s="444">
        <f t="shared" ca="1" si="139"/>
        <v>-157831313660.38303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-157831313660.38303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-657630473.58492923</v>
      </c>
      <c r="L2995" s="444">
        <f t="shared" ca="1" si="139"/>
        <v>-158488944133.96796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-158488944133.96796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-660370600.55819976</v>
      </c>
      <c r="L2996" s="444">
        <f t="shared" ca="1" si="139"/>
        <v>-159149314734.52615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-159149314734.52615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-663122144.72719228</v>
      </c>
      <c r="L2997" s="444">
        <f t="shared" ca="1" si="139"/>
        <v>-159812436879.25336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-159812436879.25336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-665885153.66355562</v>
      </c>
      <c r="L2998" s="444">
        <f t="shared" ca="1" si="139"/>
        <v>-160478322032.9169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-160478322032.9169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-668659675.13715374</v>
      </c>
      <c r="L2999" s="444">
        <f t="shared" ca="1" si="139"/>
        <v>-161146981708.05405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-161146981708.05405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-671445757.11689186</v>
      </c>
      <c r="L3000" s="444">
        <f t="shared" ca="1" si="139"/>
        <v>-161818427465.17093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-161818427465.17093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-674243447.77154553</v>
      </c>
      <c r="L3001" s="444">
        <f t="shared" ca="1" si="139"/>
        <v>-162492670912.94247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-162492670912.94247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-677052795.47059369</v>
      </c>
      <c r="L3002" s="444">
        <f t="shared" ca="1" si="139"/>
        <v>-163169723708.41306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-163169723708.41306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-679873848.78505445</v>
      </c>
      <c r="L3003" s="444">
        <f t="shared" ca="1" si="139"/>
        <v>-163849597557.19812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-163849597557.19812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-682706656.48832548</v>
      </c>
      <c r="L3004" s="444">
        <f t="shared" ca="1" si="139"/>
        <v>-164532304213.68643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-164532304213.68643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-685551267.55702674</v>
      </c>
      <c r="L3005" s="444">
        <f t="shared" ca="1" si="139"/>
        <v>-165217855481.24347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-165217855481.24347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-688407731.17184782</v>
      </c>
      <c r="L3006" s="444">
        <f t="shared" ca="1" si="139"/>
        <v>-165906263212.41531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-165906263212.41531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-691276096.71839714</v>
      </c>
      <c r="L3007" s="444">
        <f t="shared" ca="1" si="139"/>
        <v>-166597539309.1337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-166597539309.1337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-694156413.78805709</v>
      </c>
      <c r="L3008" s="444">
        <f t="shared" ca="1" si="139"/>
        <v>-167291695722.92175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-167291695722.92175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-697048732.17884064</v>
      </c>
      <c r="L3009" s="444">
        <f t="shared" ca="1" si="139"/>
        <v>-167988744455.10059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-167988744455.10059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-699953101.89625239</v>
      </c>
      <c r="L3010" s="444">
        <f t="shared" ca="1" si="139"/>
        <v>-168688697556.99683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-168688697556.99683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-702869573.15415347</v>
      </c>
      <c r="L3011" s="444">
        <f t="shared" ca="1" si="139"/>
        <v>-169391567130.15097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-169391567130.15097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-705798196.37562907</v>
      </c>
      <c r="L3012" s="444">
        <f t="shared" ca="1" si="139"/>
        <v>-170097365326.52661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-170097365326.52661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-708739022.19386089</v>
      </c>
      <c r="L3013" s="444">
        <f t="shared" ca="1" si="139"/>
        <v>-170806104348.72046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-170806104348.72046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-711692101.45300186</v>
      </c>
      <c r="L3014" s="444">
        <f t="shared" ca="1" si="139"/>
        <v>-171517796450.17346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-171517796450.17346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-714657485.20905614</v>
      </c>
      <c r="L3015" s="444">
        <f t="shared" ca="1" si="139"/>
        <v>-172232453935.38251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-172232453935.38251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-717635224.73076046</v>
      </c>
      <c r="L3016" s="444">
        <f t="shared" ca="1" si="139"/>
        <v>-172950089160.11328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-172950089160.11328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-720625371.50047195</v>
      </c>
      <c r="L3017" s="444">
        <f t="shared" ca="1" si="139"/>
        <v>-173670714531.61374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-173670714531.61374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-723627977.21505725</v>
      </c>
      <c r="L3018" s="444">
        <f t="shared" ca="1" si="139"/>
        <v>-174394342508.8288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-174394342508.8288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-726643093.78678668</v>
      </c>
      <c r="L3019" s="444">
        <f t="shared" ca="1" si="139"/>
        <v>-175120985602.61557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-175120985602.61557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-729670773.34423149</v>
      </c>
      <c r="L3020" s="444">
        <f t="shared" ca="1" si="139"/>
        <v>-175850656375.95981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-175850656375.95981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-732711068.23316586</v>
      </c>
      <c r="L3021" s="444">
        <f t="shared" ca="1" si="139"/>
        <v>-176583367444.19296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-176583367444.19296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-735764031.01747072</v>
      </c>
      <c r="L3022" s="444">
        <f t="shared" ca="1" si="139"/>
        <v>-177319131475.21042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-177319131475.21042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-738829714.48004341</v>
      </c>
      <c r="L3023" s="444">
        <f t="shared" ca="1" si="139"/>
        <v>-178057961189.69046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-178057961189.69046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-741908171.62371027</v>
      </c>
      <c r="L3024" s="444">
        <f t="shared" ca="1" si="139"/>
        <v>-178799869361.31418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-178799869361.31418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-744999455.67214239</v>
      </c>
      <c r="L3025" s="444">
        <f t="shared" ca="1" si="139"/>
        <v>-179544868816.98633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-179544868816.98633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-748103620.07077634</v>
      </c>
      <c r="L3026" s="444">
        <f t="shared" ca="1" si="139"/>
        <v>-180292972437.0571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-180292972437.0571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-751220718.48773789</v>
      </c>
      <c r="L3027" s="444">
        <f t="shared" ca="1" si="139"/>
        <v>-181044193155.54483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-181044193155.54483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-754350804.8147701</v>
      </c>
      <c r="L3028" s="444">
        <f t="shared" ca="1" si="139"/>
        <v>-181798543960.35959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-181798543960.35959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-757493933.16816497</v>
      </c>
      <c r="L3029" s="444">
        <f t="shared" ca="1" si="139"/>
        <v>-182556037893.52774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-182556037893.52774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-760650157.88969886</v>
      </c>
      <c r="L3030" s="444">
        <f t="shared" ca="1" si="139"/>
        <v>-183316688051.41745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-183316688051.41745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-763819533.54757273</v>
      </c>
      <c r="L3031" s="444">
        <f t="shared" ca="1" si="139"/>
        <v>-184080507584.96503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-184080507584.96503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-767002114.93735433</v>
      </c>
      <c r="L3032" s="444">
        <f t="shared" ca="1" si="139"/>
        <v>-184847509699.90237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-184847509699.90237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-770197957.08292651</v>
      </c>
      <c r="L3033" s="444">
        <f t="shared" ca="1" si="139"/>
        <v>-185617707656.98529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-185617707656.98529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-773407115.23743868</v>
      </c>
      <c r="L3034" s="444">
        <f t="shared" ca="1" si="139"/>
        <v>-186391114772.22272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-186391114772.22272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-776629644.88426137</v>
      </c>
      <c r="L3035" s="444">
        <f t="shared" ca="1" si="139"/>
        <v>-187167744417.10696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-187167744417.10696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-779865601.73794568</v>
      </c>
      <c r="L3036" s="444">
        <f t="shared" ca="1" si="139"/>
        <v>-187947610018.84491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-187947610018.84491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-783115041.74518716</v>
      </c>
      <c r="L3037" s="444">
        <f t="shared" ca="1" si="139"/>
        <v>-188730725060.59009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-188730725060.59009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-786378021.08579206</v>
      </c>
      <c r="L3038" s="444">
        <f t="shared" ca="1" si="139"/>
        <v>-189517103081.67587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-189517103081.67587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-789654596.17364943</v>
      </c>
      <c r="L3039" s="444">
        <f t="shared" ca="1" si="139"/>
        <v>-190306757677.84952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-190306757677.84952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-792944823.65770626</v>
      </c>
      <c r="L3040" s="444">
        <f t="shared" ca="1" si="139"/>
        <v>-191099702501.50723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-191099702501.50723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-796248760.42294681</v>
      </c>
      <c r="L3041" s="444">
        <f t="shared" ca="1" si="139"/>
        <v>-191895951261.93018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-191895951261.93018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-799566463.59137571</v>
      </c>
      <c r="L3042" s="444">
        <f t="shared" ca="1" si="139"/>
        <v>-192695517725.52155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-192695517725.52155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-802897990.52300644</v>
      </c>
      <c r="L3043" s="444">
        <f t="shared" ca="1" si="139"/>
        <v>-193498415716.04456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-193498415716.04456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-806243398.81685233</v>
      </c>
      <c r="L3044" s="444">
        <f t="shared" ca="1" si="139"/>
        <v>-194304659114.86142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-194304659114.86142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-809602746.31192255</v>
      </c>
      <c r="L3045" s="444">
        <f t="shared" ca="1" si="139"/>
        <v>-195114261861.17334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-195114261861.17334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-812976091.08822227</v>
      </c>
      <c r="L3046" s="444">
        <f t="shared" ca="1" si="139"/>
        <v>-195927237952.26157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-195927237952.26157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-816363491.46775651</v>
      </c>
      <c r="L3047" s="444">
        <f t="shared" ca="1" si="139"/>
        <v>-196743601443.72931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-196743601443.72931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-819765006.01553881</v>
      </c>
      <c r="L3048" s="444">
        <f t="shared" ca="1" si="139"/>
        <v>-197563366449.74484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-197563366449.74484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-823180693.54060352</v>
      </c>
      <c r="L3049" s="444">
        <f t="shared" ca="1" si="139"/>
        <v>-198386547143.28543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-198386547143.28543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-826610613.09702265</v>
      </c>
      <c r="L3050" s="444">
        <f t="shared" ca="1" si="139"/>
        <v>-199213157756.38245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-199213157756.38245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-830054823.98492682</v>
      </c>
      <c r="L3051" s="444">
        <f t="shared" ca="1" si="139"/>
        <v>-200043212580.36737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-200043212580.36737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-833513385.75153065</v>
      </c>
      <c r="L3052" s="444">
        <f t="shared" ca="1" si="139"/>
        <v>-200876725966.1189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-200876725966.1189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-836986358.19216204</v>
      </c>
      <c r="L3053" s="444">
        <f t="shared" ca="1" si="139"/>
        <v>-201713712324.31107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-201713712324.31107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-840473801.35129607</v>
      </c>
      <c r="L3054" s="444">
        <f t="shared" ca="1" si="139"/>
        <v>-202554186125.66235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-202554186125.66235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-843975775.52359319</v>
      </c>
      <c r="L3055" s="444">
        <f t="shared" ca="1" si="139"/>
        <v>-203398161901.18594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-203398161901.18594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-847492341.25494146</v>
      </c>
      <c r="L3056" s="444">
        <f t="shared" ca="1" si="139"/>
        <v>-204245654242.44089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-204245654242.44089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-851023559.34350371</v>
      </c>
      <c r="L3057" s="444">
        <f t="shared" ca="1" si="139"/>
        <v>-205096677801.78439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-205096677801.78439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-854569490.84076834</v>
      </c>
      <c r="L3058" s="444">
        <f t="shared" ca="1" si="139"/>
        <v>-205951247292.62515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-205951247292.62515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-858130197.05260479</v>
      </c>
      <c r="L3059" s="444">
        <f t="shared" ca="1" si="139"/>
        <v>-206809377489.67776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-206809377489.67776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-861705739.54032397</v>
      </c>
      <c r="L3060" s="444">
        <f t="shared" ca="1" si="139"/>
        <v>-207671083229.21808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-207671083229.21808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-865296180.12174201</v>
      </c>
      <c r="L3061" s="444">
        <f t="shared" ca="1" si="139"/>
        <v>-208536379409.33981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-208536379409.33981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-868901580.87224925</v>
      </c>
      <c r="L3062" s="444">
        <f t="shared" ca="1" si="139"/>
        <v>-209405280990.21207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-209405280990.21207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-872522004.12588358</v>
      </c>
      <c r="L3063" s="444">
        <f t="shared" ca="1" si="139"/>
        <v>-210277802994.33795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-210277802994.33795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-876157512.47640812</v>
      </c>
      <c r="L3064" s="444">
        <f t="shared" ca="1" si="139"/>
        <v>-211153960506.81436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-211153960506.81436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-879808168.77839315</v>
      </c>
      <c r="L3065" s="444">
        <f t="shared" ca="1" si="139"/>
        <v>-212033768675.59274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-212033768675.59274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-883474036.14830303</v>
      </c>
      <c r="L3066" s="444">
        <f t="shared" ca="1" si="139"/>
        <v>-212917242711.74106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-212917242711.74106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-887155177.96558774</v>
      </c>
      <c r="L3067" s="444">
        <f t="shared" ca="1" si="139"/>
        <v>-213804397889.70663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-213804397889.70663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-890851657.87377763</v>
      </c>
      <c r="L3068" s="444">
        <f t="shared" ref="L3068:L3322" ca="1" si="144">I3068-J3068+K3068</f>
        <v>-214695249547.58041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-214695249547.58041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-894563539.7815851</v>
      </c>
      <c r="L3069" s="444">
        <f t="shared" ca="1" si="144"/>
        <v>-215589813087.362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-215589813087.362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-898290887.86400831</v>
      </c>
      <c r="L3070" s="444">
        <f t="shared" ca="1" si="144"/>
        <v>-216488103975.22601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-216488103975.22601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-902033766.56344175</v>
      </c>
      <c r="L3071" s="444">
        <f t="shared" ca="1" si="144"/>
        <v>-217390137741.78946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-217390137741.78946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-905792240.59078956</v>
      </c>
      <c r="L3072" s="444">
        <f t="shared" ca="1" si="144"/>
        <v>-218295929982.38025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-218295929982.38025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-909566374.92658448</v>
      </c>
      <c r="L3073" s="444">
        <f t="shared" ca="1" si="144"/>
        <v>-219205496357.30682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-219205496357.30682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-913356234.82211185</v>
      </c>
      <c r="L3074" s="444">
        <f t="shared" ca="1" si="144"/>
        <v>-220118852592.12894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-220118852592.12894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-917161885.80053723</v>
      </c>
      <c r="L3075" s="444">
        <f t="shared" ca="1" si="144"/>
        <v>-221036014477.92947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-221036014477.92947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-920983393.65803945</v>
      </c>
      <c r="L3076" s="444">
        <f t="shared" ca="1" si="144"/>
        <v>-221956997871.58752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-221956997871.58752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-924820824.46494806</v>
      </c>
      <c r="L3077" s="444">
        <f t="shared" ca="1" si="144"/>
        <v>-222881818696.05246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-222881818696.05246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-928674244.56688523</v>
      </c>
      <c r="L3078" s="444">
        <f t="shared" ca="1" si="144"/>
        <v>-223810492940.61935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-223810492940.61935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-932543720.58591402</v>
      </c>
      <c r="L3079" s="444">
        <f t="shared" ca="1" si="144"/>
        <v>-224743036661.20526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-224743036661.20526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-936429319.42168868</v>
      </c>
      <c r="L3080" s="444">
        <f t="shared" ca="1" si="144"/>
        <v>-225679465980.62695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-225679465980.62695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-940331108.25261223</v>
      </c>
      <c r="L3081" s="444">
        <f t="shared" ca="1" si="144"/>
        <v>-226619797088.87958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-226619797088.87958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-944249154.53699827</v>
      </c>
      <c r="L3082" s="444">
        <f t="shared" ca="1" si="144"/>
        <v>-227564046243.41656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-227564046243.41656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-948183526.01423562</v>
      </c>
      <c r="L3083" s="444">
        <f t="shared" ca="1" si="144"/>
        <v>-228512229769.43079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-228512229769.43079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-952134290.70596147</v>
      </c>
      <c r="L3084" s="444">
        <f t="shared" ca="1" si="144"/>
        <v>-229464364060.13675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-229464364060.13675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-956101516.91723633</v>
      </c>
      <c r="L3085" s="444">
        <f t="shared" ca="1" si="144"/>
        <v>-230420465577.05399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-230420465577.05399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-960085273.2377249</v>
      </c>
      <c r="L3086" s="444">
        <f t="shared" ca="1" si="144"/>
        <v>-231380550850.29172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-231380550850.29172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-964085628.54288232</v>
      </c>
      <c r="L3087" s="444">
        <f t="shared" ca="1" si="144"/>
        <v>-232344636478.83459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-232344636478.83459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-968102651.99514413</v>
      </c>
      <c r="L3088" s="444">
        <f t="shared" ca="1" si="144"/>
        <v>-233312739130.82974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-233312739130.82974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-972136413.04512382</v>
      </c>
      <c r="L3089" s="444">
        <f t="shared" ca="1" si="144"/>
        <v>-234284875543.87488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-234284875543.87488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-976186981.43281186</v>
      </c>
      <c r="L3090" s="444">
        <f t="shared" ca="1" si="144"/>
        <v>-235261062525.30768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-235261062525.30768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-980254427.18878198</v>
      </c>
      <c r="L3091" s="444">
        <f t="shared" ca="1" si="144"/>
        <v>-236241316952.49646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-236241316952.49646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-984338820.63540184</v>
      </c>
      <c r="L3092" s="444">
        <f t="shared" ca="1" si="144"/>
        <v>-237225655773.13187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-237225655773.13187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-988440232.38804948</v>
      </c>
      <c r="L3093" s="444">
        <f t="shared" ca="1" si="144"/>
        <v>-238214096005.51993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-238214096005.51993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-992558733.3563329</v>
      </c>
      <c r="L3094" s="444">
        <f t="shared" ca="1" si="144"/>
        <v>-239206654738.87625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-239206654738.87625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-996694394.7453177</v>
      </c>
      <c r="L3095" s="444">
        <f t="shared" ca="1" si="144"/>
        <v>-240203349133.62158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-240203349133.62158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-1000847288.0567567</v>
      </c>
      <c r="L3096" s="444">
        <f t="shared" ca="1" si="144"/>
        <v>-241204196421.67834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-241204196421.67834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-1005017485.0903265</v>
      </c>
      <c r="L3097" s="444">
        <f t="shared" ca="1" si="144"/>
        <v>-242209213906.76868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-242209213906.76868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-1009205057.9448695</v>
      </c>
      <c r="L3098" s="444">
        <f t="shared" ca="1" si="144"/>
        <v>-243218418964.71353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-243218418964.71353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-1013410079.0196398</v>
      </c>
      <c r="L3099" s="444">
        <f t="shared" ca="1" si="144"/>
        <v>-244231829043.73318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-244231829043.73318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-1017632621.0155549</v>
      </c>
      <c r="L3100" s="444">
        <f t="shared" ca="1" si="144"/>
        <v>-245249461664.74875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-245249461664.74875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-1021872756.9364531</v>
      </c>
      <c r="L3101" s="444">
        <f t="shared" ca="1" si="144"/>
        <v>-246271334421.68521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-246271334421.68521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-1026130560.090355</v>
      </c>
      <c r="L3102" s="444">
        <f t="shared" ca="1" si="144"/>
        <v>-247297464981.77557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-247297464981.77557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-1030406104.0907316</v>
      </c>
      <c r="L3103" s="444">
        <f t="shared" ca="1" si="144"/>
        <v>-248327871085.8663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-248327871085.8663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-1034699462.8577763</v>
      </c>
      <c r="L3104" s="444">
        <f t="shared" ca="1" si="144"/>
        <v>-249362570548.72409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-249362570548.72409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-1039010710.6196837</v>
      </c>
      <c r="L3105" s="444">
        <f t="shared" ca="1" si="144"/>
        <v>-250401581259.34378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-250401581259.34378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-1043339921.9139326</v>
      </c>
      <c r="L3106" s="444">
        <f t="shared" ca="1" si="144"/>
        <v>-251444921181.25772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-251444921181.25772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-1047687171.5885737</v>
      </c>
      <c r="L3107" s="444">
        <f t="shared" ca="1" si="144"/>
        <v>-252492608352.84628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-252492608352.84628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-1052052534.8035262</v>
      </c>
      <c r="L3108" s="444">
        <f t="shared" ca="1" si="144"/>
        <v>-253544660887.64981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-253544660887.64981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-1056436087.0318742</v>
      </c>
      <c r="L3109" s="444">
        <f t="shared" ca="1" si="144"/>
        <v>-254601096974.68167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-254601096974.68167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-1060837904.0611736</v>
      </c>
      <c r="L3110" s="444">
        <f t="shared" ca="1" si="144"/>
        <v>-255661934878.74286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-255661934878.74286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-1065258061.9947618</v>
      </c>
      <c r="L3111" s="444">
        <f t="shared" ca="1" si="144"/>
        <v>-256727192940.73761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-256727192940.73761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-1069696637.2530733</v>
      </c>
      <c r="L3112" s="444">
        <f t="shared" ca="1" si="144"/>
        <v>-257796889577.99069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-257796889577.99069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-1074153706.5749612</v>
      </c>
      <c r="L3113" s="444">
        <f t="shared" ca="1" si="144"/>
        <v>-258871043284.56564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-258871043284.56564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-1078629347.0190234</v>
      </c>
      <c r="L3114" s="444">
        <f t="shared" ca="1" si="144"/>
        <v>-259949672631.58466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-259949672631.58466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-1083123635.964936</v>
      </c>
      <c r="L3115" s="444">
        <f t="shared" ca="1" si="144"/>
        <v>-261032796267.54959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-261032796267.54959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-1087636651.11479</v>
      </c>
      <c r="L3116" s="444">
        <f t="shared" ca="1" si="144"/>
        <v>-262120432918.66437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-262120432918.66437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-1092168470.4944348</v>
      </c>
      <c r="L3117" s="444">
        <f t="shared" ca="1" si="144"/>
        <v>-263212601389.15881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-263212601389.15881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-1096719172.4548285</v>
      </c>
      <c r="L3118" s="444">
        <f t="shared" ca="1" si="144"/>
        <v>-264309320561.61365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-264309320561.61365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-1101288835.6733902</v>
      </c>
      <c r="L3119" s="444">
        <f t="shared" ca="1" si="144"/>
        <v>-265410609397.28705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-265410609397.28705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-1105877539.1553626</v>
      </c>
      <c r="L3120" s="444">
        <f t="shared" ca="1" si="144"/>
        <v>-266516486936.44241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-266516486936.44241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-1110485362.2351768</v>
      </c>
      <c r="L3121" s="444">
        <f t="shared" ca="1" si="144"/>
        <v>-267626972298.67758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-267626972298.67758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-1115112384.5778232</v>
      </c>
      <c r="L3122" s="444">
        <f t="shared" ca="1" si="144"/>
        <v>-268742084683.2554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-268742084683.2554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-1119758686.1802309</v>
      </c>
      <c r="L3123" s="444">
        <f t="shared" ca="1" si="144"/>
        <v>-269861843369.43564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-269861843369.43564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-1124424347.3726485</v>
      </c>
      <c r="L3124" s="444">
        <f t="shared" ca="1" si="144"/>
        <v>-270986267716.80829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-270986267716.80829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-1129109448.8200347</v>
      </c>
      <c r="L3125" s="444">
        <f t="shared" ca="1" si="144"/>
        <v>-272115377165.62833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-272115377165.62833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-1133814071.5234513</v>
      </c>
      <c r="L3126" s="444">
        <f t="shared" ca="1" si="144"/>
        <v>-273249191237.15176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-273249191237.15176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-1138538296.8214657</v>
      </c>
      <c r="L3127" s="444">
        <f t="shared" ca="1" si="144"/>
        <v>-274387729533.97324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-274387729533.97324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-1143282206.3915553</v>
      </c>
      <c r="L3128" s="444">
        <f t="shared" ca="1" si="144"/>
        <v>-275531011740.36481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-275531011740.36481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-1148045882.2515199</v>
      </c>
      <c r="L3129" s="444">
        <f t="shared" ca="1" si="144"/>
        <v>-276679057622.61633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-276679057622.61633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-1152829406.7609015</v>
      </c>
      <c r="L3130" s="444">
        <f t="shared" ca="1" si="144"/>
        <v>-277831887029.37726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-277831887029.37726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-1157632862.6224053</v>
      </c>
      <c r="L3131" s="444">
        <f t="shared" ca="1" si="144"/>
        <v>-278989519891.99963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-278989519891.99963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-1162456332.8833318</v>
      </c>
      <c r="L3132" s="444">
        <f t="shared" ca="1" si="144"/>
        <v>-280151976224.883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-280151976224.883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-1167299900.9370124</v>
      </c>
      <c r="L3133" s="444">
        <f t="shared" ca="1" si="144"/>
        <v>-281319276125.82001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-281319276125.82001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-1172163650.52425</v>
      </c>
      <c r="L3134" s="444">
        <f t="shared" ca="1" si="144"/>
        <v>-282491439776.34424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-282491439776.34424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-1177047665.7347677</v>
      </c>
      <c r="L3135" s="444">
        <f t="shared" ca="1" si="144"/>
        <v>-283668487442.07898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-283668487442.07898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-1181952031.0086625</v>
      </c>
      <c r="L3136" s="444">
        <f t="shared" ca="1" si="144"/>
        <v>-284850439473.08765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-284850439473.08765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-1186876831.1378651</v>
      </c>
      <c r="L3137" s="444">
        <f t="shared" ca="1" si="144"/>
        <v>-286037316304.22552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-286037316304.22552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-1191822151.2676063</v>
      </c>
      <c r="L3138" s="444">
        <f t="shared" ca="1" si="144"/>
        <v>-287229138455.4931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-287229138455.4931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-1196788076.8978879</v>
      </c>
      <c r="L3139" s="444">
        <f t="shared" ca="1" si="144"/>
        <v>-288425926532.39099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-288425926532.39099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-1201774693.8849626</v>
      </c>
      <c r="L3140" s="444">
        <f t="shared" ca="1" si="144"/>
        <v>-289627701226.27594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-289627701226.27594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-1206782088.4428165</v>
      </c>
      <c r="L3141" s="444">
        <f t="shared" ca="1" si="144"/>
        <v>-290834483314.71875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-290834483314.71875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-1211810347.1446614</v>
      </c>
      <c r="L3142" s="444">
        <f t="shared" ca="1" si="144"/>
        <v>-292046293661.8634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-292046293661.8634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-1216859556.9244308</v>
      </c>
      <c r="L3143" s="444">
        <f t="shared" ca="1" si="144"/>
        <v>-293263153218.78784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-293263153218.78784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-1221929805.0782826</v>
      </c>
      <c r="L3144" s="444">
        <f t="shared" ca="1" si="144"/>
        <v>-294485083023.86615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-294485083023.86615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-1227021179.266109</v>
      </c>
      <c r="L3145" s="444">
        <f t="shared" ca="1" si="144"/>
        <v>-295712104203.13226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-295712104203.13226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-1232133767.513051</v>
      </c>
      <c r="L3146" s="444">
        <f t="shared" ca="1" si="144"/>
        <v>-296944237970.64532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-296944237970.64532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-1237267658.2110221</v>
      </c>
      <c r="L3147" s="444">
        <f t="shared" ca="1" si="144"/>
        <v>-298181505628.85632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-298181505628.85632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-1242422940.1202347</v>
      </c>
      <c r="L3148" s="444">
        <f t="shared" ca="1" si="144"/>
        <v>-299423928568.97656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-299423928568.97656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-1247599702.3707356</v>
      </c>
      <c r="L3149" s="444">
        <f t="shared" ca="1" si="144"/>
        <v>-300671528271.34729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-300671528271.34729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-1252798034.4639471</v>
      </c>
      <c r="L3150" s="444">
        <f t="shared" ca="1" si="144"/>
        <v>-301924326305.81122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-301924326305.81122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-1258018026.2742133</v>
      </c>
      <c r="L3151" s="444">
        <f t="shared" ca="1" si="144"/>
        <v>-303182344332.08545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-303182344332.08545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-1263259768.0503559</v>
      </c>
      <c r="L3152" s="444">
        <f t="shared" ca="1" si="144"/>
        <v>-304445604100.1358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-304445604100.1358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-1268523350.4172325</v>
      </c>
      <c r="L3153" s="444">
        <f t="shared" ca="1" si="144"/>
        <v>-305714127450.55304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-305714127450.55304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-1273808864.3773043</v>
      </c>
      <c r="L3154" s="444">
        <f t="shared" ca="1" si="144"/>
        <v>-306987936314.93036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-306987936314.93036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-1279116401.3122098</v>
      </c>
      <c r="L3155" s="444">
        <f t="shared" ca="1" si="144"/>
        <v>-308267052716.24255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-308267052716.24255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-1284446052.984344</v>
      </c>
      <c r="L3156" s="444">
        <f t="shared" ca="1" si="144"/>
        <v>-309551498769.22687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-309551498769.22687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-1289797911.5384452</v>
      </c>
      <c r="L3157" s="444">
        <f t="shared" ca="1" si="144"/>
        <v>-310841296680.76532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-310841296680.76532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-1295172069.5031888</v>
      </c>
      <c r="L3158" s="444">
        <f t="shared" ca="1" si="144"/>
        <v>-312136468750.26849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-312136468750.26849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-1300568619.7927854</v>
      </c>
      <c r="L3159" s="444">
        <f t="shared" ca="1" si="144"/>
        <v>-313437037370.06128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-313437037370.06128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-1305987655.7085886</v>
      </c>
      <c r="L3160" s="444">
        <f t="shared" ca="1" si="144"/>
        <v>-314743025025.7699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-314743025025.7699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-1311429270.9407079</v>
      </c>
      <c r="L3161" s="444">
        <f t="shared" ca="1" si="144"/>
        <v>-316054454296.71063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-316054454296.71063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-1316893559.5696275</v>
      </c>
      <c r="L3162" s="444">
        <f t="shared" ca="1" si="144"/>
        <v>-317371347856.28027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-317371347856.28027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-1322380616.0678344</v>
      </c>
      <c r="L3163" s="444">
        <f t="shared" ca="1" si="144"/>
        <v>-318693728472.34808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-318693728472.34808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-1327890535.3014503</v>
      </c>
      <c r="L3164" s="444">
        <f t="shared" ca="1" si="144"/>
        <v>-320021619007.64954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-320021619007.64954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-1333423412.531873</v>
      </c>
      <c r="L3165" s="444">
        <f t="shared" ca="1" si="144"/>
        <v>-321355042420.1814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-321355042420.1814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-1338979343.4174225</v>
      </c>
      <c r="L3166" s="444">
        <f t="shared" ca="1" si="144"/>
        <v>-322694021763.59882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-322694021763.59882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-1344558424.0149951</v>
      </c>
      <c r="L3167" s="444">
        <f t="shared" ca="1" si="144"/>
        <v>-324038580187.61383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-324038580187.61383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-1350160750.7817242</v>
      </c>
      <c r="L3168" s="444">
        <f t="shared" ca="1" si="144"/>
        <v>-325388740938.39557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-325388740938.39557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-1355786420.5766482</v>
      </c>
      <c r="L3169" s="444">
        <f t="shared" ca="1" si="144"/>
        <v>-326744527358.97223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-326744527358.97223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-1361435530.6623843</v>
      </c>
      <c r="L3170" s="444">
        <f t="shared" ca="1" si="144"/>
        <v>-328105962889.63464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-328105962889.63464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-1367108178.706811</v>
      </c>
      <c r="L3171" s="444">
        <f t="shared" ca="1" si="144"/>
        <v>-329473071068.34143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-329473071068.34143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-1372804462.7847559</v>
      </c>
      <c r="L3172" s="444">
        <f t="shared" ca="1" si="144"/>
        <v>-330845875531.12616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-330845875531.12616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-1378524481.3796923</v>
      </c>
      <c r="L3173" s="444">
        <f t="shared" ca="1" si="144"/>
        <v>-332224400012.50586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-332224400012.50586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-1384268333.3854411</v>
      </c>
      <c r="L3174" s="444">
        <f t="shared" ca="1" si="144"/>
        <v>-333608668345.8913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-333608668345.8913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-1390036118.1078804</v>
      </c>
      <c r="L3175" s="444">
        <f t="shared" ca="1" si="144"/>
        <v>-334998704463.99921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-334998704463.99921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-1395827935.2666633</v>
      </c>
      <c r="L3176" s="444">
        <f t="shared" ca="1" si="144"/>
        <v>-336394532399.26587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-336394532399.26587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-1401643884.9969411</v>
      </c>
      <c r="L3177" s="444">
        <f t="shared" ca="1" si="144"/>
        <v>-337796176284.26282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-337796176284.26282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-1407484067.851095</v>
      </c>
      <c r="L3178" s="444">
        <f t="shared" ca="1" si="144"/>
        <v>-339203660352.11389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-339203660352.11389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-1413348584.8004746</v>
      </c>
      <c r="L3179" s="444">
        <f t="shared" ca="1" si="144"/>
        <v>-340617008936.91437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-340617008936.91437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-1419237537.2371433</v>
      </c>
      <c r="L3180" s="444">
        <f t="shared" ca="1" si="144"/>
        <v>-342036246474.15149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-342036246474.15149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-1425151026.9756312</v>
      </c>
      <c r="L3181" s="444">
        <f t="shared" ca="1" si="144"/>
        <v>-343461397501.12714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-343461397501.12714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-1431089156.2546964</v>
      </c>
      <c r="L3182" s="444">
        <f t="shared" ca="1" si="144"/>
        <v>-344892486657.38184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-344892486657.38184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-1437052027.7390909</v>
      </c>
      <c r="L3183" s="444">
        <f t="shared" ca="1" si="144"/>
        <v>-346329538685.12091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-346329538685.12091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-1443039744.521337</v>
      </c>
      <c r="L3184" s="444">
        <f t="shared" ca="1" si="144"/>
        <v>-347772578429.64227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-347772578429.64227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-1449052410.1235094</v>
      </c>
      <c r="L3185" s="444">
        <f t="shared" ca="1" si="144"/>
        <v>-349221630839.76581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-349221630839.76581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-1455090128.4990242</v>
      </c>
      <c r="L3186" s="444">
        <f t="shared" ca="1" si="144"/>
        <v>-350676720968.26483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-350676720968.26483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-1461153004.0344367</v>
      </c>
      <c r="L3187" s="444">
        <f t="shared" ca="1" si="144"/>
        <v>-352137873972.29926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-352137873972.29926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-1467241141.5512469</v>
      </c>
      <c r="L3188" s="444">
        <f t="shared" ca="1" si="144"/>
        <v>-353605115113.85052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-353605115113.85052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-1473354646.3077104</v>
      </c>
      <c r="L3189" s="444">
        <f t="shared" ca="1" si="144"/>
        <v>-355078469760.15826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-355078469760.15826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-1479493624.0006595</v>
      </c>
      <c r="L3190" s="444">
        <f t="shared" ca="1" si="144"/>
        <v>-356557963384.15894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-356557963384.15894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-1485658180.767329</v>
      </c>
      <c r="L3191" s="444">
        <f t="shared" ca="1" si="144"/>
        <v>-358043621564.92627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-358043621564.92627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-1491848423.1871927</v>
      </c>
      <c r="L3192" s="444">
        <f t="shared" ca="1" si="144"/>
        <v>-359535469988.11346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-359535469988.11346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-1498064458.2838061</v>
      </c>
      <c r="L3193" s="444">
        <f t="shared" ca="1" si="144"/>
        <v>-361033534446.39728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-361033534446.39728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-1504306393.5266552</v>
      </c>
      <c r="L3194" s="444">
        <f t="shared" ca="1" si="144"/>
        <v>-362537840839.92395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-362537840839.92395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-1510574336.8330164</v>
      </c>
      <c r="L3195" s="444">
        <f t="shared" ca="1" si="144"/>
        <v>-364048415176.75696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-364048415176.75696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-1516868396.5698206</v>
      </c>
      <c r="L3196" s="444">
        <f t="shared" ca="1" si="144"/>
        <v>-365565283573.32678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-365565283573.32678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-1523188681.5555282</v>
      </c>
      <c r="L3197" s="444">
        <f t="shared" ca="1" si="144"/>
        <v>-367088472254.88232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-367088472254.88232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-1529535301.0620096</v>
      </c>
      <c r="L3198" s="444">
        <f t="shared" ca="1" si="144"/>
        <v>-368618007555.94434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-368618007555.94434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-1535908364.8164346</v>
      </c>
      <c r="L3199" s="444">
        <f t="shared" ca="1" si="144"/>
        <v>-370153915920.76074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-370153915920.76074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-1542307983.0031698</v>
      </c>
      <c r="L3200" s="444">
        <f t="shared" ca="1" si="144"/>
        <v>-371696223903.76392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-371696223903.76392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-1548734266.2656829</v>
      </c>
      <c r="L3201" s="444">
        <f t="shared" ca="1" si="144"/>
        <v>-373244958170.0296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-373244958170.0296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-1555187325.7084568</v>
      </c>
      <c r="L3202" s="444">
        <f t="shared" ca="1" si="144"/>
        <v>-374800145495.73804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-374800145495.73804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-1561667272.8989084</v>
      </c>
      <c r="L3203" s="444">
        <f t="shared" ca="1" si="144"/>
        <v>-376361812768.63696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-376361812768.63696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-1568174219.8693206</v>
      </c>
      <c r="L3204" s="444">
        <f t="shared" ca="1" si="144"/>
        <v>-377929986988.50629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-377929986988.50629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-1574708279.1187761</v>
      </c>
      <c r="L3205" s="444">
        <f t="shared" ca="1" si="144"/>
        <v>-379504695267.62506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-379504695267.62506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-1581269563.6151044</v>
      </c>
      <c r="L3206" s="444">
        <f t="shared" ca="1" si="144"/>
        <v>-381085964831.24017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-381085964831.24017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-1587858186.796834</v>
      </c>
      <c r="L3207" s="444">
        <f t="shared" ca="1" si="144"/>
        <v>-382673823018.03699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-382673823018.03699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-1594474262.5751541</v>
      </c>
      <c r="L3208" s="444">
        <f t="shared" ca="1" si="144"/>
        <v>-384268297280.61212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-384268297280.61212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-1601117905.3358839</v>
      </c>
      <c r="L3209" s="444">
        <f t="shared" ca="1" si="144"/>
        <v>-385869415185.948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-385869415185.948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-1607789229.9414499</v>
      </c>
      <c r="L3210" s="444">
        <f t="shared" ca="1" si="144"/>
        <v>-387477204415.88947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-387477204415.88947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-1614488351.7328727</v>
      </c>
      <c r="L3211" s="444">
        <f t="shared" ca="1" si="144"/>
        <v>-389091692767.62231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-389091692767.62231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-1621215386.5317597</v>
      </c>
      <c r="L3212" s="444">
        <f t="shared" ca="1" si="144"/>
        <v>-390712908154.15405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-390712908154.15405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-1627970450.6423085</v>
      </c>
      <c r="L3213" s="444">
        <f t="shared" ca="1" si="144"/>
        <v>-392340878604.79639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-392340878604.79639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-1634753660.8533182</v>
      </c>
      <c r="L3214" s="444">
        <f t="shared" ca="1" si="144"/>
        <v>-393975632265.64972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-393975632265.64972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-1641565134.4402072</v>
      </c>
      <c r="L3215" s="444">
        <f t="shared" ca="1" si="144"/>
        <v>-395617197400.0899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-395617197400.0899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-1648404989.1670413</v>
      </c>
      <c r="L3216" s="444">
        <f t="shared" ca="1" si="144"/>
        <v>-397265602389.25696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-397265602389.25696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-1655273343.2885706</v>
      </c>
      <c r="L3217" s="444">
        <f t="shared" ca="1" si="144"/>
        <v>-398920875732.54553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-398920875732.54553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-1662170315.552273</v>
      </c>
      <c r="L3218" s="444">
        <f t="shared" ca="1" si="144"/>
        <v>-400583046048.09778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-400583046048.09778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-1669096025.2004075</v>
      </c>
      <c r="L3219" s="444">
        <f t="shared" ca="1" si="144"/>
        <v>-402252142073.29816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-402252142073.29816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-1676050591.9720757</v>
      </c>
      <c r="L3220" s="444">
        <f t="shared" ca="1" si="144"/>
        <v>-403928192665.2702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-403928192665.2702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-1683034136.1052926</v>
      </c>
      <c r="L3221" s="444">
        <f t="shared" ca="1" si="144"/>
        <v>-405611226801.37549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-405611226801.37549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-1690046778.3390646</v>
      </c>
      <c r="L3222" s="444">
        <f t="shared" ca="1" si="144"/>
        <v>-407301273579.71454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-407301273579.71454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-1697088639.9154773</v>
      </c>
      <c r="L3223" s="444">
        <f t="shared" ca="1" si="144"/>
        <v>-408998362219.63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-408998362219.63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-1704159842.5817916</v>
      </c>
      <c r="L3224" s="444">
        <f t="shared" ca="1" si="144"/>
        <v>-410702522062.21179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-410702522062.21179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-1711260508.5925491</v>
      </c>
      <c r="L3225" s="444">
        <f t="shared" ca="1" si="144"/>
        <v>-412413782570.80432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-412413782570.80432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-1718390760.7116847</v>
      </c>
      <c r="L3226" s="444">
        <f t="shared" ca="1" si="144"/>
        <v>-414132173331.51599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-414132173331.51599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-1725550722.2146499</v>
      </c>
      <c r="L3227" s="444">
        <f t="shared" ca="1" si="144"/>
        <v>-415857724053.73065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-415857724053.73065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-1732740516.8905444</v>
      </c>
      <c r="L3228" s="444">
        <f t="shared" ca="1" si="144"/>
        <v>-417590464570.62122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-417590464570.62122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-1739960269.044255</v>
      </c>
      <c r="L3229" s="444">
        <f t="shared" ca="1" si="144"/>
        <v>-419330424839.66547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-419330424839.66547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-1747210103.498606</v>
      </c>
      <c r="L3230" s="444">
        <f t="shared" ca="1" si="144"/>
        <v>-421077634943.16406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-421077634943.16406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-1754490145.5965168</v>
      </c>
      <c r="L3231" s="444">
        <f t="shared" ca="1" si="144"/>
        <v>-422832125088.76056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-422832125088.76056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-1761800521.2031689</v>
      </c>
      <c r="L3232" s="444">
        <f t="shared" ca="1" si="144"/>
        <v>-424593925609.96375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-424593925609.96375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-1769141356.7081823</v>
      </c>
      <c r="L3233" s="444">
        <f t="shared" ca="1" si="144"/>
        <v>-426363066966.67194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-426363066966.67194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-1776512779.0277996</v>
      </c>
      <c r="L3234" s="444">
        <f t="shared" ca="1" si="144"/>
        <v>-428139579745.69971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-428139579745.69971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-1783914915.6070824</v>
      </c>
      <c r="L3235" s="444">
        <f t="shared" ca="1" si="144"/>
        <v>-429923494661.30676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-429923494661.30676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-1791347894.4221115</v>
      </c>
      <c r="L3236" s="444">
        <f t="shared" ca="1" si="144"/>
        <v>-431714842555.72888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-431714842555.72888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-1798811843.9822037</v>
      </c>
      <c r="L3237" s="444">
        <f t="shared" ca="1" si="144"/>
        <v>-433513654399.71106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-433513654399.71106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-1806306893.3321295</v>
      </c>
      <c r="L3238" s="444">
        <f t="shared" ca="1" si="144"/>
        <v>-435319961293.04321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-435319961293.04321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-1813833172.0543468</v>
      </c>
      <c r="L3239" s="444">
        <f t="shared" ca="1" si="144"/>
        <v>-437133794465.09753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-437133794465.09753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-1821390810.2712398</v>
      </c>
      <c r="L3240" s="444">
        <f t="shared" ca="1" si="144"/>
        <v>-438955185275.36877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-438955185275.36877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-1828979938.6473699</v>
      </c>
      <c r="L3241" s="444">
        <f t="shared" ca="1" si="144"/>
        <v>-440784165214.01617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-440784165214.01617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-1836600688.3917339</v>
      </c>
      <c r="L3242" s="444">
        <f t="shared" ca="1" si="144"/>
        <v>-442620765902.4079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-442620765902.4079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-1844253191.2600331</v>
      </c>
      <c r="L3243" s="444">
        <f t="shared" ca="1" si="144"/>
        <v>-444465019093.66791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-444465019093.66791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-1851937579.5569494</v>
      </c>
      <c r="L3244" s="444">
        <f t="shared" ca="1" si="144"/>
        <v>-446316956673.22485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-446316956673.22485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-1859653986.1384366</v>
      </c>
      <c r="L3245" s="444">
        <f t="shared" ca="1" si="144"/>
        <v>-448176610659.36328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-448176610659.36328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-1867402544.4140134</v>
      </c>
      <c r="L3246" s="444">
        <f t="shared" ca="1" si="144"/>
        <v>-450044013203.77728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-450044013203.77728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-1875183388.349072</v>
      </c>
      <c r="L3247" s="444">
        <f t="shared" ca="1" si="144"/>
        <v>-451919196592.12634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-451919196592.12634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-1882996652.4671929</v>
      </c>
      <c r="L3248" s="444">
        <f t="shared" ca="1" si="144"/>
        <v>-453802193244.59351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-453802193244.59351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-1890842471.852473</v>
      </c>
      <c r="L3249" s="444">
        <f t="shared" ca="1" si="144"/>
        <v>-455693035716.44598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-455693035716.44598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-1898720982.1518583</v>
      </c>
      <c r="L3250" s="444">
        <f t="shared" ca="1" si="144"/>
        <v>-457591756698.59784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-457591756698.59784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-1906632319.577491</v>
      </c>
      <c r="L3251" s="444">
        <f t="shared" ca="1" si="144"/>
        <v>-459498389018.17535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-459498389018.17535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-1914576620.9090643</v>
      </c>
      <c r="L3252" s="444">
        <f t="shared" ca="1" si="144"/>
        <v>-461412965639.08441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-461412965639.08441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-1922554023.4961851</v>
      </c>
      <c r="L3253" s="444">
        <f t="shared" ca="1" si="144"/>
        <v>-463335519662.58057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-463335519662.58057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-1930564665.2607527</v>
      </c>
      <c r="L3254" s="444">
        <f t="shared" ca="1" si="144"/>
        <v>-465266084327.84131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-465266084327.84131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-1938608684.6993387</v>
      </c>
      <c r="L3255" s="444">
        <f t="shared" ca="1" si="144"/>
        <v>-467204693012.54065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-467204693012.54065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-1946686220.8855858</v>
      </c>
      <c r="L3256" s="444">
        <f t="shared" ca="1" si="144"/>
        <v>-469151379233.42621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-469151379233.42621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-1954797413.4726095</v>
      </c>
      <c r="L3257" s="444">
        <f t="shared" ca="1" si="144"/>
        <v>-471106176646.8988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-471106176646.8988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-1962942402.6954114</v>
      </c>
      <c r="L3258" s="444">
        <f t="shared" ca="1" si="144"/>
        <v>-473069119049.59424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-473069119049.59424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-1971121329.3733094</v>
      </c>
      <c r="L3259" s="444">
        <f t="shared" ca="1" si="144"/>
        <v>-475040240378.96753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-475040240378.96753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-1979334334.9123647</v>
      </c>
      <c r="L3260" s="444">
        <f t="shared" ca="1" si="144"/>
        <v>-477019574713.87988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-477019574713.87988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-1987581561.3078327</v>
      </c>
      <c r="L3261" s="444">
        <f t="shared" ca="1" si="144"/>
        <v>-479007156275.18774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-479007156275.18774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-1995863151.1466153</v>
      </c>
      <c r="L3262" s="444">
        <f t="shared" ca="1" si="144"/>
        <v>-481003019426.33435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-481003019426.33435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-2004179247.6097267</v>
      </c>
      <c r="L3263" s="444">
        <f t="shared" ca="1" si="144"/>
        <v>-483007198673.94409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-483007198673.94409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-2012529994.4747667</v>
      </c>
      <c r="L3264" s="444">
        <f t="shared" ca="1" si="144"/>
        <v>-485019728668.41888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-485019728668.41888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-2020915536.118412</v>
      </c>
      <c r="L3265" s="444">
        <f t="shared" ca="1" si="144"/>
        <v>-487040644204.53729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-487040644204.53729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-2029336017.5189054</v>
      </c>
      <c r="L3266" s="444">
        <f t="shared" ca="1" si="144"/>
        <v>-489069980222.05621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-489069980222.05621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-2037791584.2585676</v>
      </c>
      <c r="L3267" s="444">
        <f t="shared" ca="1" si="144"/>
        <v>-491107771806.31476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-491107771806.31476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-2046282382.5263116</v>
      </c>
      <c r="L3268" s="444">
        <f t="shared" ca="1" si="144"/>
        <v>-493154054188.84106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-493154054188.84106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-2054808559.1201708</v>
      </c>
      <c r="L3269" s="444">
        <f t="shared" ca="1" si="144"/>
        <v>-495208862747.96124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-495208862747.96124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-2063370261.4498384</v>
      </c>
      <c r="L3270" s="444">
        <f t="shared" ca="1" si="144"/>
        <v>-497272233009.41107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-497272233009.41107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-2071967637.5392127</v>
      </c>
      <c r="L3271" s="444">
        <f t="shared" ca="1" si="144"/>
        <v>-499344200646.95026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-499344200646.95026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-2080600836.0289595</v>
      </c>
      <c r="L3272" s="444">
        <f t="shared" ca="1" si="144"/>
        <v>-501424801482.97919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-501424801482.97919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-2089270006.17908</v>
      </c>
      <c r="L3273" s="444">
        <f t="shared" ca="1" si="144"/>
        <v>-503514071489.15826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-503514071489.15826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-2097975297.8714926</v>
      </c>
      <c r="L3274" s="444">
        <f t="shared" ca="1" si="144"/>
        <v>-505612046787.02979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-505612046787.02979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-2106716861.6126242</v>
      </c>
      <c r="L3275" s="444">
        <f t="shared" ca="1" si="144"/>
        <v>-507718763648.6424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-507718763648.6424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-2115494848.53601</v>
      </c>
      <c r="L3276" s="444">
        <f t="shared" ca="1" si="144"/>
        <v>-509834258497.17841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-509834258497.17841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-2124309410.4049103</v>
      </c>
      <c r="L3277" s="444">
        <f t="shared" ca="1" si="144"/>
        <v>-511958567907.58331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-511958567907.58331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-2133160699.6149304</v>
      </c>
      <c r="L3278" s="444">
        <f t="shared" ca="1" si="144"/>
        <v>-514091728607.19824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-514091728607.19824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-2142048869.1966593</v>
      </c>
      <c r="L3279" s="444">
        <f t="shared" ca="1" si="144"/>
        <v>-516233777476.3949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-516233777476.3949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-2150974072.8183122</v>
      </c>
      <c r="L3280" s="444">
        <f t="shared" ca="1" si="144"/>
        <v>-518384751549.2132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-518384751549.2132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-2159936464.7883883</v>
      </c>
      <c r="L3281" s="444">
        <f t="shared" ca="1" si="144"/>
        <v>-520544688014.00159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-520544688014.00159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-2168936200.0583401</v>
      </c>
      <c r="L3282" s="444">
        <f t="shared" ca="1" si="144"/>
        <v>-522713624214.05994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-522713624214.05994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-2177973434.2252498</v>
      </c>
      <c r="L3283" s="444">
        <f t="shared" ca="1" si="144"/>
        <v>-524891597648.28516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-524891597648.28516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-2187048323.5345216</v>
      </c>
      <c r="L3284" s="444">
        <f t="shared" ca="1" si="144"/>
        <v>-527078645971.8197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-527078645971.8197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-2196161024.8825822</v>
      </c>
      <c r="L3285" s="444">
        <f t="shared" ca="1" si="144"/>
        <v>-529274806996.70227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-529274806996.70227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-2205311695.819593</v>
      </c>
      <c r="L3286" s="444">
        <f t="shared" ca="1" si="144"/>
        <v>-531480118692.52185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-531480118692.52185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-2214500494.5521741</v>
      </c>
      <c r="L3287" s="444">
        <f t="shared" ca="1" si="144"/>
        <v>-533694619187.07404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-533694619187.07404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-2223727579.9461422</v>
      </c>
      <c r="L3288" s="444">
        <f t="shared" ca="1" si="144"/>
        <v>-535918346767.0202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-535918346767.0202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-2232993111.5292506</v>
      </c>
      <c r="L3289" s="444">
        <f t="shared" ca="1" si="144"/>
        <v>-538151339878.54944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-538151339878.54944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-2242297249.4939561</v>
      </c>
      <c r="L3290" s="444">
        <f t="shared" ca="1" si="144"/>
        <v>-540393637128.0434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-540393637128.0434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-2251640154.700181</v>
      </c>
      <c r="L3291" s="444">
        <f t="shared" ca="1" si="144"/>
        <v>-542645277282.74359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-542645277282.74359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-2261021988.6780982</v>
      </c>
      <c r="L3292" s="444">
        <f t="shared" ca="1" si="144"/>
        <v>-544906299271.42169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-544906299271.42169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-2270442913.6309237</v>
      </c>
      <c r="L3293" s="444">
        <f t="shared" ca="1" si="144"/>
        <v>-547176742185.05261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-547176742185.05261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-2279903092.4377193</v>
      </c>
      <c r="L3294" s="444">
        <f t="shared" ca="1" si="144"/>
        <v>-549456645277.49036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-549456645277.49036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-2289402688.6562099</v>
      </c>
      <c r="L3295" s="444">
        <f t="shared" ca="1" si="144"/>
        <v>-551746047966.14661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-551746047966.14661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-2298941866.5256109</v>
      </c>
      <c r="L3296" s="444">
        <f t="shared" ca="1" si="144"/>
        <v>-554044989832.67224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-554044989832.67224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-2308520790.9694676</v>
      </c>
      <c r="L3297" s="444">
        <f t="shared" ca="1" si="144"/>
        <v>-556353510623.64172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-556353510623.64172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-2318139627.5985069</v>
      </c>
      <c r="L3298" s="444">
        <f t="shared" ca="1" si="144"/>
        <v>-558671650251.24023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-558671650251.24023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-2327798542.713501</v>
      </c>
      <c r="L3299" s="444">
        <f t="shared" ca="1" si="144"/>
        <v>-560999448793.95374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-560999448793.95374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-2337497703.3081408</v>
      </c>
      <c r="L3300" s="444">
        <f t="shared" ca="1" si="144"/>
        <v>-563336946497.26184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-563336946497.26184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-2347237277.0719242</v>
      </c>
      <c r="L3301" s="444">
        <f t="shared" ca="1" si="144"/>
        <v>-565684183774.33374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-565684183774.33374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-2357017432.3930573</v>
      </c>
      <c r="L3302" s="444">
        <f t="shared" ca="1" si="144"/>
        <v>-568041201206.72681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-568041201206.72681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-2366838338.3613615</v>
      </c>
      <c r="L3303" s="444">
        <f t="shared" ca="1" si="144"/>
        <v>-570408039545.08813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-570408039545.08813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-2376700164.7712007</v>
      </c>
      <c r="L3304" s="444">
        <f t="shared" ca="1" si="144"/>
        <v>-572784739709.85938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-572784739709.85938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-2386603082.124414</v>
      </c>
      <c r="L3305" s="444">
        <f t="shared" ca="1" si="144"/>
        <v>-575171342791.98376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-575171342791.98376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-2396547261.6332655</v>
      </c>
      <c r="L3306" s="444">
        <f t="shared" ca="1" si="144"/>
        <v>-577567890053.61707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-577567890053.61707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-2406532875.2234044</v>
      </c>
      <c r="L3307" s="444">
        <f t="shared" ca="1" si="144"/>
        <v>-579974422928.84045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-579974422928.84045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-2416560095.5368352</v>
      </c>
      <c r="L3308" s="444">
        <f t="shared" ca="1" si="144"/>
        <v>-582390983024.37732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-582390983024.37732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-2426629095.9349055</v>
      </c>
      <c r="L3309" s="444">
        <f t="shared" ca="1" si="144"/>
        <v>-584817612120.31226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-584817612120.31226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-2436740050.5013008</v>
      </c>
      <c r="L3310" s="444">
        <f t="shared" ca="1" si="144"/>
        <v>-587254352170.8136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-587254352170.8136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-2446893134.0450568</v>
      </c>
      <c r="L3311" s="444">
        <f t="shared" ca="1" si="144"/>
        <v>-589701245304.85864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-589701245304.85864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-2457088522.1035776</v>
      </c>
      <c r="L3312" s="444">
        <f t="shared" ca="1" si="144"/>
        <v>-592158333826.96228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-592158333826.96228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-2467326390.9456763</v>
      </c>
      <c r="L3313" s="444">
        <f t="shared" ca="1" si="144"/>
        <v>-594625660217.90796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-594625660217.90796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-2477606917.5746164</v>
      </c>
      <c r="L3314" s="444">
        <f t="shared" ca="1" si="144"/>
        <v>-597103267135.48254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-597103267135.48254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-2487930279.7311773</v>
      </c>
      <c r="L3315" s="444">
        <f t="shared" ca="1" si="144"/>
        <v>-599591197415.21375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-599591197415.21375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-2498296655.8967237</v>
      </c>
      <c r="L3316" s="444">
        <f t="shared" ca="1" si="144"/>
        <v>-602089494071.11047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-602089494071.11047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-2508706225.2962937</v>
      </c>
      <c r="L3317" s="444">
        <f t="shared" ca="1" si="144"/>
        <v>-604598200296.40674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-604598200296.40674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-2519159167.9016948</v>
      </c>
      <c r="L3318" s="444">
        <f t="shared" ca="1" si="144"/>
        <v>-607117359464.30847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-607117359464.30847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-2529655664.4346185</v>
      </c>
      <c r="L3319" s="444">
        <f t="shared" ca="1" si="144"/>
        <v>-609647015128.74304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-609647015128.74304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-2540195896.3697624</v>
      </c>
      <c r="L3320" s="444">
        <f t="shared" ca="1" si="144"/>
        <v>-612187211025.11279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-612187211025.11279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-2550780045.9379702</v>
      </c>
      <c r="L3321" s="444">
        <f t="shared" ca="1" si="144"/>
        <v>-614737991071.05078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-614737991071.05078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-2561408296.1293783</v>
      </c>
      <c r="L3322" s="444">
        <f t="shared" ca="1" si="144"/>
        <v>-617299399367.18018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-617299399367.18018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-2572080830.6965842</v>
      </c>
      <c r="L3323" s="444">
        <f t="shared" ref="L3323:L3577" ca="1" si="149">I3323-J3323+K3323</f>
        <v>-619871480197.87671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-619871480197.87671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-2582797834.1578197</v>
      </c>
      <c r="L3324" s="444">
        <f t="shared" ca="1" si="149"/>
        <v>-622454278032.03455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-622454278032.03455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-2593559491.8001437</v>
      </c>
      <c r="L3325" s="444">
        <f t="shared" ca="1" si="149"/>
        <v>-625047837523.83472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-625047837523.83472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-2604365989.6826448</v>
      </c>
      <c r="L3326" s="444">
        <f t="shared" ca="1" si="149"/>
        <v>-627652203513.51733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-627652203513.51733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-2615217514.6396556</v>
      </c>
      <c r="L3327" s="444">
        <f t="shared" ca="1" si="149"/>
        <v>-630267421028.15698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-630267421028.15698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-2626114254.2839875</v>
      </c>
      <c r="L3328" s="444">
        <f t="shared" ca="1" si="149"/>
        <v>-632893535282.44092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-632893535282.44092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-2637056397.0101705</v>
      </c>
      <c r="L3329" s="444">
        <f t="shared" ca="1" si="149"/>
        <v>-635530591679.45105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-635530591679.45105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-2648044131.9977126</v>
      </c>
      <c r="L3330" s="444">
        <f t="shared" ca="1" si="149"/>
        <v>-638178635811.44873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-638178635811.44873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-2659077649.2143698</v>
      </c>
      <c r="L3331" s="444">
        <f t="shared" ca="1" si="149"/>
        <v>-640837713460.66309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-640837713460.66309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-2670157139.4194293</v>
      </c>
      <c r="L3332" s="444">
        <f t="shared" ca="1" si="149"/>
        <v>-643507870600.08252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-643507870600.08252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-2681282794.1670103</v>
      </c>
      <c r="L3333" s="444">
        <f t="shared" ca="1" si="149"/>
        <v>-646189153394.24951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-646189153394.24951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-2692454805.8093729</v>
      </c>
      <c r="L3334" s="444">
        <f t="shared" ca="1" si="149"/>
        <v>-648881608200.05884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-648881608200.05884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-2703673367.5002451</v>
      </c>
      <c r="L3335" s="444">
        <f t="shared" ca="1" si="149"/>
        <v>-651585281567.55908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-651585281567.55908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-2714938673.198163</v>
      </c>
      <c r="L3336" s="444">
        <f t="shared" ca="1" si="149"/>
        <v>-654300220240.7572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-654300220240.7572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-2726250917.6698217</v>
      </c>
      <c r="L3337" s="444">
        <f t="shared" ca="1" si="149"/>
        <v>-657026471158.427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-657026471158.427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-2737610296.4934459</v>
      </c>
      <c r="L3338" s="444">
        <f t="shared" ca="1" si="149"/>
        <v>-659764081454.92041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-659764081454.92041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-2749017006.0621681</v>
      </c>
      <c r="L3339" s="444">
        <f t="shared" ca="1" si="149"/>
        <v>-662513098460.98254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-662513098460.98254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-2760471243.5874271</v>
      </c>
      <c r="L3340" s="444">
        <f t="shared" ca="1" si="149"/>
        <v>-665273569704.56995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-665273569704.56995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-2771973207.1023746</v>
      </c>
      <c r="L3341" s="444">
        <f t="shared" ca="1" si="149"/>
        <v>-668045542911.67236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-668045542911.67236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-2783523095.4653015</v>
      </c>
      <c r="L3342" s="444">
        <f t="shared" ca="1" si="149"/>
        <v>-670829066007.1377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-670829066007.1377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-2795121108.3630738</v>
      </c>
      <c r="L3343" s="444">
        <f t="shared" ca="1" si="149"/>
        <v>-673624187115.50073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-673624187115.50073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-2806767446.3145862</v>
      </c>
      <c r="L3344" s="444">
        <f t="shared" ca="1" si="149"/>
        <v>-676430954561.81531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-676430954561.81531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-2818462310.6742306</v>
      </c>
      <c r="L3345" s="444">
        <f t="shared" ca="1" si="149"/>
        <v>-679249416872.4895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-679249416872.4895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-2830205903.6353731</v>
      </c>
      <c r="L3346" s="444">
        <f t="shared" ca="1" si="149"/>
        <v>-682079622776.12488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-682079622776.12488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-2841998428.2338538</v>
      </c>
      <c r="L3347" s="444">
        <f t="shared" ca="1" si="149"/>
        <v>-684921621204.35876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-684921621204.35876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-2853840088.3514948</v>
      </c>
      <c r="L3348" s="444">
        <f t="shared" ca="1" si="149"/>
        <v>-687775461292.71021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-687775461292.71021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-2865731088.7196259</v>
      </c>
      <c r="L3349" s="444">
        <f t="shared" ca="1" si="149"/>
        <v>-690641192381.42981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-690641192381.42981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-2877671634.9226241</v>
      </c>
      <c r="L3350" s="444">
        <f t="shared" ca="1" si="149"/>
        <v>-693518864016.35242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-693518864016.35242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-2889661933.4014683</v>
      </c>
      <c r="L3351" s="444">
        <f t="shared" ca="1" si="149"/>
        <v>-696408525949.75391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-696408525949.75391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-2901702191.4573078</v>
      </c>
      <c r="L3352" s="444">
        <f t="shared" ca="1" si="149"/>
        <v>-699310228141.21118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-699310228141.21118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-2913792617.2550464</v>
      </c>
      <c r="L3353" s="444">
        <f t="shared" ca="1" si="149"/>
        <v>-702224020758.46619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-702224020758.46619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-2925933419.8269424</v>
      </c>
      <c r="L3354" s="444">
        <f t="shared" ca="1" si="149"/>
        <v>-705149954178.29309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-705149954178.29309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-2938124809.076221</v>
      </c>
      <c r="L3355" s="444">
        <f t="shared" ca="1" si="149"/>
        <v>-708088078987.36926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-708088078987.36926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-2950366995.7807055</v>
      </c>
      <c r="L3356" s="444">
        <f t="shared" ca="1" si="149"/>
        <v>-711038445983.15002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-711038445983.15002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-2962660191.5964584</v>
      </c>
      <c r="L3357" s="444">
        <f t="shared" ca="1" si="149"/>
        <v>-714001106174.74646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-714001106174.74646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-2975004609.0614433</v>
      </c>
      <c r="L3358" s="444">
        <f t="shared" ca="1" si="149"/>
        <v>-716976110783.80786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-716976110783.80786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-2987400461.5991993</v>
      </c>
      <c r="L3359" s="444">
        <f t="shared" ca="1" si="149"/>
        <v>-719963511245.4071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-719963511245.4071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-2999847963.5225296</v>
      </c>
      <c r="L3360" s="444">
        <f t="shared" ca="1" si="149"/>
        <v>-722963359208.92969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-722963359208.92969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-3012347330.0372071</v>
      </c>
      <c r="L3361" s="444">
        <f t="shared" ca="1" si="149"/>
        <v>-725975706538.96692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-725975706538.96692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-3024898777.2456956</v>
      </c>
      <c r="L3362" s="444">
        <f t="shared" ca="1" si="149"/>
        <v>-729000605316.21265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-729000605316.21265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-3037502522.1508861</v>
      </c>
      <c r="L3363" s="444">
        <f t="shared" ca="1" si="149"/>
        <v>-732038107838.36353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-732038107838.36353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-3050158782.6598482</v>
      </c>
      <c r="L3364" s="444">
        <f t="shared" ca="1" si="149"/>
        <v>-735088266621.02332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-735088266621.02332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-3062867777.5875969</v>
      </c>
      <c r="L3365" s="444">
        <f t="shared" ca="1" si="149"/>
        <v>-738151134398.61096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-738151134398.61096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-3075629726.6608791</v>
      </c>
      <c r="L3366" s="444">
        <f t="shared" ca="1" si="149"/>
        <v>-741226764125.27185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-741226764125.27185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-3088444850.521966</v>
      </c>
      <c r="L3367" s="444">
        <f t="shared" ca="1" si="149"/>
        <v>-744315208975.79382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-744315208975.79382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-3101313370.7324743</v>
      </c>
      <c r="L3368" s="444">
        <f t="shared" ca="1" si="149"/>
        <v>-747416522346.52625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-747416522346.52625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-3114235509.7771926</v>
      </c>
      <c r="L3369" s="444">
        <f t="shared" ca="1" si="149"/>
        <v>-750530757856.30347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-750530757856.30347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-3127211491.0679312</v>
      </c>
      <c r="L3370" s="444">
        <f t="shared" ca="1" si="149"/>
        <v>-753657969347.37134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-753657969347.37134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-3140241538.9473805</v>
      </c>
      <c r="L3371" s="444">
        <f t="shared" ca="1" si="149"/>
        <v>-756798210886.31873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-756798210886.31873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-3153325878.6929946</v>
      </c>
      <c r="L3372" s="444">
        <f t="shared" ca="1" si="149"/>
        <v>-759951536765.01172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-759951536765.01172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-3166464736.5208821</v>
      </c>
      <c r="L3373" s="444">
        <f t="shared" ca="1" si="149"/>
        <v>-763118001501.53259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-763118001501.53259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-3179658339.5897193</v>
      </c>
      <c r="L3374" s="444">
        <f t="shared" ca="1" si="149"/>
        <v>-766297659841.12231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-766297659841.12231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-3192906916.0046763</v>
      </c>
      <c r="L3375" s="444">
        <f t="shared" ca="1" si="149"/>
        <v>-769490566757.12695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-769490566757.12695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-3206210694.8213625</v>
      </c>
      <c r="L3376" s="444">
        <f t="shared" ca="1" si="149"/>
        <v>-772696777451.94836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-772696777451.94836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-3219569906.0497847</v>
      </c>
      <c r="L3377" s="444">
        <f t="shared" ca="1" si="149"/>
        <v>-775916347357.99817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-775916347357.99817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-3232984780.6583257</v>
      </c>
      <c r="L3378" s="444">
        <f t="shared" ca="1" si="149"/>
        <v>-779149332138.65649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-779149332138.65649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-3246455550.5777354</v>
      </c>
      <c r="L3379" s="444">
        <f t="shared" ca="1" si="149"/>
        <v>-782395787689.23425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-782395787689.23425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-3259982448.7051425</v>
      </c>
      <c r="L3380" s="444">
        <f t="shared" ca="1" si="149"/>
        <v>-785655770137.93945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-785655770137.93945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-3273565708.9080811</v>
      </c>
      <c r="L3381" s="444">
        <f t="shared" ca="1" si="149"/>
        <v>-788929335846.84753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-788929335846.84753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-3287205566.0285316</v>
      </c>
      <c r="L3382" s="444">
        <f t="shared" ca="1" si="149"/>
        <v>-792216541412.8761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-792216541412.8761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-3300902255.8869839</v>
      </c>
      <c r="L3383" s="444">
        <f t="shared" ca="1" si="149"/>
        <v>-795517443668.76306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-795517443668.76306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-3314656015.2865129</v>
      </c>
      <c r="L3384" s="444">
        <f t="shared" ca="1" si="149"/>
        <v>-798832099684.04956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-798832099684.04956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-3328467082.0168734</v>
      </c>
      <c r="L3385" s="444">
        <f t="shared" ca="1" si="149"/>
        <v>-802160566766.06641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-802160566766.06641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-3342335694.8586102</v>
      </c>
      <c r="L3386" s="444">
        <f t="shared" ca="1" si="149"/>
        <v>-805502902460.92505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-805502902460.92505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-3356262093.5871878</v>
      </c>
      <c r="L3387" s="444">
        <f t="shared" ca="1" si="149"/>
        <v>-808859164554.51221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-808859164554.51221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-3370246518.9771342</v>
      </c>
      <c r="L3388" s="444">
        <f t="shared" ca="1" si="149"/>
        <v>-812229411073.48938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-812229411073.48938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-3384289212.8062057</v>
      </c>
      <c r="L3389" s="444">
        <f t="shared" ca="1" si="149"/>
        <v>-815613700286.29553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-815613700286.29553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-3398390417.8595648</v>
      </c>
      <c r="L3390" s="444">
        <f t="shared" ca="1" si="149"/>
        <v>-819012090704.15515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-819012090704.15515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-3412550377.93398</v>
      </c>
      <c r="L3391" s="444">
        <f t="shared" ca="1" si="149"/>
        <v>-822424641082.08911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-822424641082.08911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-3426769337.8420382</v>
      </c>
      <c r="L3392" s="444">
        <f t="shared" ca="1" si="149"/>
        <v>-825851410419.93115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-825851410419.93115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-3441047543.4163799</v>
      </c>
      <c r="L3393" s="444">
        <f t="shared" ca="1" si="149"/>
        <v>-829292457963.34753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-829292457963.34753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-3455385241.513948</v>
      </c>
      <c r="L3394" s="444">
        <f t="shared" ca="1" si="149"/>
        <v>-832747843204.86145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-832747843204.86145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-3469782680.020256</v>
      </c>
      <c r="L3395" s="444">
        <f t="shared" ca="1" si="149"/>
        <v>-836217625884.88171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-836217625884.88171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-3484240107.8536739</v>
      </c>
      <c r="L3396" s="444">
        <f t="shared" ca="1" si="149"/>
        <v>-839701865992.73535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-839701865992.73535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-3498757774.9697304</v>
      </c>
      <c r="L3397" s="444">
        <f t="shared" ca="1" si="149"/>
        <v>-843200623767.70508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-843200623767.70508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-3513335932.365438</v>
      </c>
      <c r="L3398" s="444">
        <f t="shared" ca="1" si="149"/>
        <v>-846713959700.07056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-846713959700.07056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-3527974832.0836272</v>
      </c>
      <c r="L3399" s="444">
        <f t="shared" ca="1" si="149"/>
        <v>-850241934532.15417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-850241934532.15417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-3542674727.217309</v>
      </c>
      <c r="L3400" s="444">
        <f t="shared" ca="1" si="149"/>
        <v>-853784609259.37146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-853784609259.37146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-3557435871.9140477</v>
      </c>
      <c r="L3401" s="444">
        <f t="shared" ca="1" si="149"/>
        <v>-857342045131.28552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-857342045131.28552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-3572258521.3803563</v>
      </c>
      <c r="L3402" s="444">
        <f t="shared" ca="1" si="149"/>
        <v>-860914303652.66589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-860914303652.66589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-3587142931.8861074</v>
      </c>
      <c r="L3403" s="444">
        <f t="shared" ca="1" si="149"/>
        <v>-864501446584.552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-864501446584.552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-3602089360.7689667</v>
      </c>
      <c r="L3404" s="444">
        <f t="shared" ca="1" si="149"/>
        <v>-868103535945.32092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-868103535945.32092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-3617098066.4388371</v>
      </c>
      <c r="L3405" s="444">
        <f t="shared" ca="1" si="149"/>
        <v>-871720634011.75977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-871720634011.75977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-3632169308.3823323</v>
      </c>
      <c r="L3406" s="444">
        <f t="shared" ca="1" si="149"/>
        <v>-875352803320.14209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-875352803320.14209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-3647303347.1672587</v>
      </c>
      <c r="L3407" s="444">
        <f t="shared" ca="1" si="149"/>
        <v>-879000106667.30933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-879000106667.30933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-3662500444.4471216</v>
      </c>
      <c r="L3408" s="444">
        <f t="shared" ca="1" si="149"/>
        <v>-882662607111.75647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-882662607111.75647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-3677760862.9656525</v>
      </c>
      <c r="L3409" s="444">
        <f t="shared" ca="1" si="149"/>
        <v>-886340367974.72217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-886340367974.72217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-3693084866.5613422</v>
      </c>
      <c r="L3410" s="444">
        <f t="shared" ca="1" si="149"/>
        <v>-890033452841.28357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-890033452841.28357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-3708472720.1720147</v>
      </c>
      <c r="L3411" s="444">
        <f t="shared" ca="1" si="149"/>
        <v>-893741925561.45557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-893741925561.45557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-3723924689.8393974</v>
      </c>
      <c r="L3412" s="444">
        <f t="shared" ca="1" si="149"/>
        <v>-897465850251.29492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-897465850251.29492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-3739441042.7137289</v>
      </c>
      <c r="L3413" s="444">
        <f t="shared" ca="1" si="149"/>
        <v>-901205291294.00867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-901205291294.00867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-3755022047.0583687</v>
      </c>
      <c r="L3414" s="444">
        <f t="shared" ca="1" si="149"/>
        <v>-904960313341.06702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-904960313341.06702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-3770667972.2544465</v>
      </c>
      <c r="L3415" s="444">
        <f t="shared" ca="1" si="149"/>
        <v>-908730981313.32141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-908730981313.32141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-3786379088.8055058</v>
      </c>
      <c r="L3416" s="444">
        <f t="shared" ca="1" si="149"/>
        <v>-912517360402.12695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-912517360402.12695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-3802155668.342195</v>
      </c>
      <c r="L3417" s="444">
        <f t="shared" ca="1" si="149"/>
        <v>-916319516070.46912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-916319516070.46912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-3817997983.6269546</v>
      </c>
      <c r="L3418" s="444">
        <f t="shared" ca="1" si="149"/>
        <v>-920137514054.09607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-920137514054.09607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-3833906308.5587335</v>
      </c>
      <c r="L3419" s="444">
        <f t="shared" ca="1" si="149"/>
        <v>-923971420362.65479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-923971420362.65479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-3849880918.1777282</v>
      </c>
      <c r="L3420" s="444">
        <f t="shared" ca="1" si="149"/>
        <v>-927821301280.83252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-927821301280.83252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-3865922088.6701355</v>
      </c>
      <c r="L3421" s="444">
        <f t="shared" ca="1" si="149"/>
        <v>-931687223369.50269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-931687223369.50269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-3882030097.3729281</v>
      </c>
      <c r="L3422" s="444">
        <f t="shared" ca="1" si="149"/>
        <v>-935569253466.87561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-935569253466.87561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-3898205222.7786489</v>
      </c>
      <c r="L3423" s="444">
        <f t="shared" ca="1" si="149"/>
        <v>-939467458689.6543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-939467458689.6543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-3914447744.540226</v>
      </c>
      <c r="L3424" s="444">
        <f t="shared" ca="1" si="149"/>
        <v>-943381906434.19458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-943381906434.19458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-3930757943.4758105</v>
      </c>
      <c r="L3425" s="444">
        <f t="shared" ca="1" si="149"/>
        <v>-947312664377.67041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-947312664377.67041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-3947136101.573626</v>
      </c>
      <c r="L3426" s="444">
        <f t="shared" ca="1" si="149"/>
        <v>-951259800479.24402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-951259800479.24402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-3963582501.9968495</v>
      </c>
      <c r="L3427" s="444">
        <f t="shared" ca="1" si="149"/>
        <v>-955223382981.24084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-955223382981.24084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-3980097429.0885034</v>
      </c>
      <c r="L3428" s="444">
        <f t="shared" ca="1" si="149"/>
        <v>-959203480410.32935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-959203480410.32935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-3996681168.3763723</v>
      </c>
      <c r="L3429" s="444">
        <f t="shared" ca="1" si="149"/>
        <v>-963200161578.70569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-963200161578.70569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-4013334006.5779405</v>
      </c>
      <c r="L3430" s="444">
        <f t="shared" ca="1" si="149"/>
        <v>-967213495585.28357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-967213495585.28357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-4030056231.6053481</v>
      </c>
      <c r="L3431" s="444">
        <f t="shared" ca="1" si="149"/>
        <v>-971243551816.88892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-971243551816.88892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-4046848132.5703702</v>
      </c>
      <c r="L3432" s="444">
        <f t="shared" ca="1" si="149"/>
        <v>-975290399949.45923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-975290399949.45923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-4063709999.7894135</v>
      </c>
      <c r="L3433" s="444">
        <f t="shared" ca="1" si="149"/>
        <v>-979354109949.24866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-979354109949.24866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-4080642124.7885361</v>
      </c>
      <c r="L3434" s="444">
        <f t="shared" ca="1" si="149"/>
        <v>-983434752074.03723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-983434752074.03723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-4097644800.3084884</v>
      </c>
      <c r="L3435" s="444">
        <f t="shared" ca="1" si="149"/>
        <v>-987532396874.3457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-987532396874.3457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-4114718320.3097739</v>
      </c>
      <c r="L3436" s="444">
        <f t="shared" ca="1" si="149"/>
        <v>-991647115194.65552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-991647115194.65552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-4131862979.9777312</v>
      </c>
      <c r="L3437" s="444">
        <f t="shared" ca="1" si="149"/>
        <v>-995778978174.6333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-995778978174.6333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-4149079075.7276387</v>
      </c>
      <c r="L3438" s="444">
        <f t="shared" ca="1" si="149"/>
        <v>-999928057250.36096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-999928057250.36096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-4166366905.2098374</v>
      </c>
      <c r="L3439" s="444">
        <f t="shared" ca="1" si="149"/>
        <v>-1004094424155.5708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-1004094424155.5708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-4183726767.3148785</v>
      </c>
      <c r="L3440" s="444">
        <f t="shared" ca="1" si="149"/>
        <v>-1008278150922.8856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-1008278150922.8856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-4201158962.1786895</v>
      </c>
      <c r="L3441" s="444">
        <f t="shared" ca="1" si="149"/>
        <v>-1012479309885.0643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-1012479309885.0643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-4218663791.187768</v>
      </c>
      <c r="L3442" s="444">
        <f t="shared" ca="1" si="149"/>
        <v>-1016697973676.2521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-1016697973676.2521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-4236241556.9843836</v>
      </c>
      <c r="L3443" s="444">
        <f t="shared" ca="1" si="149"/>
        <v>-1020934215233.2365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-1020934215233.2365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-4253892563.471818</v>
      </c>
      <c r="L3444" s="444">
        <f t="shared" ca="1" si="149"/>
        <v>-1025188107796.7083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-1025188107796.7083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-4271617115.8196177</v>
      </c>
      <c r="L3445" s="444">
        <f t="shared" ca="1" si="149"/>
        <v>-1029459724912.5278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-1029459724912.5278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-4289415520.4688659</v>
      </c>
      <c r="L3446" s="444">
        <f t="shared" ca="1" si="149"/>
        <v>-1033749140432.9967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-1033749140432.9967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-4307288085.1374865</v>
      </c>
      <c r="L3447" s="444">
        <f t="shared" ca="1" si="149"/>
        <v>-1038056428518.1342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-1038056428518.1342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-4325235118.8255587</v>
      </c>
      <c r="L3448" s="444">
        <f t="shared" ca="1" si="149"/>
        <v>-1042381663636.9597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-1042381663636.9597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-4343256931.8206663</v>
      </c>
      <c r="L3449" s="444">
        <f t="shared" ca="1" si="149"/>
        <v>-1046724920568.7804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-1046724920568.7804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-4361353835.7032509</v>
      </c>
      <c r="L3450" s="444">
        <f t="shared" ca="1" si="149"/>
        <v>-1051086274404.4836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-1051086274404.4836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-4379526143.3520155</v>
      </c>
      <c r="L3451" s="444">
        <f t="shared" ca="1" si="149"/>
        <v>-1055465800547.8357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-1055465800547.8357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-4397774168.949316</v>
      </c>
      <c r="L3452" s="444">
        <f t="shared" ca="1" si="149"/>
        <v>-1059863574716.785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-1059863574716.785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-4416098227.9866037</v>
      </c>
      <c r="L3453" s="444">
        <f t="shared" ca="1" si="149"/>
        <v>-1064279672944.7716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-1064279672944.7716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-4434498637.2698812</v>
      </c>
      <c r="L3454" s="444">
        <f t="shared" ca="1" si="149"/>
        <v>-1068714171582.0415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-1068714171582.0415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-4452975714.9251738</v>
      </c>
      <c r="L3455" s="444">
        <f t="shared" ca="1" si="149"/>
        <v>-1073167147296.9667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-1073167147296.9667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-4471529780.4040279</v>
      </c>
      <c r="L3456" s="444">
        <f t="shared" ca="1" si="149"/>
        <v>-1077638677077.3707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-1077638677077.3707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-4490161154.4890442</v>
      </c>
      <c r="L3457" s="444">
        <f t="shared" ca="1" si="149"/>
        <v>-1082128838231.8597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-1082128838231.8597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-4508870159.2994156</v>
      </c>
      <c r="L3458" s="444">
        <f t="shared" ca="1" si="149"/>
        <v>-1086637708391.1592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-1086637708391.1592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-4527657118.2964964</v>
      </c>
      <c r="L3459" s="444">
        <f t="shared" ca="1" si="149"/>
        <v>-1091165365509.4557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-1091165365509.4557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-4546522356.2893982</v>
      </c>
      <c r="L3460" s="444">
        <f t="shared" ca="1" si="149"/>
        <v>-1095711887865.7451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-1095711887865.7451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-4565466199.4406042</v>
      </c>
      <c r="L3461" s="444">
        <f t="shared" ca="1" si="149"/>
        <v>-1100277354065.1858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-1100277354065.1858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-4584488975.2716074</v>
      </c>
      <c r="L3462" s="444">
        <f t="shared" ca="1" si="149"/>
        <v>-1104861843040.4575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-1104861843040.4575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-4603591012.6685734</v>
      </c>
      <c r="L3463" s="444">
        <f t="shared" ca="1" si="149"/>
        <v>-1109465434053.126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-1109465434053.126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-4622772641.8880253</v>
      </c>
      <c r="L3464" s="444">
        <f t="shared" ca="1" si="149"/>
        <v>-1114088206695.0139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-1114088206695.0139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-4642034194.5625582</v>
      </c>
      <c r="L3465" s="444">
        <f t="shared" ca="1" si="149"/>
        <v>-1118730240889.5764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-1118730240889.5764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-4661376003.7065687</v>
      </c>
      <c r="L3466" s="444">
        <f t="shared" ca="1" si="149"/>
        <v>-1123391616893.283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-1123391616893.283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-4680798403.7220125</v>
      </c>
      <c r="L3467" s="444">
        <f t="shared" ca="1" si="149"/>
        <v>-1128072415297.0049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-1128072415297.0049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-4700301730.4041872</v>
      </c>
      <c r="L3468" s="444">
        <f t="shared" ca="1" si="149"/>
        <v>-1132772717027.4092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-1132772717027.4092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-4719886320.9475384</v>
      </c>
      <c r="L3469" s="444">
        <f t="shared" ca="1" si="149"/>
        <v>-1137492603348.3567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-1137492603348.3567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-4739552513.9514866</v>
      </c>
      <c r="L3470" s="444">
        <f t="shared" ca="1" si="149"/>
        <v>-1142232155862.3081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-1142232155862.3081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-4759300649.4262838</v>
      </c>
      <c r="L3471" s="444">
        <f t="shared" ca="1" si="149"/>
        <v>-1146991456511.7344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-1146991456511.7344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-4779131068.798893</v>
      </c>
      <c r="L3472" s="444">
        <f t="shared" ca="1" si="149"/>
        <v>-1151770587580.5332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-1151770587580.5332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-4799044114.9188881</v>
      </c>
      <c r="L3473" s="444">
        <f t="shared" ca="1" si="149"/>
        <v>-1156569631695.4521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-1156569631695.4521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-4819040132.0643835</v>
      </c>
      <c r="L3474" s="444">
        <f t="shared" ca="1" si="149"/>
        <v>-1161388671827.5166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-1161388671827.5166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-4839119465.9479856</v>
      </c>
      <c r="L3475" s="444">
        <f t="shared" ca="1" si="149"/>
        <v>-1166227791293.4646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-1166227791293.4646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-4859282463.7227688</v>
      </c>
      <c r="L3476" s="444">
        <f t="shared" ca="1" si="149"/>
        <v>-1171087073757.1873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-1171087073757.1873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-4879529473.9882803</v>
      </c>
      <c r="L3477" s="444">
        <f t="shared" ca="1" si="149"/>
        <v>-1175966603231.1755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-1175966603231.1755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-4899860846.7965651</v>
      </c>
      <c r="L3478" s="444">
        <f t="shared" ca="1" si="149"/>
        <v>-1180866464077.9722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-1180866464077.9722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-4920276933.6582174</v>
      </c>
      <c r="L3479" s="444">
        <f t="shared" ca="1" si="149"/>
        <v>-1185786741011.6304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-1185786741011.6304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-4940778087.54846</v>
      </c>
      <c r="L3480" s="444">
        <f t="shared" ca="1" si="149"/>
        <v>-1190727519099.1787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-1190727519099.1787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-4961364662.9132442</v>
      </c>
      <c r="L3481" s="444">
        <f t="shared" ca="1" si="149"/>
        <v>-1195688883762.092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-1195688883762.092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-4982037015.6753836</v>
      </c>
      <c r="L3482" s="444">
        <f t="shared" ca="1" si="149"/>
        <v>-1200670920777.7673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-1200670920777.7673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-5002795503.2406969</v>
      </c>
      <c r="L3483" s="444">
        <f t="shared" ca="1" si="149"/>
        <v>-1205673716281.0081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-1205673716281.0081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-5023640484.5042</v>
      </c>
      <c r="L3484" s="444">
        <f t="shared" ca="1" si="149"/>
        <v>-1210697356765.5122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-1210697356765.5122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-5044572319.8563004</v>
      </c>
      <c r="L3485" s="444">
        <f t="shared" ca="1" si="149"/>
        <v>-1215741929085.3684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-1215741929085.3684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-5065591371.1890354</v>
      </c>
      <c r="L3486" s="444">
        <f t="shared" ca="1" si="149"/>
        <v>-1220807520456.5574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-1220807520456.5574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-5086698001.9023228</v>
      </c>
      <c r="L3487" s="444">
        <f t="shared" ca="1" si="149"/>
        <v>-1225894218458.4597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-1225894218458.4597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-5107892576.9102488</v>
      </c>
      <c r="L3488" s="444">
        <f t="shared" ca="1" si="149"/>
        <v>-1231002111035.3699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-1231002111035.3699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-5129175462.6473742</v>
      </c>
      <c r="L3489" s="444">
        <f t="shared" ca="1" si="149"/>
        <v>-1236131286498.0173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-1236131286498.0173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-5150547027.0750723</v>
      </c>
      <c r="L3490" s="444">
        <f t="shared" ca="1" si="149"/>
        <v>-1241281833525.0923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-1241281833525.0923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-5172007639.6878843</v>
      </c>
      <c r="L3491" s="444">
        <f t="shared" ca="1" si="149"/>
        <v>-1246453841164.7803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-1246453841164.7803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-5193557671.5199175</v>
      </c>
      <c r="L3492" s="444">
        <f t="shared" ca="1" si="149"/>
        <v>-1251647398836.3003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-1251647398836.3003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-5215197495.1512508</v>
      </c>
      <c r="L3493" s="444">
        <f t="shared" ca="1" si="149"/>
        <v>-1256862596331.4517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-1256862596331.4517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-5236927484.7143822</v>
      </c>
      <c r="L3494" s="444">
        <f t="shared" ca="1" si="149"/>
        <v>-1262099523816.166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-1262099523816.166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-5258748015.900692</v>
      </c>
      <c r="L3495" s="444">
        <f t="shared" ca="1" si="149"/>
        <v>-1267358271832.0667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-1267358271832.0667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-5280659465.9669447</v>
      </c>
      <c r="L3496" s="444">
        <f t="shared" ca="1" si="149"/>
        <v>-1272638931298.0337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-1272638931298.0337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-5302662213.741807</v>
      </c>
      <c r="L3497" s="444">
        <f t="shared" ca="1" si="149"/>
        <v>-1277941593511.7754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-1277941593511.7754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-5324756639.6323977</v>
      </c>
      <c r="L3498" s="444">
        <f t="shared" ca="1" si="149"/>
        <v>-1283266350151.4077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-1283266350151.4077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-5346943125.6308651</v>
      </c>
      <c r="L3499" s="444">
        <f t="shared" ca="1" si="149"/>
        <v>-1288613293277.0386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-1288613293277.0386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-5369222055.3209944</v>
      </c>
      <c r="L3500" s="444">
        <f t="shared" ca="1" si="149"/>
        <v>-1293982515332.3596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-1293982515332.3596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-5391593813.8848314</v>
      </c>
      <c r="L3501" s="444">
        <f t="shared" ca="1" si="149"/>
        <v>-1299374109146.2444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-1299374109146.2444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-5414058788.1093512</v>
      </c>
      <c r="L3502" s="444">
        <f t="shared" ca="1" si="149"/>
        <v>-1304788167934.3538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-1304788167934.3538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-5436617366.3931408</v>
      </c>
      <c r="L3503" s="444">
        <f t="shared" ca="1" si="149"/>
        <v>-1310224785300.7468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-1310224785300.7468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-5459269938.7531118</v>
      </c>
      <c r="L3504" s="444">
        <f t="shared" ca="1" si="149"/>
        <v>-1315684055239.5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-1315684055239.5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-5482016896.8312502</v>
      </c>
      <c r="L3505" s="444">
        <f t="shared" ca="1" si="149"/>
        <v>-1321166072136.3313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-1321166072136.3313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-5504858633.9013805</v>
      </c>
      <c r="L3506" s="444">
        <f t="shared" ca="1" si="149"/>
        <v>-1326670930770.2327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-1326670930770.2327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-5527795544.8759689</v>
      </c>
      <c r="L3507" s="444">
        <f t="shared" ca="1" si="149"/>
        <v>-1332198726315.1086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-1332198726315.1086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-5550828026.312953</v>
      </c>
      <c r="L3508" s="444">
        <f t="shared" ca="1" si="149"/>
        <v>-1337749554341.4216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-1337749554341.4216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-5573956476.4225903</v>
      </c>
      <c r="L3509" s="444">
        <f t="shared" ca="1" si="149"/>
        <v>-1343323510817.8442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-1343323510817.8442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-5597181295.0743513</v>
      </c>
      <c r="L3510" s="444">
        <f t="shared" ca="1" si="149"/>
        <v>-1348920692112.9187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-1348920692112.9187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-5620502883.8038282</v>
      </c>
      <c r="L3511" s="444">
        <f t="shared" ca="1" si="149"/>
        <v>-1354541194996.7224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-1354541194996.7224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-5643921645.8196764</v>
      </c>
      <c r="L3512" s="444">
        <f t="shared" ca="1" si="149"/>
        <v>-1360185116642.542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-1360185116642.542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-5667437986.0105915</v>
      </c>
      <c r="L3513" s="444">
        <f t="shared" ca="1" si="149"/>
        <v>-1365852554628.5525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-1365852554628.5525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-5691052310.952302</v>
      </c>
      <c r="L3514" s="444">
        <f t="shared" ca="1" si="149"/>
        <v>-1371543606939.5049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-1371543606939.5049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-5714765028.9146032</v>
      </c>
      <c r="L3515" s="444">
        <f t="shared" ca="1" si="149"/>
        <v>-1377258371968.4194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-1377258371968.4194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-5738576549.8684139</v>
      </c>
      <c r="L3516" s="444">
        <f t="shared" ca="1" si="149"/>
        <v>-1382996948518.2878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-1382996948518.2878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-5762487285.4928656</v>
      </c>
      <c r="L3517" s="444">
        <f t="shared" ca="1" si="149"/>
        <v>-1388759435803.7808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-1388759435803.7808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-5786497649.1824198</v>
      </c>
      <c r="L3518" s="444">
        <f t="shared" ca="1" si="149"/>
        <v>-1394545933452.9631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-1394545933452.9631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-5810608056.0540133</v>
      </c>
      <c r="L3519" s="444">
        <f t="shared" ca="1" si="149"/>
        <v>-1400356541509.0171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-1400356541509.0171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-5834818922.9542379</v>
      </c>
      <c r="L3520" s="444">
        <f t="shared" ca="1" si="149"/>
        <v>-1406191360431.9714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-1406191360431.9714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-5859130668.466548</v>
      </c>
      <c r="L3521" s="444">
        <f t="shared" ca="1" si="149"/>
        <v>-1412050491100.438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-1412050491100.438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-5883543712.9184914</v>
      </c>
      <c r="L3522" s="444">
        <f t="shared" ca="1" si="149"/>
        <v>-1417934034813.3564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-1417934034813.3564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-5908058478.3889847</v>
      </c>
      <c r="L3523" s="444">
        <f t="shared" ca="1" si="149"/>
        <v>-1423842093291.7454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-1423842093291.7454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-5932675388.7156057</v>
      </c>
      <c r="L3524" s="444">
        <f t="shared" ca="1" si="149"/>
        <v>-1429774768680.4609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-1429774768680.4609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-5957394869.5019207</v>
      </c>
      <c r="L3525" s="444">
        <f t="shared" ca="1" si="149"/>
        <v>-1435732163549.9629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-1435732163549.9629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-5982217348.1248455</v>
      </c>
      <c r="L3526" s="444">
        <f t="shared" ca="1" si="149"/>
        <v>-1441714380898.0876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-1441714380898.0876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-6007143253.7420321</v>
      </c>
      <c r="L3527" s="444">
        <f t="shared" ca="1" si="149"/>
        <v>-1447721524151.8296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-1447721524151.8296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-6032173017.2992897</v>
      </c>
      <c r="L3528" s="444">
        <f t="shared" ca="1" si="149"/>
        <v>-1453753697169.1289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-1453753697169.1289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-6057307071.5380373</v>
      </c>
      <c r="L3529" s="444">
        <f t="shared" ca="1" si="149"/>
        <v>-1459811004240.667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-1459811004240.667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-6082545851.002779</v>
      </c>
      <c r="L3530" s="444">
        <f t="shared" ca="1" si="149"/>
        <v>-1465893550091.6697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-1465893550091.6697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-6107889792.048624</v>
      </c>
      <c r="L3531" s="444">
        <f t="shared" ca="1" si="149"/>
        <v>-1472001439883.7183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-1472001439883.7183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-6133339332.8488264</v>
      </c>
      <c r="L3532" s="444">
        <f t="shared" ca="1" si="149"/>
        <v>-1478134779216.5671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-1478134779216.5671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-6158894913.4023628</v>
      </c>
      <c r="L3533" s="444">
        <f t="shared" ca="1" si="149"/>
        <v>-1484293674129.9695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-1484293674129.9695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-6184556975.5415392</v>
      </c>
      <c r="L3534" s="444">
        <f t="shared" ca="1" si="149"/>
        <v>-1490478231105.511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-1490478231105.511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-6210325962.9396286</v>
      </c>
      <c r="L3535" s="444">
        <f t="shared" ca="1" si="149"/>
        <v>-1496688557068.4507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-1496688557068.4507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-6236202321.1185446</v>
      </c>
      <c r="L3536" s="444">
        <f t="shared" ca="1" si="149"/>
        <v>-1502924759389.5693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-1502924759389.5693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-6262186497.4565392</v>
      </c>
      <c r="L3537" s="444">
        <f t="shared" ca="1" si="149"/>
        <v>-1509186945887.0259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-1509186945887.0259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-6288278941.195941</v>
      </c>
      <c r="L3538" s="444">
        <f t="shared" ca="1" si="149"/>
        <v>-1515475224828.2219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-1515475224828.2219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-6314480103.4509249</v>
      </c>
      <c r="L3539" s="444">
        <f t="shared" ca="1" si="149"/>
        <v>-1521789704931.6729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-1521789704931.6729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-6340790437.2153034</v>
      </c>
      <c r="L3540" s="444">
        <f t="shared" ca="1" si="149"/>
        <v>-1528130495368.8882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-1528130495368.8882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-6367210397.3703671</v>
      </c>
      <c r="L3541" s="444">
        <f t="shared" ca="1" si="149"/>
        <v>-1534497705766.2585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-1534497705766.2585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-6393740440.6927443</v>
      </c>
      <c r="L3542" s="444">
        <f t="shared" ca="1" si="149"/>
        <v>-1540891446206.9512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-1540891446206.9512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-6420381025.8622961</v>
      </c>
      <c r="L3543" s="444">
        <f t="shared" ca="1" si="149"/>
        <v>-1547311827232.8135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-1547311827232.8135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-6447132613.4700565</v>
      </c>
      <c r="L3544" s="444">
        <f t="shared" ca="1" si="149"/>
        <v>-1553758959846.2834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-1553758959846.2834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-6473995666.0261812</v>
      </c>
      <c r="L3545" s="444">
        <f t="shared" ca="1" si="149"/>
        <v>-1560232955512.3096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-1560232955512.3096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-6500970647.9679565</v>
      </c>
      <c r="L3546" s="444">
        <f t="shared" ca="1" si="149"/>
        <v>-1566733926160.2776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-1566733926160.2776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-6528058025.6678228</v>
      </c>
      <c r="L3547" s="444">
        <f t="shared" ca="1" si="149"/>
        <v>-1573261984185.9453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-1573261984185.9453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-6555258267.4414387</v>
      </c>
      <c r="L3548" s="444">
        <f t="shared" ca="1" si="149"/>
        <v>-1579817242453.3867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-1579817242453.3867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-6582571843.5557775</v>
      </c>
      <c r="L3549" s="444">
        <f t="shared" ca="1" si="149"/>
        <v>-1586399814296.9424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-1586399814296.9424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-6609999226.2372599</v>
      </c>
      <c r="L3550" s="444">
        <f t="shared" ca="1" si="149"/>
        <v>-1593009813523.1797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-1593009813523.1797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-6637540889.6799154</v>
      </c>
      <c r="L3551" s="444">
        <f t="shared" ca="1" si="149"/>
        <v>-1599647354412.8596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-1599647354412.8596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-6665197310.0535812</v>
      </c>
      <c r="L3552" s="444">
        <f t="shared" ca="1" si="149"/>
        <v>-1606312551722.9131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-1606312551722.9131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-6692968965.5121374</v>
      </c>
      <c r="L3553" s="444">
        <f t="shared" ca="1" si="149"/>
        <v>-1613005520688.4253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-1613005520688.4253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-6720856336.2017717</v>
      </c>
      <c r="L3554" s="444">
        <f t="shared" ca="1" si="149"/>
        <v>-1619726377024.627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-1619726377024.627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-6748859904.2692785</v>
      </c>
      <c r="L3555" s="444">
        <f t="shared" ca="1" si="149"/>
        <v>-1626475236928.8962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-1626475236928.8962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-6776980153.8704014</v>
      </c>
      <c r="L3556" s="444">
        <f t="shared" ca="1" si="149"/>
        <v>-1633252217082.7666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-1633252217082.7666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-6805217571.178194</v>
      </c>
      <c r="L3557" s="444">
        <f t="shared" ca="1" si="149"/>
        <v>-1640057434653.9448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-1640057434653.9448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-6833572644.3914366</v>
      </c>
      <c r="L3558" s="444">
        <f t="shared" ca="1" si="149"/>
        <v>-1646891007298.3362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-1646891007298.3362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-6862045863.7430677</v>
      </c>
      <c r="L3559" s="444">
        <f t="shared" ca="1" si="149"/>
        <v>-1653753053162.0793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-1653753053162.0793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-6890637721.5086641</v>
      </c>
      <c r="L3560" s="444">
        <f t="shared" ca="1" si="149"/>
        <v>-1660643690883.5879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-1660643690883.5879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-6919348712.0149498</v>
      </c>
      <c r="L3561" s="444">
        <f t="shared" ca="1" si="149"/>
        <v>-1667563039595.6028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-1667563039595.6028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-6948179331.648345</v>
      </c>
      <c r="L3562" s="444">
        <f t="shared" ca="1" si="149"/>
        <v>-1674511218927.2512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-1674511218927.2512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-6977130078.8635464</v>
      </c>
      <c r="L3563" s="444">
        <f t="shared" ca="1" si="149"/>
        <v>-1681488349006.1147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-1681488349006.1147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-7006201454.1921444</v>
      </c>
      <c r="L3564" s="444">
        <f t="shared" ca="1" si="149"/>
        <v>-1688494550460.3069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-1688494550460.3069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-7035393960.2512789</v>
      </c>
      <c r="L3565" s="444">
        <f t="shared" ca="1" si="149"/>
        <v>-1695529944420.5581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-1695529944420.5581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-7064708101.7523251</v>
      </c>
      <c r="L3566" s="444">
        <f t="shared" ca="1" si="149"/>
        <v>-1702594652522.3105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-1702594652522.3105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-7094144385.5096273</v>
      </c>
      <c r="L3567" s="444">
        <f t="shared" ca="1" si="149"/>
        <v>-1709688796907.8201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-1709688796907.8201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-7123703320.4492502</v>
      </c>
      <c r="L3568" s="444">
        <f t="shared" ca="1" si="149"/>
        <v>-1716812500228.2693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-1716812500228.2693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-7153385417.6177893</v>
      </c>
      <c r="L3569" s="444">
        <f t="shared" ca="1" si="149"/>
        <v>-1723965885645.887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-1723965885645.887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-7183191190.1911955</v>
      </c>
      <c r="L3570" s="444">
        <f t="shared" ca="1" si="149"/>
        <v>-1731149076836.0781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-1731149076836.0781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-7213121153.4836588</v>
      </c>
      <c r="L3571" s="444">
        <f t="shared" ca="1" si="149"/>
        <v>-1738362197989.5618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-1738362197989.5618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-7243175824.9565077</v>
      </c>
      <c r="L3572" s="444">
        <f t="shared" ca="1" si="149"/>
        <v>-1745605373814.5183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-1745605373814.5183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-7273355724.2271595</v>
      </c>
      <c r="L3573" s="444">
        <f t="shared" ca="1" si="149"/>
        <v>-1752878729538.7454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-1752878729538.7454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-7303661373.0781069</v>
      </c>
      <c r="L3574" s="444">
        <f t="shared" ca="1" si="149"/>
        <v>-1760182390911.8235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-1760182390911.8235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-7334093295.4659309</v>
      </c>
      <c r="L3575" s="444">
        <f t="shared" ca="1" si="149"/>
        <v>-1767516484207.2893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-1767516484207.2893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-7364652017.5303726</v>
      </c>
      <c r="L3576" s="444">
        <f t="shared" ca="1" si="149"/>
        <v>-1774881136224.8196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-1774881136224.8196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-7395338067.6034145</v>
      </c>
      <c r="L3577" s="444">
        <f t="shared" ca="1" si="149"/>
        <v>-1782276474292.4231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-1782276474292.4231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-7426151976.2184296</v>
      </c>
      <c r="L3578" s="444">
        <f t="shared" ref="L3578:L3832" ca="1" si="154">I3578-J3578+K3578</f>
        <v>-1789702626268.6416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-1789702626268.6416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-7457094276.119339</v>
      </c>
      <c r="L3579" s="444">
        <f t="shared" ca="1" si="154"/>
        <v>-1797159720544.761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-1797159720544.761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-7488165502.2698374</v>
      </c>
      <c r="L3580" s="444">
        <f t="shared" ca="1" si="154"/>
        <v>-1804647886047.0308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-1804647886047.0308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-7519366191.862628</v>
      </c>
      <c r="L3581" s="444">
        <f t="shared" ca="1" si="154"/>
        <v>-1812167252238.8933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-1812167252238.8933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-7550696884.328723</v>
      </c>
      <c r="L3582" s="444">
        <f t="shared" ca="1" si="154"/>
        <v>-1819717949123.2219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-1819717949123.2219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-7582158121.3467588</v>
      </c>
      <c r="L3583" s="444">
        <f t="shared" ca="1" si="154"/>
        <v>-1827300107244.5686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-1827300107244.5686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-7613750446.8523703</v>
      </c>
      <c r="L3584" s="444">
        <f t="shared" ca="1" si="154"/>
        <v>-1834913857691.4209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-1834913857691.4209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-7645474407.0475874</v>
      </c>
      <c r="L3585" s="444">
        <f t="shared" ca="1" si="154"/>
        <v>-1842559332098.4685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-1842559332098.4685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-7677330550.4102859</v>
      </c>
      <c r="L3586" s="444">
        <f t="shared" ca="1" si="154"/>
        <v>-1850236662648.8789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-1850236662648.8789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-7709319427.7036619</v>
      </c>
      <c r="L3587" s="444">
        <f t="shared" ca="1" si="154"/>
        <v>-1857945982076.5825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-1857945982076.5825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-7741441591.9857616</v>
      </c>
      <c r="L3588" s="444">
        <f t="shared" ca="1" si="154"/>
        <v>-1865687423668.5684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-1865687423668.5684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-7773697598.6190357</v>
      </c>
      <c r="L3589" s="444">
        <f t="shared" ca="1" si="154"/>
        <v>-1873461121267.1875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-1873461121267.1875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-7806088005.2799482</v>
      </c>
      <c r="L3590" s="444">
        <f t="shared" ca="1" si="154"/>
        <v>-1881267209272.4675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-1881267209272.4675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-7838613371.9686146</v>
      </c>
      <c r="L3591" s="444">
        <f t="shared" ca="1" si="154"/>
        <v>-1889105822644.436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-1889105822644.436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-7871274261.0184832</v>
      </c>
      <c r="L3592" s="444">
        <f t="shared" ca="1" si="154"/>
        <v>-1896977096905.4546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-1896977096905.4546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-7904071237.106061</v>
      </c>
      <c r="L3593" s="444">
        <f t="shared" ca="1" si="154"/>
        <v>-1904881168142.5605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-1904881168142.5605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-7937004867.2606688</v>
      </c>
      <c r="L3594" s="444">
        <f t="shared" ca="1" si="154"/>
        <v>-1912818173009.8213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-1912818173009.8213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-7970075720.8742552</v>
      </c>
      <c r="L3595" s="444">
        <f t="shared" ca="1" si="154"/>
        <v>-1920788248730.6956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-1920788248730.6956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-8003284369.7112312</v>
      </c>
      <c r="L3596" s="444">
        <f t="shared" ca="1" si="154"/>
        <v>-1928791533100.4067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-1928791533100.4067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-8036631387.9183626</v>
      </c>
      <c r="L3597" s="444">
        <f t="shared" ca="1" si="154"/>
        <v>-1936828164488.3252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-1936828164488.3252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-8070117352.034688</v>
      </c>
      <c r="L3598" s="444">
        <f t="shared" ca="1" si="154"/>
        <v>-1944898281840.3599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-1944898281840.3599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-8103742841.0015001</v>
      </c>
      <c r="L3599" s="444">
        <f t="shared" ca="1" si="154"/>
        <v>-1953002024681.3613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-1953002024681.3613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-8137508436.1723375</v>
      </c>
      <c r="L3600" s="444">
        <f t="shared" ca="1" si="154"/>
        <v>-1961139533117.5337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-1961139533117.5337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-8171414721.3230562</v>
      </c>
      <c r="L3601" s="444">
        <f t="shared" ca="1" si="154"/>
        <v>-1969310947838.8567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-1969310947838.8567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-8205462282.6619034</v>
      </c>
      <c r="L3602" s="444">
        <f t="shared" ca="1" si="154"/>
        <v>-1977516410121.5186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-1977516410121.5186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-8239651708.8396606</v>
      </c>
      <c r="L3603" s="444">
        <f t="shared" ca="1" si="154"/>
        <v>-1985756061830.3582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-1985756061830.3582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-8273983590.9598255</v>
      </c>
      <c r="L3604" s="444">
        <f t="shared" ca="1" si="154"/>
        <v>-1994030045421.3179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-1994030045421.3179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-8308458522.5888243</v>
      </c>
      <c r="L3605" s="444">
        <f t="shared" ca="1" si="154"/>
        <v>-2002338503943.9067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-2002338503943.9067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-8343077099.7662783</v>
      </c>
      <c r="L3606" s="444">
        <f t="shared" ca="1" si="154"/>
        <v>-2010681581043.6731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-2010681581043.6731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-8377839921.0153046</v>
      </c>
      <c r="L3607" s="444">
        <f t="shared" ca="1" si="154"/>
        <v>-2019059420964.6885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-2019059420964.6885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-8412747587.3528671</v>
      </c>
      <c r="L3608" s="444">
        <f t="shared" ca="1" si="154"/>
        <v>-2027472168552.0413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-2027472168552.0413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-8447800702.3001719</v>
      </c>
      <c r="L3609" s="444">
        <f t="shared" ca="1" si="154"/>
        <v>-2035919969254.3416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-2035919969254.3416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-8482999871.8930893</v>
      </c>
      <c r="L3610" s="444">
        <f t="shared" ca="1" si="154"/>
        <v>-2044402969126.2346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-2044402969126.2346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-8518345704.6926451</v>
      </c>
      <c r="L3611" s="444">
        <f t="shared" ca="1" si="154"/>
        <v>-2052921314830.9272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-2052921314830.9272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-8553838811.7955303</v>
      </c>
      <c r="L3612" s="444">
        <f t="shared" ca="1" si="154"/>
        <v>-2061475153642.7227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-2061475153642.7227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-8589479806.844677</v>
      </c>
      <c r="L3613" s="444">
        <f t="shared" ca="1" si="154"/>
        <v>-2070064633449.5674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-2070064633449.5674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-8625269306.0398636</v>
      </c>
      <c r="L3614" s="444">
        <f t="shared" ca="1" si="154"/>
        <v>-2078689902755.6072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-2078689902755.6072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-8661207928.1483631</v>
      </c>
      <c r="L3615" s="444">
        <f t="shared" ca="1" si="154"/>
        <v>-2087351110683.7556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-2087351110683.7556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-8697296294.5156498</v>
      </c>
      <c r="L3616" s="444">
        <f t="shared" ca="1" si="154"/>
        <v>-2096048406978.2712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-2096048406978.2712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-8733535029.0761299</v>
      </c>
      <c r="L3617" s="444">
        <f t="shared" ca="1" si="154"/>
        <v>-2104781942007.3474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-2104781942007.3474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-8769924758.3639469</v>
      </c>
      <c r="L3618" s="444">
        <f t="shared" ca="1" si="154"/>
        <v>-2113551866765.7114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-2113551866765.7114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-8806466111.5237961</v>
      </c>
      <c r="L3619" s="444">
        <f t="shared" ca="1" si="154"/>
        <v>-2122358332877.2351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-2122358332877.2351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-8843159720.3218136</v>
      </c>
      <c r="L3620" s="444">
        <f t="shared" ca="1" si="154"/>
        <v>-2131201492597.5569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-2131201492597.5569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-8880006219.1564865</v>
      </c>
      <c r="L3621" s="444">
        <f t="shared" ca="1" si="154"/>
        <v>-2140081498816.7134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-2140081498816.7134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-8917006245.0696392</v>
      </c>
      <c r="L3622" s="444">
        <f t="shared" ca="1" si="154"/>
        <v>-2148998505061.783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-2148998505061.783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-8954160437.7574291</v>
      </c>
      <c r="L3623" s="444">
        <f t="shared" ca="1" si="154"/>
        <v>-2157952665499.5403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-2157952665499.5403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-8991469439.581419</v>
      </c>
      <c r="L3624" s="444">
        <f t="shared" ca="1" si="154"/>
        <v>-2166944134939.1216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-2166944134939.1216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-9028933895.5796719</v>
      </c>
      <c r="L3625" s="444">
        <f t="shared" ca="1" si="154"/>
        <v>-2175973068834.7012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-2175973068834.7012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-9066554453.4779205</v>
      </c>
      <c r="L3626" s="444">
        <f t="shared" ca="1" si="154"/>
        <v>-2185039623288.1792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-2185039623288.1792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-9104331763.7007465</v>
      </c>
      <c r="L3627" s="444">
        <f t="shared" ca="1" si="154"/>
        <v>-2194143955051.8799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-2194143955051.8799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-9142266479.3828335</v>
      </c>
      <c r="L3628" s="444">
        <f t="shared" ca="1" si="154"/>
        <v>-2203286221531.2627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-2203286221531.2627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-9180359256.3802605</v>
      </c>
      <c r="L3629" s="444">
        <f t="shared" ca="1" si="154"/>
        <v>-2212466580787.6431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-2212466580787.6431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-9218610753.2818451</v>
      </c>
      <c r="L3630" s="444">
        <f t="shared" ca="1" si="154"/>
        <v>-2221685191540.9248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-2221685191540.9248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-9257021631.4205208</v>
      </c>
      <c r="L3631" s="444">
        <f t="shared" ca="1" si="154"/>
        <v>-2230942213172.3452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-2230942213172.3452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-9295592554.8847713</v>
      </c>
      <c r="L3632" s="444">
        <f t="shared" ca="1" si="154"/>
        <v>-2240237805727.23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-2240237805727.23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-9334324190.5301247</v>
      </c>
      <c r="L3633" s="444">
        <f t="shared" ca="1" si="154"/>
        <v>-2249572129917.7603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-2249572129917.7603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-9373217207.9906673</v>
      </c>
      <c r="L3634" s="444">
        <f t="shared" ca="1" si="154"/>
        <v>-2258945347125.751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-2258945347125.751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-9412272279.6906281</v>
      </c>
      <c r="L3635" s="444">
        <f t="shared" ca="1" si="154"/>
        <v>-2268357619405.4414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-2268357619405.4414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-9451490080.8560066</v>
      </c>
      <c r="L3636" s="444">
        <f t="shared" ca="1" si="154"/>
        <v>-2277809109486.2974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-2277809109486.2974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-9490871289.5262394</v>
      </c>
      <c r="L3637" s="444">
        <f t="shared" ca="1" si="154"/>
        <v>-2287299980775.8237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-2287299980775.8237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-9530416586.5659313</v>
      </c>
      <c r="L3638" s="444">
        <f t="shared" ca="1" si="154"/>
        <v>-2296830397362.3896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-2296830397362.3896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-9570126655.6766243</v>
      </c>
      <c r="L3639" s="444">
        <f t="shared" ca="1" si="154"/>
        <v>-2306400524018.0664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-2306400524018.0664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-9610002183.4086094</v>
      </c>
      <c r="L3640" s="444">
        <f t="shared" ca="1" si="154"/>
        <v>-2316010526201.4751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-2316010526201.4751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-9650043859.1728134</v>
      </c>
      <c r="L3641" s="444">
        <f t="shared" ca="1" si="154"/>
        <v>-2325660570060.6479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-2325660570060.6479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-9690252375.2526989</v>
      </c>
      <c r="L3642" s="444">
        <f t="shared" ca="1" si="154"/>
        <v>-2335350822435.9009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-2335350822435.9009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-9730628426.8162537</v>
      </c>
      <c r="L3643" s="444">
        <f t="shared" ca="1" si="154"/>
        <v>-2345081450862.7173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-2345081450862.7173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-9771172711.9279881</v>
      </c>
      <c r="L3644" s="444">
        <f t="shared" ca="1" si="154"/>
        <v>-2354852623574.6455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-2354852623574.6455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-9811885931.5610237</v>
      </c>
      <c r="L3645" s="444">
        <f t="shared" ca="1" si="154"/>
        <v>-2364664509506.2065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-2364664509506.2065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-9852768789.6091938</v>
      </c>
      <c r="L3646" s="444">
        <f t="shared" ca="1" si="154"/>
        <v>-2374517278295.8159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-2374517278295.8159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-9893821992.8992329</v>
      </c>
      <c r="L3647" s="444">
        <f t="shared" ca="1" si="154"/>
        <v>-2384411100288.7153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-2384411100288.7153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-9935046251.20298</v>
      </c>
      <c r="L3648" s="444">
        <f t="shared" ca="1" si="154"/>
        <v>-2394346146539.9185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-2394346146539.9185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-9976442277.2496605</v>
      </c>
      <c r="L3649" s="444">
        <f t="shared" ca="1" si="154"/>
        <v>-2404322588817.168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-2404322588817.168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-10018010786.738199</v>
      </c>
      <c r="L3650" s="444">
        <f t="shared" ca="1" si="154"/>
        <v>-2414340599603.9063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-2414340599603.9063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-10059752498.349609</v>
      </c>
      <c r="L3651" s="444">
        <f t="shared" ca="1" si="154"/>
        <v>-2424400352102.2559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-2424400352102.2559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-10101668133.759399</v>
      </c>
      <c r="L3652" s="444">
        <f t="shared" ca="1" si="154"/>
        <v>-2434502020236.0151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-2434502020236.0151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-10143758417.650063</v>
      </c>
      <c r="L3653" s="444">
        <f t="shared" ca="1" si="154"/>
        <v>-2444645778653.665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-2444645778653.665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-10186024077.723604</v>
      </c>
      <c r="L3654" s="444">
        <f t="shared" ca="1" si="154"/>
        <v>-2454831802731.3887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-2454831802731.3887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-10228465844.714119</v>
      </c>
      <c r="L3655" s="444">
        <f t="shared" ca="1" si="154"/>
        <v>-2465060268576.103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-2465060268576.103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-10271084452.400429</v>
      </c>
      <c r="L3656" s="444">
        <f t="shared" ca="1" si="154"/>
        <v>-2475331353028.5034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-2475331353028.5034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-10313880637.618765</v>
      </c>
      <c r="L3657" s="444">
        <f t="shared" ca="1" si="154"/>
        <v>-2485645233666.1221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-2485645233666.1221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-10356855140.275509</v>
      </c>
      <c r="L3658" s="444">
        <f t="shared" ca="1" si="154"/>
        <v>-2496002088806.3975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-2496002088806.3975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-10400008703.359989</v>
      </c>
      <c r="L3659" s="444">
        <f t="shared" ca="1" si="154"/>
        <v>-2506402097509.7573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-2506402097509.7573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-10443342072.957321</v>
      </c>
      <c r="L3660" s="444">
        <f t="shared" ca="1" si="154"/>
        <v>-2516845439582.7148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-2516845439582.7148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-10486855998.261312</v>
      </c>
      <c r="L3661" s="444">
        <f t="shared" ca="1" si="154"/>
        <v>-2527332295580.9761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-2527332295580.9761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-10530551231.5874</v>
      </c>
      <c r="L3662" s="444">
        <f t="shared" ca="1" si="154"/>
        <v>-2537862846812.5635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-2537862846812.5635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-10574428528.385681</v>
      </c>
      <c r="L3663" s="444">
        <f t="shared" ca="1" si="154"/>
        <v>-2548437275340.9492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-2548437275340.9492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-10618488647.253956</v>
      </c>
      <c r="L3664" s="444">
        <f t="shared" ca="1" si="154"/>
        <v>-2559055763988.2031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-2559055763988.2031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-10662732349.950846</v>
      </c>
      <c r="L3665" s="444">
        <f t="shared" ca="1" si="154"/>
        <v>-2569718496338.1538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-2569718496338.1538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-10707160401.408974</v>
      </c>
      <c r="L3666" s="444">
        <f t="shared" ca="1" si="154"/>
        <v>-2580425656739.563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-2580425656739.563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-10751773569.748178</v>
      </c>
      <c r="L3667" s="444">
        <f t="shared" ca="1" si="154"/>
        <v>-2591177430309.311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-2591177430309.311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-10796572626.288795</v>
      </c>
      <c r="L3668" s="444">
        <f t="shared" ca="1" si="154"/>
        <v>-2601974002935.5996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-2601974002935.5996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-10841558345.564999</v>
      </c>
      <c r="L3669" s="444">
        <f t="shared" ca="1" si="154"/>
        <v>-2612815561281.1646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-2612815561281.1646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-10886731505.338186</v>
      </c>
      <c r="L3670" s="444">
        <f t="shared" ca="1" si="154"/>
        <v>-2623702292786.5029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-2623702292786.5029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-10932092886.610428</v>
      </c>
      <c r="L3671" s="444">
        <f t="shared" ca="1" si="154"/>
        <v>-2634634385673.1133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-2634634385673.1133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-10977643273.637972</v>
      </c>
      <c r="L3672" s="444">
        <f t="shared" ca="1" si="154"/>
        <v>-2645612028946.7515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-2645612028946.7515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-11023383453.944798</v>
      </c>
      <c r="L3673" s="444">
        <f t="shared" ca="1" si="154"/>
        <v>-2656635412400.6963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-2656635412400.6963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-11069314218.336235</v>
      </c>
      <c r="L3674" s="444">
        <f t="shared" ca="1" si="154"/>
        <v>-2667704726619.0327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-2667704726619.0327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-11115436360.912636</v>
      </c>
      <c r="L3675" s="444">
        <f t="shared" ca="1" si="154"/>
        <v>-2678820162979.9453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-2678820162979.9453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-11161750679.083105</v>
      </c>
      <c r="L3676" s="444">
        <f t="shared" ca="1" si="154"/>
        <v>-2689981913659.0283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-2689981913659.0283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-11208257973.579285</v>
      </c>
      <c r="L3677" s="444">
        <f t="shared" ca="1" si="154"/>
        <v>-2701190171632.6074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-2701190171632.6074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-11254959048.469198</v>
      </c>
      <c r="L3678" s="444">
        <f t="shared" ca="1" si="154"/>
        <v>-2712445130681.0767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-2712445130681.0767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-11301854711.171152</v>
      </c>
      <c r="L3679" s="444">
        <f t="shared" ca="1" si="154"/>
        <v>-2723746985392.248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-2723746985392.248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-11348945772.467701</v>
      </c>
      <c r="L3680" s="444">
        <f t="shared" ca="1" si="154"/>
        <v>-2735095931164.7158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-2735095931164.7158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-11396233046.51965</v>
      </c>
      <c r="L3681" s="444">
        <f t="shared" ca="1" si="154"/>
        <v>-2746492164211.2354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-2746492164211.2354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-11443717350.880148</v>
      </c>
      <c r="L3682" s="444">
        <f t="shared" ca="1" si="154"/>
        <v>-2757935881562.1157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-2757935881562.1157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-11491399506.508816</v>
      </c>
      <c r="L3683" s="444">
        <f t="shared" ca="1" si="154"/>
        <v>-2769427281068.6245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-2769427281068.6245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-11539280337.785934</v>
      </c>
      <c r="L3684" s="444">
        <f t="shared" ca="1" si="154"/>
        <v>-2780966561406.4106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-2780966561406.4106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-11587360672.526711</v>
      </c>
      <c r="L3685" s="444">
        <f t="shared" ca="1" si="154"/>
        <v>-2792553922078.9375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-2792553922078.9375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-11635641341.995573</v>
      </c>
      <c r="L3686" s="444">
        <f t="shared" ca="1" si="154"/>
        <v>-2804189563420.9331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-2804189563420.9331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-11684123180.920555</v>
      </c>
      <c r="L3687" s="444">
        <f t="shared" ca="1" si="154"/>
        <v>-2815873686601.8535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-2815873686601.8535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-11732807027.507723</v>
      </c>
      <c r="L3688" s="444">
        <f t="shared" ca="1" si="154"/>
        <v>-2827606493629.3613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-2827606493629.3613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-11781693723.455671</v>
      </c>
      <c r="L3689" s="444">
        <f t="shared" ca="1" si="154"/>
        <v>-2839388187352.8169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-2839388187352.8169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-11830784113.97007</v>
      </c>
      <c r="L3690" s="444">
        <f t="shared" ca="1" si="154"/>
        <v>-2851218971466.7871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-2851218971466.7871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-11880079047.77828</v>
      </c>
      <c r="L3691" s="444">
        <f t="shared" ca="1" si="154"/>
        <v>-2863099050514.5654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-2863099050514.5654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-11929579377.144022</v>
      </c>
      <c r="L3692" s="444">
        <f t="shared" ca="1" si="154"/>
        <v>-2875028629891.7095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-2875028629891.7095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-11979285957.882122</v>
      </c>
      <c r="L3693" s="444">
        <f t="shared" ca="1" si="154"/>
        <v>-2887007915849.5918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-2887007915849.5918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-12029199649.373299</v>
      </c>
      <c r="L3694" s="444">
        <f t="shared" ca="1" si="154"/>
        <v>-2899037115498.9653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-2899037115498.9653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-12079321314.579021</v>
      </c>
      <c r="L3695" s="444">
        <f t="shared" ca="1" si="154"/>
        <v>-2911116436813.5444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-2911116436813.5444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-12129651820.056435</v>
      </c>
      <c r="L3696" s="444">
        <f t="shared" ca="1" si="154"/>
        <v>-2923246088633.6011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-2923246088633.6011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-12180192035.973337</v>
      </c>
      <c r="L3697" s="444">
        <f t="shared" ca="1" si="154"/>
        <v>-2935426280669.5742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-2935426280669.5742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-12230942836.123226</v>
      </c>
      <c r="L3698" s="444">
        <f t="shared" ca="1" si="154"/>
        <v>-2947657223505.6973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-2947657223505.6973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-12281905097.940405</v>
      </c>
      <c r="L3699" s="444">
        <f t="shared" ca="1" si="154"/>
        <v>-2959939128603.6377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-2959939128603.6377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-12333079702.515158</v>
      </c>
      <c r="L3700" s="444">
        <f t="shared" ca="1" si="154"/>
        <v>-2972272208306.1528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-2972272208306.1528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-12384467534.608971</v>
      </c>
      <c r="L3701" s="444">
        <f t="shared" ca="1" si="154"/>
        <v>-2984656675840.7617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-2984656675840.7617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-12436069482.66984</v>
      </c>
      <c r="L3702" s="444">
        <f t="shared" ca="1" si="154"/>
        <v>-2997092745323.4316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-2997092745323.4316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-12487886438.847631</v>
      </c>
      <c r="L3703" s="444">
        <f t="shared" ca="1" si="154"/>
        <v>-3009580631762.2793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-3009580631762.2793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-12539919299.009497</v>
      </c>
      <c r="L3704" s="444">
        <f t="shared" ca="1" si="154"/>
        <v>-3022120551061.2886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-3022120551061.2886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-12592168962.755369</v>
      </c>
      <c r="L3705" s="444">
        <f t="shared" ca="1" si="154"/>
        <v>-3034712720024.0439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-3034712720024.0439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-12644636333.433516</v>
      </c>
      <c r="L3706" s="444">
        <f t="shared" ca="1" si="154"/>
        <v>-3047357356357.4775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-3047357356357.4775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-12697322318.156157</v>
      </c>
      <c r="L3707" s="444">
        <f t="shared" ca="1" si="154"/>
        <v>-3060054678675.6338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-3060054678675.6338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-12750227827.81514</v>
      </c>
      <c r="L3708" s="444">
        <f t="shared" ca="1" si="154"/>
        <v>-3072804906503.4487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-3072804906503.4487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-12803353777.097702</v>
      </c>
      <c r="L3709" s="444">
        <f t="shared" ca="1" si="154"/>
        <v>-3085608260280.5464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-3085608260280.5464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-12856701084.502277</v>
      </c>
      <c r="L3710" s="444">
        <f t="shared" ca="1" si="154"/>
        <v>-3098464961365.0488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-3098464961365.0488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-12910270672.35437</v>
      </c>
      <c r="L3711" s="444">
        <f t="shared" ca="1" si="154"/>
        <v>-3111375232037.4033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-3111375232037.4033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-12964063466.822514</v>
      </c>
      <c r="L3712" s="444">
        <f t="shared" ca="1" si="154"/>
        <v>-3124339295504.2261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-3124339295504.2261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-13018080397.934275</v>
      </c>
      <c r="L3713" s="444">
        <f t="shared" ca="1" si="154"/>
        <v>-3137357375902.1602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-3137357375902.1602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-13072322399.592335</v>
      </c>
      <c r="L3714" s="444">
        <f t="shared" ca="1" si="154"/>
        <v>-3150429698301.7524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-3150429698301.7524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-13126790409.590635</v>
      </c>
      <c r="L3715" s="444">
        <f t="shared" ca="1" si="154"/>
        <v>-3163556488711.3433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-3163556488711.3433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-13181485369.630596</v>
      </c>
      <c r="L3716" s="444">
        <f t="shared" ca="1" si="154"/>
        <v>-3176737974080.9736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-3176737974080.9736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-13236408225.337391</v>
      </c>
      <c r="L3717" s="444">
        <f t="shared" ca="1" si="154"/>
        <v>-3189974382306.311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-3189974382306.311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-13291559926.276297</v>
      </c>
      <c r="L3718" s="444">
        <f t="shared" ca="1" si="154"/>
        <v>-3203265942232.5874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-3203265942232.5874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-13346941425.969114</v>
      </c>
      <c r="L3719" s="444">
        <f t="shared" ca="1" si="154"/>
        <v>-3216612883658.5566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-3216612883658.5566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-13402553681.910652</v>
      </c>
      <c r="L3720" s="444">
        <f t="shared" ca="1" si="154"/>
        <v>-3230015437340.4673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-3230015437340.4673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-13458397655.585279</v>
      </c>
      <c r="L3721" s="444">
        <f t="shared" ca="1" si="154"/>
        <v>-3243473834996.0527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-3243473834996.0527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-13514474312.483553</v>
      </c>
      <c r="L3722" s="444">
        <f t="shared" ca="1" si="154"/>
        <v>-3256988309308.5361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-3256988309308.5361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-13570784622.1189</v>
      </c>
      <c r="L3723" s="444">
        <f t="shared" ca="1" si="154"/>
        <v>-3270559093930.6553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-3270559093930.6553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-13627329558.044397</v>
      </c>
      <c r="L3724" s="444">
        <f t="shared" ca="1" si="154"/>
        <v>-3284186423488.6997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-3284186423488.6997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-13684110097.869581</v>
      </c>
      <c r="L3725" s="444">
        <f t="shared" ca="1" si="154"/>
        <v>-3297870533586.5693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-3297870533586.5693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-13741127223.277372</v>
      </c>
      <c r="L3726" s="444">
        <f t="shared" ca="1" si="154"/>
        <v>-3311611660809.8467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-3311611660809.8467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-13798381920.041027</v>
      </c>
      <c r="L3727" s="444">
        <f t="shared" ca="1" si="154"/>
        <v>-3325410042729.8877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-3325410042729.8877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-13855875178.041199</v>
      </c>
      <c r="L3728" s="444">
        <f t="shared" ca="1" si="154"/>
        <v>-3339265917907.9287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-3339265917907.9287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-13913607991.283035</v>
      </c>
      <c r="L3729" s="444">
        <f t="shared" ca="1" si="154"/>
        <v>-3353179525899.2119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-3353179525899.2119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-13971581357.913383</v>
      </c>
      <c r="L3730" s="444">
        <f t="shared" ca="1" si="154"/>
        <v>-3367151107257.1255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-3367151107257.1255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-14029796280.238022</v>
      </c>
      <c r="L3731" s="444">
        <f t="shared" ca="1" si="154"/>
        <v>-3381180903537.3633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-3381180903537.3633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-14088253764.739014</v>
      </c>
      <c r="L3732" s="444">
        <f t="shared" ca="1" si="154"/>
        <v>-3395269157302.1025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-3395269157302.1025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-14146954822.092094</v>
      </c>
      <c r="L3733" s="444">
        <f t="shared" ca="1" si="154"/>
        <v>-3409416112124.1948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-3409416112124.1948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-14205900467.184145</v>
      </c>
      <c r="L3734" s="444">
        <f t="shared" ca="1" si="154"/>
        <v>-3423622012591.3789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-3423622012591.3789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-14265091719.130745</v>
      </c>
      <c r="L3735" s="444">
        <f t="shared" ca="1" si="154"/>
        <v>-3437887104310.5098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-3437887104310.5098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-14324529601.293791</v>
      </c>
      <c r="L3736" s="444">
        <f t="shared" ca="1" si="154"/>
        <v>-3452211633911.8037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-3452211633911.8037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-14384215141.299179</v>
      </c>
      <c r="L3737" s="444">
        <f t="shared" ca="1" si="154"/>
        <v>-3466595849053.103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-3466595849053.103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-14444149371.054596</v>
      </c>
      <c r="L3738" s="444">
        <f t="shared" ca="1" si="154"/>
        <v>-3481039998424.1577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-3481039998424.1577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-14504333326.767324</v>
      </c>
      <c r="L3739" s="444">
        <f t="shared" ca="1" si="154"/>
        <v>-3495544331750.9248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-3495544331750.9248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-14564768048.962187</v>
      </c>
      <c r="L3740" s="444">
        <f t="shared" ca="1" si="154"/>
        <v>-3510109099799.8872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-3510109099799.8872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-14625454582.499527</v>
      </c>
      <c r="L3741" s="444">
        <f t="shared" ca="1" si="154"/>
        <v>-3524734554382.3867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-3524734554382.3867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-14686393976.593277</v>
      </c>
      <c r="L3742" s="444">
        <f t="shared" ca="1" si="154"/>
        <v>-3539420948358.98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-3539420948358.98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-14747587284.829082</v>
      </c>
      <c r="L3743" s="444">
        <f t="shared" ca="1" si="154"/>
        <v>-3554168535643.8091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-3554168535643.8091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-14809035565.182535</v>
      </c>
      <c r="L3744" s="444">
        <f t="shared" ca="1" si="154"/>
        <v>-3568977571208.9917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-3568977571208.9917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-14870739880.037466</v>
      </c>
      <c r="L3745" s="444">
        <f t="shared" ca="1" si="154"/>
        <v>-3583848311089.0293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-3583848311089.0293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-14932701296.204288</v>
      </c>
      <c r="L3746" s="444">
        <f t="shared" ca="1" si="154"/>
        <v>-3598781012385.2334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-3598781012385.2334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-14994920884.938475</v>
      </c>
      <c r="L3747" s="444">
        <f t="shared" ca="1" si="154"/>
        <v>-3613775933270.1719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-3613775933270.1719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-15057399721.959047</v>
      </c>
      <c r="L3748" s="444">
        <f t="shared" ca="1" si="154"/>
        <v>-3628833332992.1309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-3628833332992.1309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-15120138887.467211</v>
      </c>
      <c r="L3749" s="444">
        <f t="shared" ca="1" si="154"/>
        <v>-3643953471879.5981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-3643953471879.5981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-15183139466.164993</v>
      </c>
      <c r="L3750" s="444">
        <f t="shared" ca="1" si="154"/>
        <v>-3659136611345.7632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-3659136611345.7632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-15246402547.274015</v>
      </c>
      <c r="L3751" s="444">
        <f t="shared" ca="1" si="154"/>
        <v>-3674383013893.0371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-3674383013893.0371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-15309929224.554319</v>
      </c>
      <c r="L3752" s="444">
        <f t="shared" ca="1" si="154"/>
        <v>-3689692943117.5913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-3689692943117.5913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-15373720596.323298</v>
      </c>
      <c r="L3753" s="444">
        <f t="shared" ca="1" si="154"/>
        <v>-3705066663713.9146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-3705066663713.9146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-15437777765.474646</v>
      </c>
      <c r="L3754" s="444">
        <f t="shared" ca="1" si="154"/>
        <v>-3720504441479.3892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-3720504441479.3892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-15502101839.497454</v>
      </c>
      <c r="L3755" s="444">
        <f t="shared" ca="1" si="154"/>
        <v>-3736006543318.8867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-3736006543318.8867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-15566693930.495361</v>
      </c>
      <c r="L3756" s="444">
        <f t="shared" ca="1" si="154"/>
        <v>-3751573237249.3818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-3751573237249.3818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-15631555155.205757</v>
      </c>
      <c r="L3757" s="444">
        <f t="shared" ca="1" si="154"/>
        <v>-3767204792404.5874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-3767204792404.5874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-15696686635.019114</v>
      </c>
      <c r="L3758" s="444">
        <f t="shared" ca="1" si="154"/>
        <v>-3782901479039.6064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-3782901479039.6064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-15762089495.998362</v>
      </c>
      <c r="L3759" s="444">
        <f t="shared" ca="1" si="154"/>
        <v>-3798663568535.605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-3798663568535.605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-15827764868.898355</v>
      </c>
      <c r="L3760" s="444">
        <f t="shared" ca="1" si="154"/>
        <v>-3814491333404.5034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-3814491333404.5034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-15893713889.185431</v>
      </c>
      <c r="L3761" s="444">
        <f t="shared" ca="1" si="154"/>
        <v>-3830385047293.689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-3830385047293.689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-15959937697.057037</v>
      </c>
      <c r="L3762" s="444">
        <f t="shared" ca="1" si="154"/>
        <v>-3846344984990.7461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-3846344984990.7461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-16026437437.461441</v>
      </c>
      <c r="L3763" s="444">
        <f t="shared" ca="1" si="154"/>
        <v>-3862371422428.2075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-3862371422428.2075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-16093214260.117533</v>
      </c>
      <c r="L3764" s="444">
        <f t="shared" ca="1" si="154"/>
        <v>-3878464636688.3252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-3878464636688.3252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-16160269319.534689</v>
      </c>
      <c r="L3765" s="444">
        <f t="shared" ca="1" si="154"/>
        <v>-3894624906007.8599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-3894624906007.8599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-16227603775.032749</v>
      </c>
      <c r="L3766" s="444">
        <f t="shared" ca="1" si="154"/>
        <v>-3910852509782.8926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-3910852509782.8926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-16295218790.762053</v>
      </c>
      <c r="L3767" s="444">
        <f t="shared" ca="1" si="154"/>
        <v>-3927147728573.6548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-3927147728573.6548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-16363115535.723562</v>
      </c>
      <c r="L3768" s="444">
        <f t="shared" ca="1" si="154"/>
        <v>-3943510844109.3784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-3943510844109.3784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-16431295183.789078</v>
      </c>
      <c r="L3769" s="444">
        <f t="shared" ca="1" si="154"/>
        <v>-3959942139293.1675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-3959942139293.1675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-16499758913.721529</v>
      </c>
      <c r="L3770" s="444">
        <f t="shared" ca="1" si="154"/>
        <v>-3976441898206.8892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-3976441898206.8892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-16568507909.195372</v>
      </c>
      <c r="L3771" s="444">
        <f t="shared" ca="1" si="154"/>
        <v>-3993010406116.0845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-3993010406116.0845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-16637543358.817019</v>
      </c>
      <c r="L3772" s="444">
        <f t="shared" ca="1" si="154"/>
        <v>-4009647949474.9014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-4009647949474.9014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-16706866456.145422</v>
      </c>
      <c r="L3773" s="444">
        <f t="shared" ca="1" si="154"/>
        <v>-4026354815931.0469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-4026354815931.0469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-16776478399.712694</v>
      </c>
      <c r="L3774" s="444">
        <f t="shared" ca="1" si="154"/>
        <v>-4043131294330.7598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-4043131294330.7598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-16846380393.04483</v>
      </c>
      <c r="L3775" s="444">
        <f t="shared" ca="1" si="154"/>
        <v>-4059977674723.8047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-4059977674723.8047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-16916573644.68252</v>
      </c>
      <c r="L3776" s="444">
        <f t="shared" ca="1" si="154"/>
        <v>-4076894248368.4873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-4076894248368.4873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-16987059368.20203</v>
      </c>
      <c r="L3777" s="444">
        <f t="shared" ca="1" si="154"/>
        <v>-4093881307736.6895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-4093881307736.6895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-17057838782.236206</v>
      </c>
      <c r="L3778" s="444">
        <f t="shared" ca="1" si="154"/>
        <v>-4110939146518.9258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-4110939146518.9258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-17128913110.495523</v>
      </c>
      <c r="L3779" s="444">
        <f t="shared" ca="1" si="154"/>
        <v>-4128068059629.4214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-4128068059629.4214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-17200283581.789257</v>
      </c>
      <c r="L3780" s="444">
        <f t="shared" ca="1" si="154"/>
        <v>-4145268343211.2104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-4145268343211.2104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-17271951430.046711</v>
      </c>
      <c r="L3781" s="444">
        <f t="shared" ca="1" si="154"/>
        <v>-4162540294641.2573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-4162540294641.2573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-17343917894.338573</v>
      </c>
      <c r="L3782" s="444">
        <f t="shared" ca="1" si="154"/>
        <v>-4179884212535.5957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-4179884212535.5957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-17416184218.898312</v>
      </c>
      <c r="L3783" s="444">
        <f t="shared" ca="1" si="154"/>
        <v>-4197300396754.4941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-4197300396754.4941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-17488751653.143726</v>
      </c>
      <c r="L3784" s="444">
        <f t="shared" ca="1" si="154"/>
        <v>-4214789148407.6377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-4214789148407.6377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-17561621451.69849</v>
      </c>
      <c r="L3785" s="444">
        <f t="shared" ca="1" si="154"/>
        <v>-4232350769859.3364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-4232350769859.3364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-17634794874.413898</v>
      </c>
      <c r="L3786" s="444">
        <f t="shared" ca="1" si="154"/>
        <v>-4249985564733.7505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-4249985564733.7505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-17708273186.390625</v>
      </c>
      <c r="L3787" s="444">
        <f t="shared" ca="1" si="154"/>
        <v>-4267693837920.1411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-4267693837920.1411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-17782057658.000587</v>
      </c>
      <c r="L3788" s="444">
        <f t="shared" ca="1" si="154"/>
        <v>-4285475895578.1416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-4285475895578.1416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-17856149564.908924</v>
      </c>
      <c r="L3789" s="444">
        <f t="shared" ca="1" si="154"/>
        <v>-4303332045143.0503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-4303332045143.0503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-17930550188.096043</v>
      </c>
      <c r="L3790" s="444">
        <f t="shared" ca="1" si="154"/>
        <v>-4321262595331.1465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-4321262595331.1465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-18005260813.879776</v>
      </c>
      <c r="L3791" s="444">
        <f t="shared" ca="1" si="154"/>
        <v>-4339267856145.0264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-4339267856145.0264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-18080282733.937611</v>
      </c>
      <c r="L3792" s="444">
        <f t="shared" ca="1" si="154"/>
        <v>-4357348138878.9639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-4357348138878.9639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-18155617245.329018</v>
      </c>
      <c r="L3793" s="444">
        <f t="shared" ca="1" si="154"/>
        <v>-4375503756124.293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-4375503756124.293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-18231265650.517887</v>
      </c>
      <c r="L3794" s="444">
        <f t="shared" ca="1" si="154"/>
        <v>-4393735021774.811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-4393735021774.811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-18307229257.395046</v>
      </c>
      <c r="L3795" s="444">
        <f t="shared" ca="1" si="154"/>
        <v>-4412042251032.2061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-4412042251032.2061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-18383509379.300858</v>
      </c>
      <c r="L3796" s="444">
        <f t="shared" ca="1" si="154"/>
        <v>-4430425760411.5068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-4430425760411.5068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-18460107335.047943</v>
      </c>
      <c r="L3797" s="444">
        <f t="shared" ca="1" si="154"/>
        <v>-4448885867746.5547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-4448885867746.5547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-18537024448.943977</v>
      </c>
      <c r="L3798" s="444">
        <f t="shared" ca="1" si="154"/>
        <v>-4467422892195.499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-4467422892195.499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-18614262050.814579</v>
      </c>
      <c r="L3799" s="444">
        <f t="shared" ca="1" si="154"/>
        <v>-4486037154246.3135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-4486037154246.3135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-18691821476.026306</v>
      </c>
      <c r="L3800" s="444">
        <f t="shared" ca="1" si="154"/>
        <v>-4504728975722.3398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-4504728975722.3398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-18769704065.50975</v>
      </c>
      <c r="L3801" s="444">
        <f t="shared" ca="1" si="154"/>
        <v>-4523498679787.8496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-4523498679787.8496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-18847911165.782707</v>
      </c>
      <c r="L3802" s="444">
        <f t="shared" ca="1" si="154"/>
        <v>-4542346590953.6318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-4542346590953.6318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-18926444128.973465</v>
      </c>
      <c r="L3803" s="444">
        <f t="shared" ca="1" si="154"/>
        <v>-4561273035082.6055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-4561273035082.6055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-19005304312.844189</v>
      </c>
      <c r="L3804" s="444">
        <f t="shared" ca="1" si="154"/>
        <v>-4580278339395.4492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-4580278339395.4492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-19084493080.814373</v>
      </c>
      <c r="L3805" s="444">
        <f t="shared" ca="1" si="154"/>
        <v>-4599362832476.2637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-4599362832476.2637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-19164011801.984432</v>
      </c>
      <c r="L3806" s="444">
        <f t="shared" ca="1" si="154"/>
        <v>-4618526844278.248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-4618526844278.248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-19243861851.159367</v>
      </c>
      <c r="L3807" s="444">
        <f t="shared" ca="1" si="154"/>
        <v>-4637770706129.4072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-4637770706129.4072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-19324044608.872528</v>
      </c>
      <c r="L3808" s="444">
        <f t="shared" ca="1" si="154"/>
        <v>-4657094750738.2793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-4657094750738.2793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-19404561461.409496</v>
      </c>
      <c r="L3809" s="444">
        <f t="shared" ca="1" si="154"/>
        <v>-4676499312199.6885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-4676499312199.6885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-19485413800.832035</v>
      </c>
      <c r="L3810" s="444">
        <f t="shared" ca="1" si="154"/>
        <v>-4695984726000.5205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-4695984726000.5205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-19566603025.002167</v>
      </c>
      <c r="L3811" s="444">
        <f t="shared" ca="1" si="154"/>
        <v>-4715551329025.5225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-4715551329025.5225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-19648130537.606342</v>
      </c>
      <c r="L3812" s="444">
        <f t="shared" ca="1" si="154"/>
        <v>-4735199459563.1289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-4735199459563.1289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-19729997748.179703</v>
      </c>
      <c r="L3813" s="444">
        <f t="shared" ca="1" si="154"/>
        <v>-4754929457311.3086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-4754929457311.3086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-19812206072.130451</v>
      </c>
      <c r="L3814" s="444">
        <f t="shared" ca="1" si="154"/>
        <v>-4774741663383.4395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-4774741663383.4395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-19894756930.764332</v>
      </c>
      <c r="L3815" s="444">
        <f t="shared" ca="1" si="154"/>
        <v>-4794636420314.2041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-4794636420314.2041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-19977651751.309185</v>
      </c>
      <c r="L3816" s="444">
        <f t="shared" ca="1" si="154"/>
        <v>-4814614072065.5137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-4814614072065.5137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-20060891966.93964</v>
      </c>
      <c r="L3817" s="444">
        <f t="shared" ca="1" si="154"/>
        <v>-4834674964032.4531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-4834674964032.4531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-20144479016.801888</v>
      </c>
      <c r="L3818" s="444">
        <f t="shared" ca="1" si="154"/>
        <v>-4854819443049.2549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-4854819443049.2549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-20228414346.038563</v>
      </c>
      <c r="L3819" s="444">
        <f t="shared" ca="1" si="154"/>
        <v>-4875047857395.293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-4875047857395.293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-20312699405.813721</v>
      </c>
      <c r="L3820" s="444">
        <f t="shared" ca="1" si="154"/>
        <v>-4895360556801.1064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-4895360556801.1064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-20397335653.337944</v>
      </c>
      <c r="L3821" s="444">
        <f t="shared" ca="1" si="154"/>
        <v>-4915757892454.4443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-4915757892454.4443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-20482324551.893517</v>
      </c>
      <c r="L3822" s="444">
        <f t="shared" ca="1" si="154"/>
        <v>-4936240217006.3379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-4936240217006.3379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-20567667570.859741</v>
      </c>
      <c r="L3823" s="444">
        <f t="shared" ca="1" si="154"/>
        <v>-4956807884577.1973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-4956807884577.1973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-20653366185.738323</v>
      </c>
      <c r="L3824" s="444">
        <f t="shared" ca="1" si="154"/>
        <v>-4977461250762.9355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-4977461250762.9355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-20739421878.178898</v>
      </c>
      <c r="L3825" s="444">
        <f t="shared" ca="1" si="154"/>
        <v>-4998200672641.1143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-4998200672641.1143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-20825836136.004642</v>
      </c>
      <c r="L3826" s="444">
        <f t="shared" ca="1" si="154"/>
        <v>-5019026508777.1191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-5019026508777.1191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-20912610453.237995</v>
      </c>
      <c r="L3827" s="444">
        <f t="shared" ca="1" si="154"/>
        <v>-5039939119230.3574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-5039939119230.3574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-20999746330.126488</v>
      </c>
      <c r="L3828" s="444">
        <f t="shared" ca="1" si="154"/>
        <v>-5060938865560.4844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-5060938865560.4844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-21087245273.168686</v>
      </c>
      <c r="L3829" s="444">
        <f t="shared" ca="1" si="154"/>
        <v>-5082026110833.6533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-5082026110833.6533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-21175108795.140221</v>
      </c>
      <c r="L3830" s="444">
        <f t="shared" ca="1" si="154"/>
        <v>-5103201219628.7939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-5103201219628.7939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-21263338415.119976</v>
      </c>
      <c r="L3831" s="444">
        <f t="shared" ca="1" si="154"/>
        <v>-5124464558043.9141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-5124464558043.9141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-21351935658.516308</v>
      </c>
      <c r="L3832" s="444">
        <f t="shared" ca="1" si="154"/>
        <v>-5145816493702.4307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-5145816493702.4307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-21440902057.09346</v>
      </c>
      <c r="L3833" s="444">
        <f t="shared" ref="L3833:L4087" ca="1" si="159">I3833-J3833+K3833</f>
        <v>-5167257395759.5244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-5167257395759.5244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-21530239148.998016</v>
      </c>
      <c r="L3834" s="444">
        <f t="shared" ca="1" si="159"/>
        <v>-5188787634908.5225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-5188787634908.5225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-21619948478.785511</v>
      </c>
      <c r="L3835" s="444">
        <f t="shared" ca="1" si="159"/>
        <v>-5210407583387.3076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-5210407583387.3076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-21710031597.447113</v>
      </c>
      <c r="L3836" s="444">
        <f t="shared" ca="1" si="159"/>
        <v>-5232117614984.7549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-5232117614984.7549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-21800490062.436478</v>
      </c>
      <c r="L3837" s="444">
        <f t="shared" ca="1" si="159"/>
        <v>-5253918105047.1914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-5253918105047.1914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-21891325437.696632</v>
      </c>
      <c r="L3838" s="444">
        <f t="shared" ca="1" si="159"/>
        <v>-5275809430484.8877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-5275809430484.8877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-21982539293.687031</v>
      </c>
      <c r="L3839" s="444">
        <f t="shared" ca="1" si="159"/>
        <v>-5297791969778.5752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-5297791969778.5752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-22074133207.410728</v>
      </c>
      <c r="L3840" s="444">
        <f t="shared" ca="1" si="159"/>
        <v>-5319866102985.9863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-5319866102985.9863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-22166108762.441608</v>
      </c>
      <c r="L3841" s="444">
        <f t="shared" ca="1" si="159"/>
        <v>-5342032211748.4277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-5342032211748.4277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-22258467548.951782</v>
      </c>
      <c r="L3842" s="444">
        <f t="shared" ca="1" si="159"/>
        <v>-5364290679297.3799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-5364290679297.3799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-22351211163.739082</v>
      </c>
      <c r="L3843" s="444">
        <f t="shared" ca="1" si="159"/>
        <v>-5386641890461.1191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-5386641890461.1191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-22444341210.254662</v>
      </c>
      <c r="L3844" s="444">
        <f t="shared" ca="1" si="159"/>
        <v>-5409086231671.374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-5409086231671.374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-22537859298.630726</v>
      </c>
      <c r="L3845" s="444">
        <f t="shared" ca="1" si="159"/>
        <v>-5431624090970.0049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-5431624090970.0049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-22631767045.708355</v>
      </c>
      <c r="L3846" s="444">
        <f t="shared" ca="1" si="159"/>
        <v>-5454255858015.7129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-5454255858015.7129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-22726066075.065472</v>
      </c>
      <c r="L3847" s="444">
        <f t="shared" ca="1" si="159"/>
        <v>-5476981924090.7783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-5476981924090.7783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-22820758017.04491</v>
      </c>
      <c r="L3848" s="444">
        <f t="shared" ca="1" si="159"/>
        <v>-5499802682107.8232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-5499802682107.8232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-22915844508.782597</v>
      </c>
      <c r="L3849" s="444">
        <f t="shared" ca="1" si="159"/>
        <v>-5522718526616.6055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-5522718526616.6055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-23011327194.235855</v>
      </c>
      <c r="L3850" s="444">
        <f t="shared" ca="1" si="159"/>
        <v>-5545729853810.8418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-5545729853810.8418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-23107207724.211842</v>
      </c>
      <c r="L3851" s="444">
        <f t="shared" ca="1" si="159"/>
        <v>-5568837061535.0537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-5568837061535.0537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-23203487756.396057</v>
      </c>
      <c r="L3852" s="444">
        <f t="shared" ca="1" si="159"/>
        <v>-5592040549291.4502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-5592040549291.4502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-23300168955.381042</v>
      </c>
      <c r="L3853" s="444">
        <f t="shared" ca="1" si="159"/>
        <v>-5615340718246.8311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-5615340718246.8311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-23397252992.695129</v>
      </c>
      <c r="L3854" s="444">
        <f t="shared" ca="1" si="159"/>
        <v>-5638737971239.5264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-5638737971239.5264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-23494741546.83136</v>
      </c>
      <c r="L3855" s="444">
        <f t="shared" ca="1" si="159"/>
        <v>-5662232712786.3574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-5662232712786.3574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-23592636303.276489</v>
      </c>
      <c r="L3856" s="444">
        <f t="shared" ca="1" si="159"/>
        <v>-5685825349089.6338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-5685825349089.6338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-23690938954.540142</v>
      </c>
      <c r="L3857" s="444">
        <f t="shared" ca="1" si="159"/>
        <v>-5709516288044.1738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-5709516288044.1738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-23789651200.184059</v>
      </c>
      <c r="L3858" s="444">
        <f t="shared" ca="1" si="159"/>
        <v>-5733305939244.3574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-5733305939244.3574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-23888774746.85149</v>
      </c>
      <c r="L3859" s="444">
        <f t="shared" ca="1" si="159"/>
        <v>-5757194713991.209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-5757194713991.209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-23988311308.296703</v>
      </c>
      <c r="L3860" s="444">
        <f t="shared" ca="1" si="159"/>
        <v>-5781183025299.5059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-5781183025299.5059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-24088262605.414608</v>
      </c>
      <c r="L3861" s="444">
        <f t="shared" ca="1" si="159"/>
        <v>-5805271287904.9209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-5805271287904.9209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-24188630366.270504</v>
      </c>
      <c r="L3862" s="444">
        <f t="shared" ca="1" si="159"/>
        <v>-5829459918271.1914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-5829459918271.1914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-24289416326.129963</v>
      </c>
      <c r="L3863" s="444">
        <f t="shared" ca="1" si="159"/>
        <v>-5853749334597.3213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-5853749334597.3213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-24390622227.488838</v>
      </c>
      <c r="L3864" s="444">
        <f t="shared" ca="1" si="159"/>
        <v>-5878139956824.8105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-5878139956824.8105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-24492249820.103378</v>
      </c>
      <c r="L3865" s="444">
        <f t="shared" ca="1" si="159"/>
        <v>-5902632206644.9141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-5902632206644.9141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-24594300861.020473</v>
      </c>
      <c r="L3866" s="444">
        <f t="shared" ca="1" si="159"/>
        <v>-5927226507505.9346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-5927226507505.9346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-24696777114.608059</v>
      </c>
      <c r="L3867" s="444">
        <f t="shared" ca="1" si="159"/>
        <v>-5951923284620.543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-5951923284620.543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-24799680352.585594</v>
      </c>
      <c r="L3868" s="444">
        <f t="shared" ca="1" si="159"/>
        <v>-5976722964973.1289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-5976722964973.1289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-24903012354.054703</v>
      </c>
      <c r="L3869" s="444">
        <f t="shared" ca="1" si="159"/>
        <v>-6001625977327.1836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-6001625977327.1836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-25006774905.52993</v>
      </c>
      <c r="L3870" s="444">
        <f t="shared" ca="1" si="159"/>
        <v>-6026632752232.7139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-6026632752232.7139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-25110969800.969643</v>
      </c>
      <c r="L3871" s="444">
        <f t="shared" ca="1" si="159"/>
        <v>-6051743722033.6836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-6051743722033.6836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-25215598841.807014</v>
      </c>
      <c r="L3872" s="444">
        <f t="shared" ca="1" si="159"/>
        <v>-6076959320875.4902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-6076959320875.4902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-25320663836.981209</v>
      </c>
      <c r="L3873" s="444">
        <f t="shared" ca="1" si="159"/>
        <v>-6102279984712.4717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-6102279984712.4717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-25426166602.968632</v>
      </c>
      <c r="L3874" s="444">
        <f t="shared" ca="1" si="159"/>
        <v>-6127706151315.4404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-6127706151315.4404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-25532108963.814335</v>
      </c>
      <c r="L3875" s="444">
        <f t="shared" ca="1" si="159"/>
        <v>-6153238260279.2549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-6153238260279.2549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-25638492751.163563</v>
      </c>
      <c r="L3876" s="444">
        <f t="shared" ca="1" si="159"/>
        <v>-6178876753030.418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-6178876753030.418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-25745319804.293407</v>
      </c>
      <c r="L3877" s="444">
        <f t="shared" ca="1" si="159"/>
        <v>-6204622072834.7109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-6204622072834.7109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-25852591970.14463</v>
      </c>
      <c r="L3878" s="444">
        <f t="shared" ca="1" si="159"/>
        <v>-6230474664804.8555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-6230474664804.8555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-25960311103.353565</v>
      </c>
      <c r="L3879" s="444">
        <f t="shared" ca="1" si="159"/>
        <v>-6256434975908.209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-6256434975908.209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-26068479066.284203</v>
      </c>
      <c r="L3880" s="444">
        <f t="shared" ca="1" si="159"/>
        <v>-6282503454974.4932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-6282503454974.4932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-26177097729.060387</v>
      </c>
      <c r="L3881" s="444">
        <f t="shared" ca="1" si="159"/>
        <v>-6308680552703.5537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-6308680552703.5537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-26286168969.598141</v>
      </c>
      <c r="L3882" s="444">
        <f t="shared" ca="1" si="159"/>
        <v>-6334966721673.1514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-6334966721673.1514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-26395694673.63813</v>
      </c>
      <c r="L3883" s="444">
        <f t="shared" ca="1" si="159"/>
        <v>-6361362416346.7891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-6361362416346.7891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-26505676734.778286</v>
      </c>
      <c r="L3884" s="444">
        <f t="shared" ca="1" si="159"/>
        <v>-6387868093081.5674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-6387868093081.5674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-26616117054.506531</v>
      </c>
      <c r="L3885" s="444">
        <f t="shared" ca="1" si="159"/>
        <v>-6414484210136.0742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-6414484210136.0742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-26727017542.233643</v>
      </c>
      <c r="L3886" s="444">
        <f t="shared" ca="1" si="159"/>
        <v>-6441211227678.3076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-6441211227678.3076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-26838380115.326283</v>
      </c>
      <c r="L3887" s="444">
        <f t="shared" ca="1" si="159"/>
        <v>-6468049607793.6338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-6468049607793.6338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-26950206699.140141</v>
      </c>
      <c r="L3888" s="444">
        <f t="shared" ca="1" si="159"/>
        <v>-6494999814492.7744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-6494999814492.7744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-27062499227.053226</v>
      </c>
      <c r="L3889" s="444">
        <f t="shared" ca="1" si="159"/>
        <v>-6522062313719.8281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-6522062313719.8281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-27175259640.499283</v>
      </c>
      <c r="L3890" s="444">
        <f t="shared" ca="1" si="159"/>
        <v>-6549237573360.3271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-6549237573360.3271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-27288489889.001362</v>
      </c>
      <c r="L3891" s="444">
        <f t="shared" ca="1" si="159"/>
        <v>-6576526063249.3281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-6576526063249.3281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-27402191930.205532</v>
      </c>
      <c r="L3892" s="444">
        <f t="shared" ca="1" si="159"/>
        <v>-6603928255179.5332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-6603928255179.5332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-27516367729.914722</v>
      </c>
      <c r="L3893" s="444">
        <f t="shared" ca="1" si="159"/>
        <v>-6631444622909.4482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-6631444622909.4482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-27631019262.1227</v>
      </c>
      <c r="L3894" s="444">
        <f t="shared" ca="1" si="159"/>
        <v>-6659075642171.5713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-6659075642171.5713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-27746148509.048214</v>
      </c>
      <c r="L3895" s="444">
        <f t="shared" ca="1" si="159"/>
        <v>-6686821790680.6191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-6686821790680.6191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-27861757461.169247</v>
      </c>
      <c r="L3896" s="444">
        <f t="shared" ca="1" si="159"/>
        <v>-6714683548141.7881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-6714683548141.7881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-27977848117.25745</v>
      </c>
      <c r="L3897" s="444">
        <f t="shared" ca="1" si="159"/>
        <v>-6742661396259.0459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-6742661396259.0459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-28094422484.412689</v>
      </c>
      <c r="L3898" s="444">
        <f t="shared" ca="1" si="159"/>
        <v>-6770755818743.459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-6770755818743.459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-28211482578.097744</v>
      </c>
      <c r="L3899" s="444">
        <f t="shared" ca="1" si="159"/>
        <v>-6798967301321.5566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-6798967301321.5566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-28329030422.173153</v>
      </c>
      <c r="L3900" s="444">
        <f t="shared" ca="1" si="159"/>
        <v>-6827296331743.7295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-6827296331743.7295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-28447068048.932205</v>
      </c>
      <c r="L3901" s="444">
        <f t="shared" ca="1" si="159"/>
        <v>-6855743399792.6621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-6855743399792.6621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-28565597499.136093</v>
      </c>
      <c r="L3902" s="444">
        <f t="shared" ca="1" si="159"/>
        <v>-6884308997291.7979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-6884308997291.7979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-28684620822.049156</v>
      </c>
      <c r="L3903" s="444">
        <f t="shared" ca="1" si="159"/>
        <v>-6912993618113.8467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-6912993618113.8467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-28804140075.474358</v>
      </c>
      <c r="L3904" s="444">
        <f t="shared" ca="1" si="159"/>
        <v>-6941797758189.3213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-6941797758189.3213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-28924157325.788841</v>
      </c>
      <c r="L3905" s="444">
        <f t="shared" ca="1" si="159"/>
        <v>-6970721915515.1104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-6970721915515.1104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-29044674647.979626</v>
      </c>
      <c r="L3906" s="444">
        <f t="shared" ca="1" si="159"/>
        <v>-6999766590163.0898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-6999766590163.0898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-29165694125.679546</v>
      </c>
      <c r="L3907" s="444">
        <f t="shared" ca="1" si="159"/>
        <v>-7028932284288.7695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-7028932284288.7695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-29287217851.203205</v>
      </c>
      <c r="L3908" s="444">
        <f t="shared" ca="1" si="159"/>
        <v>-7058219502139.9727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-7058219502139.9727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-29409247925.583221</v>
      </c>
      <c r="L3909" s="444">
        <f t="shared" ca="1" si="159"/>
        <v>-7087628750065.5557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-7087628750065.5557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-29531786458.60648</v>
      </c>
      <c r="L3910" s="444">
        <f t="shared" ca="1" si="159"/>
        <v>-7117160536524.1621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-7117160536524.1621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-29654835568.850674</v>
      </c>
      <c r="L3911" s="444">
        <f t="shared" ca="1" si="159"/>
        <v>-7146815372093.0127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-7146815372093.0127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-29778397383.720882</v>
      </c>
      <c r="L3912" s="444">
        <f t="shared" ca="1" si="159"/>
        <v>-7176593769476.7334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-7176593769476.7334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-29902474039.486389</v>
      </c>
      <c r="L3913" s="444">
        <f t="shared" ca="1" si="159"/>
        <v>-7206496243516.2197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-7206496243516.2197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-30027067681.317585</v>
      </c>
      <c r="L3914" s="444">
        <f t="shared" ca="1" si="159"/>
        <v>-7236523311197.5371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-7236523311197.5371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-30152180463.323074</v>
      </c>
      <c r="L3915" s="444">
        <f t="shared" ca="1" si="159"/>
        <v>-7266675491660.8604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-7266675491660.8604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-30277814548.586918</v>
      </c>
      <c r="L3916" s="444">
        <f t="shared" ca="1" si="159"/>
        <v>-7296953306209.4473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-7296953306209.4473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-30403972109.206036</v>
      </c>
      <c r="L3917" s="444">
        <f t="shared" ca="1" si="159"/>
        <v>-7327357278318.6533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-7327357278318.6533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-30530655326.327724</v>
      </c>
      <c r="L3918" s="444">
        <f t="shared" ca="1" si="159"/>
        <v>-7357887933644.9814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-7357887933644.9814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-30657866390.187424</v>
      </c>
      <c r="L3919" s="444">
        <f t="shared" ca="1" si="159"/>
        <v>-7388545800035.1689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-7388545800035.1689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-30785607500.146538</v>
      </c>
      <c r="L3920" s="444">
        <f t="shared" ca="1" si="159"/>
        <v>-7419331407535.3154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-7419331407535.3154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-30913880864.730484</v>
      </c>
      <c r="L3921" s="444">
        <f t="shared" ca="1" si="159"/>
        <v>-7450245288400.0459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-7450245288400.0459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-31042688701.666855</v>
      </c>
      <c r="L3922" s="444">
        <f t="shared" ca="1" si="159"/>
        <v>-7481287977101.7129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-7481287977101.7129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-31172033237.923809</v>
      </c>
      <c r="L3923" s="444">
        <f t="shared" ca="1" si="159"/>
        <v>-7512460010339.6367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-7512460010339.6367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-31301916709.748486</v>
      </c>
      <c r="L3924" s="444">
        <f t="shared" ca="1" si="159"/>
        <v>-7543761927049.3848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-7543761927049.3848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-31432341362.705765</v>
      </c>
      <c r="L3925" s="444">
        <f t="shared" ca="1" si="159"/>
        <v>-7575194268412.0908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-7575194268412.0908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-31563309451.717045</v>
      </c>
      <c r="L3926" s="444">
        <f t="shared" ca="1" si="159"/>
        <v>-7606757577863.8076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-7606757577863.8076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-31694823241.099201</v>
      </c>
      <c r="L3927" s="444">
        <f t="shared" ca="1" si="159"/>
        <v>-7638452401104.9072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-7638452401104.9072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-31826885004.603779</v>
      </c>
      <c r="L3928" s="444">
        <f t="shared" ca="1" si="159"/>
        <v>-7670279286109.5107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-7670279286109.5107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-31959497025.456295</v>
      </c>
      <c r="L3929" s="444">
        <f t="shared" ca="1" si="159"/>
        <v>-7702238783134.9668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-7702238783134.9668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-32092661596.395699</v>
      </c>
      <c r="L3930" s="444">
        <f t="shared" ca="1" si="159"/>
        <v>-7734331444731.3623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-7734331444731.3623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-32226381019.714008</v>
      </c>
      <c r="L3931" s="444">
        <f t="shared" ca="1" si="159"/>
        <v>-7766557825751.0762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-7766557825751.0762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-32360657607.29615</v>
      </c>
      <c r="L3932" s="444">
        <f t="shared" ca="1" si="159"/>
        <v>-7798918483358.3721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-7798918483358.3721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-32495493680.659882</v>
      </c>
      <c r="L3933" s="444">
        <f t="shared" ca="1" si="159"/>
        <v>-7831413977039.0322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-7831413977039.0322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-32630891570.995968</v>
      </c>
      <c r="L3934" s="444">
        <f t="shared" ca="1" si="159"/>
        <v>-7864044868610.0283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-7864044868610.0283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-32766853619.20845</v>
      </c>
      <c r="L3935" s="444">
        <f t="shared" ca="1" si="159"/>
        <v>-7896811722229.2363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-7896811722229.2363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-32903382175.955151</v>
      </c>
      <c r="L3936" s="444">
        <f t="shared" ca="1" si="159"/>
        <v>-7929715104405.1914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-7929715104405.1914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-33040479601.688297</v>
      </c>
      <c r="L3937" s="444">
        <f t="shared" ca="1" si="159"/>
        <v>-7962755584006.8799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-7962755584006.8799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-33178148266.695328</v>
      </c>
      <c r="L3938" s="444">
        <f t="shared" ca="1" si="159"/>
        <v>-7995933732273.5752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-7995933732273.5752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-33316390551.139896</v>
      </c>
      <c r="L3939" s="444">
        <f t="shared" ca="1" si="159"/>
        <v>-8029250122824.7148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-8029250122824.7148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-33455208845.102974</v>
      </c>
      <c r="L3940" s="444">
        <f t="shared" ca="1" si="159"/>
        <v>-8062705331669.8174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-8062705331669.8174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-33594605548.624241</v>
      </c>
      <c r="L3941" s="444">
        <f t="shared" ca="1" si="159"/>
        <v>-8096299937218.4414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-8096299937218.4414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-33734583071.743504</v>
      </c>
      <c r="L3942" s="444">
        <f t="shared" ca="1" si="159"/>
        <v>-8130034520290.1846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-8130034520290.1846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-33875143834.542435</v>
      </c>
      <c r="L3943" s="444">
        <f t="shared" ca="1" si="159"/>
        <v>-8163909664124.7266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-8163909664124.7266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-34016290267.186359</v>
      </c>
      <c r="L3944" s="444">
        <f t="shared" ca="1" si="159"/>
        <v>-8197925954391.9131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-8197925954391.9131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-34158024809.966305</v>
      </c>
      <c r="L3945" s="444">
        <f t="shared" ca="1" si="159"/>
        <v>-8232083979201.8789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-8232083979201.8789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-34300349913.34116</v>
      </c>
      <c r="L3946" s="444">
        <f t="shared" ca="1" si="159"/>
        <v>-8266384329115.2197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-8266384329115.2197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-34443268037.980087</v>
      </c>
      <c r="L3947" s="444">
        <f t="shared" ca="1" si="159"/>
        <v>-8300827597153.2002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-8300827597153.2002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-34586781654.805</v>
      </c>
      <c r="L3948" s="444">
        <f t="shared" ca="1" si="159"/>
        <v>-8335414378808.0049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-8335414378808.0049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-34730893245.033356</v>
      </c>
      <c r="L3949" s="444">
        <f t="shared" ca="1" si="159"/>
        <v>-8370145272053.0381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-8370145272053.0381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-34875605300.220993</v>
      </c>
      <c r="L3950" s="444">
        <f t="shared" ca="1" si="159"/>
        <v>-8405020877353.2588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-8405020877353.2588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-35020920322.305244</v>
      </c>
      <c r="L3951" s="444">
        <f t="shared" ca="1" si="159"/>
        <v>-8440041797675.5645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-8440041797675.5645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-35166840823.648186</v>
      </c>
      <c r="L3952" s="444">
        <f t="shared" ca="1" si="159"/>
        <v>-8475208638499.2129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-8475208638499.2129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-35313369327.080048</v>
      </c>
      <c r="L3953" s="444">
        <f t="shared" ca="1" si="159"/>
        <v>-8510522007826.293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-8510522007826.293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-35460508365.942886</v>
      </c>
      <c r="L3954" s="444">
        <f t="shared" ca="1" si="159"/>
        <v>-8545982516192.2363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-8545982516192.2363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-35608260484.134323</v>
      </c>
      <c r="L3955" s="444">
        <f t="shared" ca="1" si="159"/>
        <v>-8581590776676.3711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-8581590776676.3711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-35756628236.151543</v>
      </c>
      <c r="L3956" s="444">
        <f t="shared" ca="1" si="159"/>
        <v>-8617347404912.5225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-8617347404912.5225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-35905614187.135513</v>
      </c>
      <c r="L3957" s="444">
        <f t="shared" ca="1" si="159"/>
        <v>-8653253019099.6582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-8653253019099.6582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-36055220912.915237</v>
      </c>
      <c r="L3958" s="444">
        <f t="shared" ca="1" si="159"/>
        <v>-8689308240012.5732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-8689308240012.5732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-36205451000.052391</v>
      </c>
      <c r="L3959" s="444">
        <f t="shared" ca="1" si="159"/>
        <v>-8725513691012.626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-8725513691012.626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-36356307045.885941</v>
      </c>
      <c r="L3960" s="444">
        <f t="shared" ca="1" si="159"/>
        <v>-8761869998058.5117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-8761869998058.5117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-36507791658.577133</v>
      </c>
      <c r="L3961" s="444">
        <f t="shared" ca="1" si="159"/>
        <v>-8798377789717.0879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-8798377789717.0879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-36659907457.154533</v>
      </c>
      <c r="L3962" s="444">
        <f t="shared" ca="1" si="159"/>
        <v>-8835037697174.2422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-8835037697174.2422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-36812657071.559341</v>
      </c>
      <c r="L3963" s="444">
        <f t="shared" ca="1" si="159"/>
        <v>-8871850354245.8008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-8871850354245.8008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-36966043142.690834</v>
      </c>
      <c r="L3964" s="444">
        <f t="shared" ca="1" si="159"/>
        <v>-8908816397388.4922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-8908816397388.4922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-37120068322.452049</v>
      </c>
      <c r="L3965" s="444">
        <f t="shared" ca="1" si="159"/>
        <v>-8945936465710.9434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-8945936465710.9434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-37274735273.795593</v>
      </c>
      <c r="L3966" s="444">
        <f t="shared" ca="1" si="159"/>
        <v>-8983211200984.7383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-8983211200984.7383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-37430046670.769745</v>
      </c>
      <c r="L3967" s="444">
        <f t="shared" ca="1" si="159"/>
        <v>-9020641247655.5078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-9020641247655.5078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-37586005198.564613</v>
      </c>
      <c r="L3968" s="444">
        <f t="shared" ca="1" si="159"/>
        <v>-9058227252854.0723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-9058227252854.0723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-37742613553.558632</v>
      </c>
      <c r="L3969" s="444">
        <f t="shared" ca="1" si="159"/>
        <v>-9095969866407.6309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-9095969866407.6309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-37899874443.365128</v>
      </c>
      <c r="L3970" s="444">
        <f t="shared" ca="1" si="159"/>
        <v>-9133869740850.9961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-9133869740850.9961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-38057790586.87915</v>
      </c>
      <c r="L3971" s="444">
        <f t="shared" ca="1" si="159"/>
        <v>-9171927531437.875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-9171927531437.875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-38216364714.324478</v>
      </c>
      <c r="L3972" s="444">
        <f t="shared" ca="1" si="159"/>
        <v>-9210143896152.1992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-9210143896152.1992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-38375599567.300827</v>
      </c>
      <c r="L3973" s="444">
        <f t="shared" ca="1" si="159"/>
        <v>-9248519495719.5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-9248519495719.5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-38535497898.831253</v>
      </c>
      <c r="L3974" s="444">
        <f t="shared" ca="1" si="159"/>
        <v>-9287054993618.332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-9287054993618.332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-38696062473.409714</v>
      </c>
      <c r="L3975" s="444">
        <f t="shared" ca="1" si="159"/>
        <v>-9325751056091.7422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-9325751056091.7422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-38857296067.048927</v>
      </c>
      <c r="L3976" s="444">
        <f t="shared" ca="1" si="159"/>
        <v>-9364608352158.791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-9364608352158.791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-39019201467.328293</v>
      </c>
      <c r="L3977" s="444">
        <f t="shared" ca="1" si="159"/>
        <v>-9403627553626.1191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-9403627553626.1191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-39181781473.442162</v>
      </c>
      <c r="L3978" s="444">
        <f t="shared" ca="1" si="159"/>
        <v>-9442809335099.5605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-9442809335099.5605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-39345038896.248169</v>
      </c>
      <c r="L3979" s="444">
        <f t="shared" ca="1" si="159"/>
        <v>-9482154373995.8086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-9482154373995.8086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-39508976558.315872</v>
      </c>
      <c r="L3980" s="444">
        <f t="shared" ca="1" si="159"/>
        <v>-9521663350554.125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-9521663350554.125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-39673597293.975517</v>
      </c>
      <c r="L3981" s="444">
        <f t="shared" ca="1" si="159"/>
        <v>-9561336947848.0996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-9561336947848.0996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-39838903949.367081</v>
      </c>
      <c r="L3982" s="444">
        <f t="shared" ca="1" si="159"/>
        <v>-9601175851797.4668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-9601175851797.4668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-40004899382.489441</v>
      </c>
      <c r="L3983" s="444">
        <f t="shared" ca="1" si="159"/>
        <v>-9641180751179.957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-9641180751179.957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-40171586463.249817</v>
      </c>
      <c r="L3984" s="444">
        <f t="shared" ca="1" si="159"/>
        <v>-9681352337643.207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-9681352337643.207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-40338968073.513359</v>
      </c>
      <c r="L3985" s="444">
        <f t="shared" ca="1" si="159"/>
        <v>-9721691305716.7207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-9721691305716.7207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-40507047107.153</v>
      </c>
      <c r="L3986" s="444">
        <f t="shared" ca="1" si="159"/>
        <v>-9762198352823.873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-9762198352823.873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-40675826470.099472</v>
      </c>
      <c r="L3987" s="444">
        <f t="shared" ca="1" si="159"/>
        <v>-9802874179293.9727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-9802874179293.9727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-40845309080.391556</v>
      </c>
      <c r="L3988" s="444">
        <f t="shared" ca="1" si="159"/>
        <v>-9843719488374.3633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-9843719488374.3633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-41015497868.226517</v>
      </c>
      <c r="L3989" s="444">
        <f t="shared" ca="1" si="159"/>
        <v>-9884734986242.5898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-9884734986242.5898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-41186395776.010788</v>
      </c>
      <c r="L3990" s="444">
        <f t="shared" ca="1" si="159"/>
        <v>-9925921382018.6016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-9925921382018.6016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-41358005758.410843</v>
      </c>
      <c r="L3991" s="444">
        <f t="shared" ca="1" si="159"/>
        <v>-9967279387777.0117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-9967279387777.0117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-41530330782.404213</v>
      </c>
      <c r="L3992" s="444">
        <f t="shared" ca="1" si="159"/>
        <v>-10008809718559.416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-10008809718559.416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-41703373827.330902</v>
      </c>
      <c r="L3993" s="444">
        <f t="shared" ca="1" si="159"/>
        <v>-10050513092386.746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-10050513092386.746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-41877137884.944778</v>
      </c>
      <c r="L3994" s="444">
        <f t="shared" ca="1" si="159"/>
        <v>-10092390230271.691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-10092390230271.691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-42051625959.465378</v>
      </c>
      <c r="L3995" s="444">
        <f t="shared" ca="1" si="159"/>
        <v>-10134441856231.156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-10134441856231.156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-42226841067.629814</v>
      </c>
      <c r="L3996" s="444">
        <f t="shared" ca="1" si="159"/>
        <v>-10176668697298.785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-10176668697298.785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-42402786238.744934</v>
      </c>
      <c r="L3997" s="444">
        <f t="shared" ca="1" si="159"/>
        <v>-10219071483537.529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-10219071483537.529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-42579464514.739708</v>
      </c>
      <c r="L3998" s="444">
        <f t="shared" ca="1" si="159"/>
        <v>-10261650948052.27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-10261650948052.27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-42756878950.217789</v>
      </c>
      <c r="L3999" s="444">
        <f t="shared" ca="1" si="159"/>
        <v>-10304407827002.488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-10304407827002.488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-42935032612.510368</v>
      </c>
      <c r="L4000" s="444">
        <f t="shared" ca="1" si="159"/>
        <v>-10347342859614.998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-10347342859614.998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-43113928581.729156</v>
      </c>
      <c r="L4001" s="444">
        <f t="shared" ca="1" si="159"/>
        <v>-10390456788196.727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-10390456788196.727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-43293569950.819695</v>
      </c>
      <c r="L4002" s="444">
        <f t="shared" ca="1" si="159"/>
        <v>-10433750358147.547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-10433750358147.547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-43473959825.614777</v>
      </c>
      <c r="L4003" s="444">
        <f t="shared" ca="1" si="159"/>
        <v>-10477224317973.162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-10477224317973.162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-43655101324.888176</v>
      </c>
      <c r="L4004" s="444">
        <f t="shared" ca="1" si="159"/>
        <v>-10520879419298.051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-10520879419298.051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-43836997580.408546</v>
      </c>
      <c r="L4005" s="444">
        <f t="shared" ca="1" si="159"/>
        <v>-10564716416878.459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-10564716416878.459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-44019651736.993576</v>
      </c>
      <c r="L4006" s="444">
        <f t="shared" ca="1" si="159"/>
        <v>-10608736068615.453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-10608736068615.453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-44203066952.564384</v>
      </c>
      <c r="L4007" s="444">
        <f t="shared" ca="1" si="159"/>
        <v>-10652939135568.018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-10652939135568.018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-44387246398.200073</v>
      </c>
      <c r="L4008" s="444">
        <f t="shared" ca="1" si="159"/>
        <v>-10697326381966.217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-10697326381966.217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-44572193258.192566</v>
      </c>
      <c r="L4009" s="444">
        <f t="shared" ca="1" si="159"/>
        <v>-10741898575224.41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-10741898575224.41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-44757910730.101707</v>
      </c>
      <c r="L4010" s="444">
        <f t="shared" ca="1" si="159"/>
        <v>-10786656485954.512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-10786656485954.512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-44944402024.810463</v>
      </c>
      <c r="L4011" s="444">
        <f t="shared" ca="1" si="159"/>
        <v>-10831600887979.322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-10831600887979.322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-45131670366.580505</v>
      </c>
      <c r="L4012" s="444">
        <f t="shared" ca="1" si="159"/>
        <v>-10876732558345.902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-10876732558345.902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-45319718993.107925</v>
      </c>
      <c r="L4013" s="444">
        <f t="shared" ca="1" si="159"/>
        <v>-10922052277339.01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-10922052277339.01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-45508551155.579208</v>
      </c>
      <c r="L4014" s="444">
        <f t="shared" ca="1" si="159"/>
        <v>-10967560828494.59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-10967560828494.59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-45698170118.727455</v>
      </c>
      <c r="L4015" s="444">
        <f t="shared" ca="1" si="159"/>
        <v>-11013258998613.316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-11013258998613.316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-45888579160.888817</v>
      </c>
      <c r="L4016" s="444">
        <f t="shared" ca="1" si="159"/>
        <v>-11059147577774.205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-11059147577774.205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-46079781574.059189</v>
      </c>
      <c r="L4017" s="444">
        <f t="shared" ca="1" si="159"/>
        <v>-11105227359348.264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-11105227359348.264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-46271780663.951096</v>
      </c>
      <c r="L4018" s="444">
        <f t="shared" ca="1" si="159"/>
        <v>-11151499140012.215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-11151499140012.215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-46464579750.050896</v>
      </c>
      <c r="L4019" s="444">
        <f t="shared" ca="1" si="159"/>
        <v>-11197963719762.266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-11197963719762.266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-46658182165.676109</v>
      </c>
      <c r="L4020" s="444">
        <f t="shared" ca="1" si="159"/>
        <v>-11244621901927.941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-11244621901927.941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-46852591258.033089</v>
      </c>
      <c r="L4021" s="444">
        <f t="shared" ca="1" si="159"/>
        <v>-11291474493185.975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-11291474493185.975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-47047810388.274895</v>
      </c>
      <c r="L4022" s="444">
        <f t="shared" ca="1" si="159"/>
        <v>-11338522303574.25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-11338522303574.25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-47243842931.559372</v>
      </c>
      <c r="L4023" s="444">
        <f t="shared" ca="1" si="159"/>
        <v>-11385766146505.809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-11385766146505.809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-47440692277.107536</v>
      </c>
      <c r="L4024" s="444">
        <f t="shared" ca="1" si="159"/>
        <v>-11433206838782.916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-11433206838782.916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-47638361828.262146</v>
      </c>
      <c r="L4025" s="444">
        <f t="shared" ca="1" si="159"/>
        <v>-11480845200611.178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-11480845200611.178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-47836855002.54657</v>
      </c>
      <c r="L4026" s="444">
        <f t="shared" ca="1" si="159"/>
        <v>-11528682055613.725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-11528682055613.725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-48036175231.723854</v>
      </c>
      <c r="L4027" s="444">
        <f t="shared" ca="1" si="159"/>
        <v>-11576718230845.449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-11576718230845.449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-48236325961.856041</v>
      </c>
      <c r="L4028" s="444">
        <f t="shared" ca="1" si="159"/>
        <v>-11624954556807.305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-11624954556807.305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-48437310653.36377</v>
      </c>
      <c r="L4029" s="444">
        <f t="shared" ca="1" si="159"/>
        <v>-11673391867460.668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-11673391867460.668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-48639132781.086113</v>
      </c>
      <c r="L4030" s="444">
        <f t="shared" ca="1" si="159"/>
        <v>-11722031000241.754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-11722031000241.754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-48841795834.340637</v>
      </c>
      <c r="L4031" s="444">
        <f t="shared" ca="1" si="159"/>
        <v>-11770872796076.094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-11770872796076.094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-49045303316.983727</v>
      </c>
      <c r="L4032" s="444">
        <f t="shared" ca="1" si="159"/>
        <v>-11819918099393.078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-11819918099393.078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-49249658747.471161</v>
      </c>
      <c r="L4033" s="444">
        <f t="shared" ca="1" si="159"/>
        <v>-11869167758140.549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-11869167758140.549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-49454865658.918953</v>
      </c>
      <c r="L4034" s="444">
        <f t="shared" ca="1" si="159"/>
        <v>-11918622623799.469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-11918622623799.469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-49660927599.164452</v>
      </c>
      <c r="L4035" s="444">
        <f t="shared" ca="1" si="159"/>
        <v>-11968283551398.633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-11968283551398.633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-49867848130.827637</v>
      </c>
      <c r="L4036" s="444">
        <f t="shared" ca="1" si="159"/>
        <v>-12018151399529.461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-12018151399529.461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-50075630831.372757</v>
      </c>
      <c r="L4037" s="444">
        <f t="shared" ca="1" si="159"/>
        <v>-12068227030360.834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-12068227030360.834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-50284279293.170143</v>
      </c>
      <c r="L4038" s="444">
        <f t="shared" ca="1" si="159"/>
        <v>-12118511309654.004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-12118511309654.004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-50493797123.55835</v>
      </c>
      <c r="L4039" s="444">
        <f t="shared" ca="1" si="159"/>
        <v>-12169005106777.563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-12169005106777.563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-50704187944.906509</v>
      </c>
      <c r="L4040" s="444">
        <f t="shared" ca="1" si="159"/>
        <v>-12219709294722.469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-12219709294722.469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-50915455394.676956</v>
      </c>
      <c r="L4041" s="444">
        <f t="shared" ca="1" si="159"/>
        <v>-12270624750117.146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-12270624750117.146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-51127603125.488113</v>
      </c>
      <c r="L4042" s="444">
        <f t="shared" ca="1" si="159"/>
        <v>-12321752353242.635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-12321752353242.635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-51340634805.177643</v>
      </c>
      <c r="L4043" s="444">
        <f t="shared" ca="1" si="159"/>
        <v>-12373092988047.813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-12373092988047.813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-51554554116.865883</v>
      </c>
      <c r="L4044" s="444">
        <f t="shared" ca="1" si="159"/>
        <v>-12424647542164.678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-12424647542164.678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-51769364759.019493</v>
      </c>
      <c r="L4045" s="444">
        <f t="shared" ca="1" si="159"/>
        <v>-12476416906923.697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-12476416906923.697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-51985070445.515404</v>
      </c>
      <c r="L4046" s="444">
        <f t="shared" ca="1" si="159"/>
        <v>-12528401977369.213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-12528401977369.213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-52201674905.705055</v>
      </c>
      <c r="L4047" s="444">
        <f t="shared" ca="1" si="159"/>
        <v>-12580603652274.918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-12580603652274.918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-52419181884.478821</v>
      </c>
      <c r="L4048" s="444">
        <f t="shared" ca="1" si="159"/>
        <v>-12633022834159.396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-12633022834159.396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-52637595142.330818</v>
      </c>
      <c r="L4049" s="444">
        <f t="shared" ca="1" si="159"/>
        <v>-12685660429301.727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-12685660429301.727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-52856918455.423859</v>
      </c>
      <c r="L4050" s="444">
        <f t="shared" ca="1" si="159"/>
        <v>-12738517347757.15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-12738517347757.15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-53077155615.654793</v>
      </c>
      <c r="L4051" s="444">
        <f t="shared" ca="1" si="159"/>
        <v>-12791594503372.805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-12791594503372.805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-53298310430.720016</v>
      </c>
      <c r="L4052" s="444">
        <f t="shared" ca="1" si="159"/>
        <v>-12844892813803.525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-12844892813803.525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-53520386724.181358</v>
      </c>
      <c r="L4053" s="444">
        <f t="shared" ca="1" si="159"/>
        <v>-12898413200527.707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-12898413200527.707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-53743388335.532112</v>
      </c>
      <c r="L4054" s="444">
        <f t="shared" ca="1" si="159"/>
        <v>-12952156588863.238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-12952156588863.238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-53967319120.263489</v>
      </c>
      <c r="L4055" s="444">
        <f t="shared" ca="1" si="159"/>
        <v>-13006123907983.502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-13006123907983.502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-54192182949.931259</v>
      </c>
      <c r="L4056" s="444">
        <f t="shared" ca="1" si="159"/>
        <v>-13060316090933.434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-13060316090933.434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-54417983712.222641</v>
      </c>
      <c r="L4057" s="444">
        <f t="shared" ca="1" si="159"/>
        <v>-13114734074645.656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-13114734074645.656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-54644725311.023567</v>
      </c>
      <c r="L4058" s="444">
        <f t="shared" ca="1" si="159"/>
        <v>-13169378799956.68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-13169378799956.68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-54872411666.486168</v>
      </c>
      <c r="L4059" s="444">
        <f t="shared" ca="1" si="159"/>
        <v>-13224251211623.166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-13224251211623.166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-55101046715.096527</v>
      </c>
      <c r="L4060" s="444">
        <f t="shared" ca="1" si="159"/>
        <v>-13279352258338.262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-13279352258338.262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-55330634409.74276</v>
      </c>
      <c r="L4061" s="444">
        <f t="shared" ca="1" si="159"/>
        <v>-13334682892748.004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-13334682892748.004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-55561178719.783348</v>
      </c>
      <c r="L4062" s="444">
        <f t="shared" ca="1" si="159"/>
        <v>-13390244071467.787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-13390244071467.787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-55792683631.115776</v>
      </c>
      <c r="L4063" s="444">
        <f t="shared" ca="1" si="159"/>
        <v>-13446036755098.902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-13446036755098.902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-56025153146.245422</v>
      </c>
      <c r="L4064" s="444">
        <f t="shared" ca="1" si="159"/>
        <v>-13502061908245.148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-13502061908245.148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-56258591284.354782</v>
      </c>
      <c r="L4065" s="444">
        <f t="shared" ca="1" si="159"/>
        <v>-13558320499529.504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-13558320499529.504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-56493002081.372932</v>
      </c>
      <c r="L4066" s="444">
        <f t="shared" ca="1" si="159"/>
        <v>-13614813501610.877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-13614813501610.877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-56728389590.045319</v>
      </c>
      <c r="L4067" s="444">
        <f t="shared" ca="1" si="159"/>
        <v>-13671541891200.922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-13671541891200.922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-56964757880.003838</v>
      </c>
      <c r="L4068" s="444">
        <f t="shared" ca="1" si="159"/>
        <v>-13728506649080.926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-13728506649080.926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-57202111037.837189</v>
      </c>
      <c r="L4069" s="444">
        <f t="shared" ca="1" si="159"/>
        <v>-13785708760118.764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-13785708760118.764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-57440453167.161514</v>
      </c>
      <c r="L4070" s="444">
        <f t="shared" ca="1" si="159"/>
        <v>-13843149213285.926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-13843149213285.926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-57679788388.691368</v>
      </c>
      <c r="L4071" s="444">
        <f t="shared" ca="1" si="159"/>
        <v>-13900829001674.617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-13900829001674.617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-57920120840.310905</v>
      </c>
      <c r="L4072" s="444">
        <f t="shared" ca="1" si="159"/>
        <v>-13958749122514.928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-13958749122514.928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-58161454677.145531</v>
      </c>
      <c r="L4073" s="444">
        <f t="shared" ca="1" si="159"/>
        <v>-14016910577192.074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-14016910577192.074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-58403794071.633644</v>
      </c>
      <c r="L4074" s="444">
        <f t="shared" ca="1" si="159"/>
        <v>-14075314371263.707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-14075314371263.707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-58647143213.598785</v>
      </c>
      <c r="L4075" s="444">
        <f t="shared" ca="1" si="159"/>
        <v>-14133961514477.307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-14133961514477.307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-58891506310.322105</v>
      </c>
      <c r="L4076" s="444">
        <f t="shared" ca="1" si="159"/>
        <v>-14192853020787.629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-14192853020787.629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-59136887586.61512</v>
      </c>
      <c r="L4077" s="444">
        <f t="shared" ca="1" si="159"/>
        <v>-14251989908374.244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-14251989908374.244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-59383291284.892685</v>
      </c>
      <c r="L4078" s="444">
        <f t="shared" ca="1" si="159"/>
        <v>-14311373199659.137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-14311373199659.137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-59630721665.246399</v>
      </c>
      <c r="L4079" s="444">
        <f t="shared" ca="1" si="159"/>
        <v>-14371003921324.383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-14371003921324.383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-59879183005.518272</v>
      </c>
      <c r="L4080" s="444">
        <f t="shared" ca="1" si="159"/>
        <v>-14430883104329.9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-14430883104329.9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-60128679601.374596</v>
      </c>
      <c r="L4081" s="444">
        <f t="shared" ca="1" si="159"/>
        <v>-14491011783931.275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-14491011783931.275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-60379215766.380302</v>
      </c>
      <c r="L4082" s="444">
        <f t="shared" ca="1" si="159"/>
        <v>-14551390999697.656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-14551390999697.656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-60630795832.073555</v>
      </c>
      <c r="L4083" s="444">
        <f t="shared" ca="1" si="159"/>
        <v>-14612021795529.73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-14612021795529.73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-60883424148.040543</v>
      </c>
      <c r="L4084" s="444">
        <f t="shared" ca="1" si="159"/>
        <v>-14672905219677.771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-14672905219677.771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-61137105081.990707</v>
      </c>
      <c r="L4085" s="444">
        <f t="shared" ca="1" si="159"/>
        <v>-14734042324759.762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-14734042324759.762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-61391843019.832336</v>
      </c>
      <c r="L4086" s="444">
        <f t="shared" ca="1" si="159"/>
        <v>-14795434167779.594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-14795434167779.594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-61647642365.748314</v>
      </c>
      <c r="L4087" s="444">
        <f t="shared" ca="1" si="159"/>
        <v>-14857081810145.342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-14857081810145.342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-61904507542.272255</v>
      </c>
      <c r="L4088" s="444">
        <f t="shared" ref="L4088:L4342" ca="1" si="164">I4088-J4088+K4088</f>
        <v>-14918986317687.613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-14918986317687.613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-62162442990.365051</v>
      </c>
      <c r="L4089" s="444">
        <f t="shared" ca="1" si="164"/>
        <v>-14981148760677.979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-14981148760677.979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-62421453169.491577</v>
      </c>
      <c r="L4090" s="444">
        <f t="shared" ca="1" si="164"/>
        <v>-15043570213847.471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-15043570213847.471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-62681542557.697792</v>
      </c>
      <c r="L4091" s="444">
        <f t="shared" ca="1" si="164"/>
        <v>-15106251756405.168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-15106251756405.168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-62942715651.688202</v>
      </c>
      <c r="L4092" s="444">
        <f t="shared" ca="1" si="164"/>
        <v>-15169194472056.855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-15169194472056.855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-63204976966.903564</v>
      </c>
      <c r="L4093" s="444">
        <f t="shared" ca="1" si="164"/>
        <v>-15232399449023.76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-15232399449023.76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-63468331037.598999</v>
      </c>
      <c r="L4094" s="444">
        <f t="shared" ca="1" si="164"/>
        <v>-15295867780061.359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-15295867780061.359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-63732782416.922333</v>
      </c>
      <c r="L4095" s="444">
        <f t="shared" ca="1" si="164"/>
        <v>-15359600562478.281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-15359600562478.281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-63998335676.992844</v>
      </c>
      <c r="L4096" s="444">
        <f t="shared" ca="1" si="164"/>
        <v>-15423598898155.273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-15423598898155.273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-64264995408.980309</v>
      </c>
      <c r="L4097" s="444">
        <f t="shared" ca="1" si="164"/>
        <v>-15487863893564.254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-15487863893564.254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-64532766223.18438</v>
      </c>
      <c r="L4098" s="444">
        <f t="shared" ca="1" si="164"/>
        <v>-15552396659787.438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-15552396659787.438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-64801652749.114319</v>
      </c>
      <c r="L4099" s="444">
        <f t="shared" ca="1" si="164"/>
        <v>-15617198312536.553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-15617198312536.553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-65071659635.56897</v>
      </c>
      <c r="L4100" s="444">
        <f t="shared" ca="1" si="164"/>
        <v>-15682269972172.121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-15682269972172.121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-65342791550.717171</v>
      </c>
      <c r="L4101" s="444">
        <f t="shared" ca="1" si="164"/>
        <v>-15747612763722.838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-15747612763722.838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-65615053182.17849</v>
      </c>
      <c r="L4102" s="444">
        <f t="shared" ca="1" si="164"/>
        <v>-15813227816905.016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-15813227816905.016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-65888449237.104233</v>
      </c>
      <c r="L4103" s="444">
        <f t="shared" ca="1" si="164"/>
        <v>-15879116266142.119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-15879116266142.119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-66162984442.25882</v>
      </c>
      <c r="L4104" s="444">
        <f t="shared" ca="1" si="164"/>
        <v>-15945279250584.379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-15945279250584.379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-66438663544.101578</v>
      </c>
      <c r="L4105" s="444">
        <f t="shared" ca="1" si="164"/>
        <v>-16011717914128.48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-16011717914128.48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-66715491308.868668</v>
      </c>
      <c r="L4106" s="444">
        <f t="shared" ca="1" si="164"/>
        <v>-16078433405437.35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-16078433405437.35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-66993472522.655624</v>
      </c>
      <c r="L4107" s="444">
        <f t="shared" ca="1" si="164"/>
        <v>-16145426877960.006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-16145426877960.006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-67272611991.500015</v>
      </c>
      <c r="L4108" s="444">
        <f t="shared" ca="1" si="164"/>
        <v>-16212699489951.506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-16212699489951.506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-67552914541.464607</v>
      </c>
      <c r="L4109" s="444">
        <f t="shared" ca="1" si="164"/>
        <v>-16280252404492.971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-16280252404492.971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-67834385018.720711</v>
      </c>
      <c r="L4110" s="444">
        <f t="shared" ca="1" si="164"/>
        <v>-16348086789511.691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-16348086789511.691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-68117028289.632042</v>
      </c>
      <c r="L4111" s="444">
        <f t="shared" ca="1" si="164"/>
        <v>-16416203817801.324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-16416203817801.324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-68400849240.838852</v>
      </c>
      <c r="L4112" s="444">
        <f t="shared" ca="1" si="164"/>
        <v>-16484604667042.162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-16484604667042.162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-68685852779.342339</v>
      </c>
      <c r="L4113" s="444">
        <f t="shared" ca="1" si="164"/>
        <v>-16553290519821.504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-16553290519821.504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-68972043832.5896</v>
      </c>
      <c r="L4114" s="444">
        <f t="shared" ca="1" si="164"/>
        <v>-16622262563654.094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-16622262563654.094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-69259427348.558716</v>
      </c>
      <c r="L4115" s="444">
        <f t="shared" ca="1" si="164"/>
        <v>-16691521991002.652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-16691521991002.652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-69548008295.844376</v>
      </c>
      <c r="L4116" s="444">
        <f t="shared" ca="1" si="164"/>
        <v>-16761069999298.496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-16761069999298.496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-69837791663.743729</v>
      </c>
      <c r="L4117" s="444">
        <f t="shared" ca="1" si="164"/>
        <v>-16830907790962.24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-16830907790962.24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-70128782462.342667</v>
      </c>
      <c r="L4118" s="444">
        <f t="shared" ca="1" si="164"/>
        <v>-16901036573424.582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-16901036573424.582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-70420985722.602417</v>
      </c>
      <c r="L4119" s="444">
        <f t="shared" ca="1" si="164"/>
        <v>-16971457559147.184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-16971457559147.184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-70714406496.446609</v>
      </c>
      <c r="L4120" s="444">
        <f t="shared" ca="1" si="164"/>
        <v>-17042171965643.631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-17042171965643.631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-71009049856.848465</v>
      </c>
      <c r="L4121" s="444">
        <f t="shared" ca="1" si="164"/>
        <v>-17113181015500.479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-17113181015500.479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-71304920897.918655</v>
      </c>
      <c r="L4122" s="444">
        <f t="shared" ca="1" si="164"/>
        <v>-17184485936398.396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-17184485936398.396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-71602024734.993317</v>
      </c>
      <c r="L4123" s="444">
        <f t="shared" ca="1" si="164"/>
        <v>-17256087961133.391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-17256087961133.391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-71900366504.722458</v>
      </c>
      <c r="L4124" s="444">
        <f t="shared" ca="1" si="164"/>
        <v>-17327988327638.113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-17327988327638.113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-72199951365.158798</v>
      </c>
      <c r="L4125" s="444">
        <f t="shared" ca="1" si="164"/>
        <v>-17400188279003.271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-17400188279003.271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-72500784495.84697</v>
      </c>
      <c r="L4126" s="444">
        <f t="shared" ca="1" si="164"/>
        <v>-17472689063499.119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-17472689063499.119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-72802871097.91301</v>
      </c>
      <c r="L4127" s="444">
        <f t="shared" ca="1" si="164"/>
        <v>-17545491934597.031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-17545491934597.031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-73106216394.154297</v>
      </c>
      <c r="L4128" s="444">
        <f t="shared" ca="1" si="164"/>
        <v>-17618598150991.188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-17618598150991.188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-73410825629.129944</v>
      </c>
      <c r="L4129" s="444">
        <f t="shared" ca="1" si="164"/>
        <v>-17692008976620.316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-17692008976620.316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-73716704069.251312</v>
      </c>
      <c r="L4130" s="444">
        <f t="shared" ca="1" si="164"/>
        <v>-17765725680689.566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-17765725680689.566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-74023857002.873199</v>
      </c>
      <c r="L4131" s="444">
        <f t="shared" ca="1" si="164"/>
        <v>-17839749537692.441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-17839749537692.441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-74332289740.385178</v>
      </c>
      <c r="L4132" s="444">
        <f t="shared" ca="1" si="164"/>
        <v>-17914081827432.828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-17914081827432.828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-74642007614.303452</v>
      </c>
      <c r="L4133" s="444">
        <f t="shared" ca="1" si="164"/>
        <v>-17988723835047.133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-17988723835047.133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-74953015979.363052</v>
      </c>
      <c r="L4134" s="444">
        <f t="shared" ca="1" si="164"/>
        <v>-18063676851026.496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-18063676851026.496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-75265320212.610397</v>
      </c>
      <c r="L4135" s="444">
        <f t="shared" ca="1" si="164"/>
        <v>-18138942171239.105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-18138942171239.105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-75578925713.496277</v>
      </c>
      <c r="L4136" s="444">
        <f t="shared" ca="1" si="164"/>
        <v>-18214521096952.602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-18214521096952.602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-75893837903.969177</v>
      </c>
      <c r="L4137" s="444">
        <f t="shared" ca="1" si="164"/>
        <v>-18290414934856.57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-18290414934856.57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-76210062228.569046</v>
      </c>
      <c r="L4138" s="444">
        <f t="shared" ca="1" si="164"/>
        <v>-18366624997085.141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-18366624997085.141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-76527604154.521423</v>
      </c>
      <c r="L4139" s="444">
        <f t="shared" ca="1" si="164"/>
        <v>-18443152601239.66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-18443152601239.66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-76846469171.831909</v>
      </c>
      <c r="L4140" s="444">
        <f t="shared" ca="1" si="164"/>
        <v>-18519999070411.492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-18519999070411.492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-77166662793.38121</v>
      </c>
      <c r="L4141" s="444">
        <f t="shared" ca="1" si="164"/>
        <v>-18597165733204.875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-18597165733204.875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-77488190555.020309</v>
      </c>
      <c r="L4142" s="444">
        <f t="shared" ca="1" si="164"/>
        <v>-18674653923759.895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-18674653923759.895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-77811058015.666229</v>
      </c>
      <c r="L4143" s="444">
        <f t="shared" ca="1" si="164"/>
        <v>-18752464981775.563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-18752464981775.563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-78135270757.398178</v>
      </c>
      <c r="L4144" s="444">
        <f t="shared" ca="1" si="164"/>
        <v>-18830600252532.961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-18830600252532.961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-78460834385.554001</v>
      </c>
      <c r="L4145" s="444">
        <f t="shared" ca="1" si="164"/>
        <v>-18909061086918.516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-18909061086918.516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-78787754528.827148</v>
      </c>
      <c r="L4146" s="444">
        <f t="shared" ca="1" si="164"/>
        <v>-18987848841447.344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-18987848841447.344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-79116036839.363937</v>
      </c>
      <c r="L4147" s="444">
        <f t="shared" ca="1" si="164"/>
        <v>-19066964878286.707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-19066964878286.707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-79445686992.861282</v>
      </c>
      <c r="L4148" s="444">
        <f t="shared" ca="1" si="164"/>
        <v>-19146410565279.566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-19146410565279.566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-79776710688.664856</v>
      </c>
      <c r="L4149" s="444">
        <f t="shared" ca="1" si="164"/>
        <v>-19226187275968.23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-19226187275968.23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-80109113649.86763</v>
      </c>
      <c r="L4150" s="444">
        <f t="shared" ca="1" si="164"/>
        <v>-19306296389618.098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-19306296389618.098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-80442901623.408737</v>
      </c>
      <c r="L4151" s="444">
        <f t="shared" ca="1" si="164"/>
        <v>-19386739291241.508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-19386739291241.508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-80778080380.172943</v>
      </c>
      <c r="L4152" s="444">
        <f t="shared" ca="1" si="164"/>
        <v>-19467517371621.68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-19467517371621.68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-81114655715.090332</v>
      </c>
      <c r="L4153" s="444">
        <f t="shared" ca="1" si="164"/>
        <v>-19548632027336.77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-19548632027336.77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-81452633447.236542</v>
      </c>
      <c r="L4154" s="444">
        <f t="shared" ca="1" si="164"/>
        <v>-19630084660784.008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-19630084660784.008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-81792019419.933365</v>
      </c>
      <c r="L4155" s="444">
        <f t="shared" ca="1" si="164"/>
        <v>-19711876680203.941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-19711876680203.941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-82132819500.849762</v>
      </c>
      <c r="L4156" s="444">
        <f t="shared" ca="1" si="164"/>
        <v>-19794009499704.793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-19794009499704.793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-82475039582.103302</v>
      </c>
      <c r="L4157" s="444">
        <f t="shared" ca="1" si="164"/>
        <v>-19876484539286.895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-19876484539286.895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-82818685580.362061</v>
      </c>
      <c r="L4158" s="444">
        <f t="shared" ca="1" si="164"/>
        <v>-19959303224867.258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-19959303224867.258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-83163763436.946899</v>
      </c>
      <c r="L4159" s="444">
        <f t="shared" ca="1" si="164"/>
        <v>-20042466988304.203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-20042466988304.203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-83510279117.934174</v>
      </c>
      <c r="L4160" s="444">
        <f t="shared" ca="1" si="164"/>
        <v>-20125977267422.137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-20125977267422.137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-83858238614.258896</v>
      </c>
      <c r="L4161" s="444">
        <f t="shared" ca="1" si="164"/>
        <v>-20209835506036.395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-20209835506036.395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-84207647941.818314</v>
      </c>
      <c r="L4162" s="444">
        <f t="shared" ca="1" si="164"/>
        <v>-20294043153978.211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-20294043153978.211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-84558513141.575882</v>
      </c>
      <c r="L4163" s="444">
        <f t="shared" ca="1" si="164"/>
        <v>-20378601667119.785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-20378601667119.785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-84910840279.665771</v>
      </c>
      <c r="L4164" s="444">
        <f t="shared" ca="1" si="164"/>
        <v>-20463512507399.449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-20463512507399.449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-85264635447.497711</v>
      </c>
      <c r="L4165" s="444">
        <f t="shared" ca="1" si="164"/>
        <v>-20548777142846.945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-20548777142846.945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-85619904761.862274</v>
      </c>
      <c r="L4166" s="444">
        <f t="shared" ca="1" si="164"/>
        <v>-20634397047608.809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-20634397047608.809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-85976654365.036697</v>
      </c>
      <c r="L4167" s="444">
        <f t="shared" ca="1" si="164"/>
        <v>-20720373701973.844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-20720373701973.844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-86334890424.891022</v>
      </c>
      <c r="L4168" s="444">
        <f t="shared" ca="1" si="164"/>
        <v>-20806708592398.734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-20806708592398.734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-86694619134.99472</v>
      </c>
      <c r="L4169" s="444">
        <f t="shared" ca="1" si="164"/>
        <v>-20893403211533.73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-20893403211533.73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-87055846714.723877</v>
      </c>
      <c r="L4170" s="444">
        <f t="shared" ca="1" si="164"/>
        <v>-20980459058248.453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-20980459058248.453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-87418579409.368561</v>
      </c>
      <c r="L4171" s="444">
        <f t="shared" ca="1" si="164"/>
        <v>-21067877637657.82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-21067877637657.82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-87782823490.240921</v>
      </c>
      <c r="L4172" s="444">
        <f t="shared" ca="1" si="164"/>
        <v>-21155660461148.063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-21155660461148.063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-88148585254.7836</v>
      </c>
      <c r="L4173" s="444">
        <f t="shared" ca="1" si="164"/>
        <v>-21243809046402.848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-21243809046402.848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-88515871026.678528</v>
      </c>
      <c r="L4174" s="444">
        <f t="shared" ca="1" si="164"/>
        <v>-21332324917429.527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-21332324917429.527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-88884687155.95636</v>
      </c>
      <c r="L4175" s="444">
        <f t="shared" ca="1" si="164"/>
        <v>-21421209604585.484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-21421209604585.484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-89255040019.106186</v>
      </c>
      <c r="L4176" s="444">
        <f t="shared" ca="1" si="164"/>
        <v>-21510464644604.59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-21510464644604.59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-89626936019.185791</v>
      </c>
      <c r="L4177" s="444">
        <f t="shared" ca="1" si="164"/>
        <v>-21600091580623.777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-21600091580623.777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-90000381585.932404</v>
      </c>
      <c r="L4178" s="444">
        <f t="shared" ca="1" si="164"/>
        <v>-21690091962209.711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-21690091962209.711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-90375383175.873795</v>
      </c>
      <c r="L4179" s="444">
        <f t="shared" ca="1" si="164"/>
        <v>-21780467345385.586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-21780467345385.586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-90751947272.439941</v>
      </c>
      <c r="L4180" s="444">
        <f t="shared" ca="1" si="164"/>
        <v>-21871219292658.027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-21871219292658.027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-91130080386.075119</v>
      </c>
      <c r="L4181" s="444">
        <f t="shared" ca="1" si="164"/>
        <v>-21962349373044.102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-21962349373044.102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-91509789054.350418</v>
      </c>
      <c r="L4182" s="444">
        <f t="shared" ca="1" si="164"/>
        <v>-22053859162098.453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-22053859162098.453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-91891079842.076889</v>
      </c>
      <c r="L4183" s="444">
        <f t="shared" ca="1" si="164"/>
        <v>-22145750241940.531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-22145750241940.531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-92273959341.418884</v>
      </c>
      <c r="L4184" s="444">
        <f t="shared" ca="1" si="164"/>
        <v>-22238024201281.949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-22238024201281.949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-92658434172.008118</v>
      </c>
      <c r="L4185" s="444">
        <f t="shared" ca="1" si="164"/>
        <v>-22330682635453.957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-22330682635453.957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-93044510981.058151</v>
      </c>
      <c r="L4186" s="444">
        <f t="shared" ca="1" si="164"/>
        <v>-22423727146435.016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-22423727146435.016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-93432196443.479233</v>
      </c>
      <c r="L4187" s="444">
        <f t="shared" ca="1" si="164"/>
        <v>-22517159342878.496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-22517159342878.496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-93821497261.993729</v>
      </c>
      <c r="L4188" s="444">
        <f t="shared" ca="1" si="164"/>
        <v>-22610980840140.488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-22610980840140.488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-94212420167.252029</v>
      </c>
      <c r="L4189" s="444">
        <f t="shared" ca="1" si="164"/>
        <v>-22705193260307.742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-22705193260307.742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-94604971917.948929</v>
      </c>
      <c r="L4190" s="444">
        <f t="shared" ca="1" si="164"/>
        <v>-22799798232225.691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-22799798232225.691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-94999159300.940384</v>
      </c>
      <c r="L4191" s="444">
        <f t="shared" ca="1" si="164"/>
        <v>-22894797391526.633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-22894797391526.633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-95394989131.360962</v>
      </c>
      <c r="L4192" s="444">
        <f t="shared" ca="1" si="164"/>
        <v>-22990192380657.992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-22990192380657.992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-95792468252.741638</v>
      </c>
      <c r="L4193" s="444">
        <f t="shared" ca="1" si="164"/>
        <v>-23085984848910.734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-23085984848910.734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-96191603537.128052</v>
      </c>
      <c r="L4194" s="444">
        <f t="shared" ca="1" si="164"/>
        <v>-23182176452447.863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-23182176452447.863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-96592401885.199432</v>
      </c>
      <c r="L4195" s="444">
        <f t="shared" ca="1" si="164"/>
        <v>-23278768854333.063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-23278768854333.063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-96994870226.387756</v>
      </c>
      <c r="L4196" s="444">
        <f t="shared" ca="1" si="164"/>
        <v>-23375763724559.449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-23375763724559.449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-97399015518.997711</v>
      </c>
      <c r="L4197" s="444">
        <f t="shared" ca="1" si="164"/>
        <v>-23473162740078.445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-23473162740078.445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-97804844750.326859</v>
      </c>
      <c r="L4198" s="444">
        <f t="shared" ca="1" si="164"/>
        <v>-23570967584828.773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-23570967584828.773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-98212364936.78656</v>
      </c>
      <c r="L4199" s="444">
        <f t="shared" ca="1" si="164"/>
        <v>-23669179949765.559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-23669179949765.559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-98621583124.023163</v>
      </c>
      <c r="L4200" s="444">
        <f t="shared" ca="1" si="164"/>
        <v>-23767801532889.582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-23767801532889.582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-99032506387.039917</v>
      </c>
      <c r="L4201" s="444">
        <f t="shared" ca="1" si="164"/>
        <v>-23866834039276.621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-23866834039276.621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-99445141830.31926</v>
      </c>
      <c r="L4202" s="444">
        <f t="shared" ca="1" si="164"/>
        <v>-23966279181106.941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-23966279181106.941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-99859496587.945587</v>
      </c>
      <c r="L4203" s="444">
        <f t="shared" ca="1" si="164"/>
        <v>-24066138677694.887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-24066138677694.887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-100275577823.7287</v>
      </c>
      <c r="L4204" s="444">
        <f t="shared" ca="1" si="164"/>
        <v>-24166414255518.617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-24166414255518.617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-100693392731.32758</v>
      </c>
      <c r="L4205" s="444">
        <f t="shared" ca="1" si="164"/>
        <v>-24267107648249.945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-24267107648249.945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-101112948534.37477</v>
      </c>
      <c r="L4206" s="444">
        <f t="shared" ca="1" si="164"/>
        <v>-24368220596784.32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-24368220596784.32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-101534252486.60133</v>
      </c>
      <c r="L4207" s="444">
        <f t="shared" ca="1" si="164"/>
        <v>-24469754849270.922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-24469754849270.922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-101957311871.96217</v>
      </c>
      <c r="L4208" s="444">
        <f t="shared" ca="1" si="164"/>
        <v>-24571712161142.883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-24571712161142.883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-102382134004.76201</v>
      </c>
      <c r="L4209" s="444">
        <f t="shared" ca="1" si="164"/>
        <v>-24674094295147.645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-24674094295147.645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-102808726229.78185</v>
      </c>
      <c r="L4210" s="444">
        <f t="shared" ca="1" si="164"/>
        <v>-24776903021377.426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-24776903021377.426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-103237095922.40594</v>
      </c>
      <c r="L4211" s="444">
        <f t="shared" ca="1" si="164"/>
        <v>-24880140117299.832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-24880140117299.832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-103667250488.7493</v>
      </c>
      <c r="L4212" s="444">
        <f t="shared" ca="1" si="164"/>
        <v>-24983807367788.582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-24983807367788.582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-104099197365.78575</v>
      </c>
      <c r="L4213" s="444">
        <f t="shared" ca="1" si="164"/>
        <v>-25087906565154.367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-25087906565154.367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-104532944021.47653</v>
      </c>
      <c r="L4214" s="444">
        <f t="shared" ca="1" si="164"/>
        <v>-25192439509175.844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-25192439509175.844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-104968497954.89935</v>
      </c>
      <c r="L4215" s="444">
        <f t="shared" ca="1" si="164"/>
        <v>-25297408007130.742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-25297408007130.742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-105405866696.3781</v>
      </c>
      <c r="L4216" s="444">
        <f t="shared" ca="1" si="164"/>
        <v>-25402813873827.121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-25402813873827.121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-105845057807.61301</v>
      </c>
      <c r="L4217" s="444">
        <f t="shared" ca="1" si="164"/>
        <v>-25508658931634.734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-25508658931634.734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-106286078881.81139</v>
      </c>
      <c r="L4218" s="444">
        <f t="shared" ca="1" si="164"/>
        <v>-25614945010516.547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-25614945010516.547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-106728937543.81894</v>
      </c>
      <c r="L4219" s="444">
        <f t="shared" ca="1" si="164"/>
        <v>-25721673948060.367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-25721673948060.367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-107173641450.25153</v>
      </c>
      <c r="L4220" s="444">
        <f t="shared" ca="1" si="164"/>
        <v>-25828847589510.617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-25828847589510.617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-107620198289.62756</v>
      </c>
      <c r="L4221" s="444">
        <f t="shared" ca="1" si="164"/>
        <v>-25936467787800.246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-25936467787800.246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-108068615782.50102</v>
      </c>
      <c r="L4222" s="444">
        <f t="shared" ca="1" si="164"/>
        <v>-26044536403582.746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-26044536403582.746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-108518901681.59477</v>
      </c>
      <c r="L4223" s="444">
        <f t="shared" ca="1" si="164"/>
        <v>-26153055305264.34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-26153055305264.34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-108971063771.93475</v>
      </c>
      <c r="L4224" s="444">
        <f t="shared" ca="1" si="164"/>
        <v>-26262026369036.273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-26262026369036.273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-109425109870.98447</v>
      </c>
      <c r="L4225" s="444">
        <f t="shared" ca="1" si="164"/>
        <v>-26371451478907.258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-26371451478907.258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-109881047828.78024</v>
      </c>
      <c r="L4226" s="444">
        <f t="shared" ca="1" si="164"/>
        <v>-26481332526736.039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-26481332526736.039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-110338885528.06683</v>
      </c>
      <c r="L4227" s="444">
        <f t="shared" ca="1" si="164"/>
        <v>-26591671412264.105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-26591671412264.105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-110798630884.43378</v>
      </c>
      <c r="L4228" s="444">
        <f t="shared" ca="1" si="164"/>
        <v>-26702470043148.539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-26702470043148.539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-111260291846.45224</v>
      </c>
      <c r="L4229" s="444">
        <f t="shared" ca="1" si="164"/>
        <v>-26813730334994.992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-26813730334994.992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-111723876395.81247</v>
      </c>
      <c r="L4230" s="444">
        <f t="shared" ca="1" si="164"/>
        <v>-26925454211390.805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-26925454211390.805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-112189392547.46169</v>
      </c>
      <c r="L4231" s="444">
        <f t="shared" ca="1" si="164"/>
        <v>-27037643603938.266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-27037643603938.266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-112656848349.74277</v>
      </c>
      <c r="L4232" s="444">
        <f t="shared" ca="1" si="164"/>
        <v>-27150300452288.008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-27150300452288.008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-113126251884.53337</v>
      </c>
      <c r="L4233" s="444">
        <f t="shared" ca="1" si="164"/>
        <v>-27263426704172.543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-27263426704172.543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-113597611267.38559</v>
      </c>
      <c r="L4234" s="444">
        <f t="shared" ca="1" si="164"/>
        <v>-27377024315439.93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-27377024315439.93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-114070934647.66637</v>
      </c>
      <c r="L4235" s="444">
        <f t="shared" ca="1" si="164"/>
        <v>-27491095250087.598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-27491095250087.598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-114546230208.69832</v>
      </c>
      <c r="L4236" s="444">
        <f t="shared" ca="1" si="164"/>
        <v>-27605641480296.297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-27605641480296.297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-115023506167.90125</v>
      </c>
      <c r="L4237" s="444">
        <f t="shared" ca="1" si="164"/>
        <v>-27720664986464.199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-27720664986464.199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-115502770776.93416</v>
      </c>
      <c r="L4238" s="444">
        <f t="shared" ca="1" si="164"/>
        <v>-27836167757241.133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-27836167757241.133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-115984032321.83803</v>
      </c>
      <c r="L4239" s="444">
        <f t="shared" ca="1" si="164"/>
        <v>-27952151789562.973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-27952151789562.973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-116467299123.17906</v>
      </c>
      <c r="L4240" s="444">
        <f t="shared" ca="1" si="164"/>
        <v>-28068619088686.152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-28068619088686.152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-116952579536.19232</v>
      </c>
      <c r="L4241" s="444">
        <f t="shared" ca="1" si="164"/>
        <v>-28185571668222.344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-28185571668222.344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-117439881950.92641</v>
      </c>
      <c r="L4242" s="444">
        <f t="shared" ca="1" si="164"/>
        <v>-28303011550173.27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-28303011550173.27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-117929214792.38861</v>
      </c>
      <c r="L4243" s="444">
        <f t="shared" ca="1" si="164"/>
        <v>-28420940764965.656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-28420940764965.656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-118420586520.69023</v>
      </c>
      <c r="L4244" s="444">
        <f t="shared" ca="1" si="164"/>
        <v>-28539361351486.348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-28539361351486.348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-118914005631.19312</v>
      </c>
      <c r="L4245" s="444">
        <f t="shared" ca="1" si="164"/>
        <v>-28658275357117.539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-28658275357117.539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-119409480654.65642</v>
      </c>
      <c r="L4246" s="444">
        <f t="shared" ca="1" si="164"/>
        <v>-28777684837772.195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-28777684837772.195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-119907020157.38414</v>
      </c>
      <c r="L4247" s="444">
        <f t="shared" ca="1" si="164"/>
        <v>-28897591857929.578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-28897591857929.578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-120406632741.37325</v>
      </c>
      <c r="L4248" s="444">
        <f t="shared" ca="1" si="164"/>
        <v>-29017998490670.953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-29017998490670.953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-120908327044.4623</v>
      </c>
      <c r="L4249" s="444">
        <f t="shared" ca="1" si="164"/>
        <v>-29138906817715.414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-29138906817715.414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-121412111740.4809</v>
      </c>
      <c r="L4250" s="444">
        <f t="shared" ca="1" si="164"/>
        <v>-29260318929455.895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-29260318929455.895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-121917995539.39955</v>
      </c>
      <c r="L4251" s="444">
        <f t="shared" ca="1" si="164"/>
        <v>-29382236924995.293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-29382236924995.293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-122425987187.48039</v>
      </c>
      <c r="L4252" s="444">
        <f t="shared" ca="1" si="164"/>
        <v>-29504662912182.773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-29504662912182.773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-122936095467.42822</v>
      </c>
      <c r="L4253" s="444">
        <f t="shared" ca="1" si="164"/>
        <v>-29627599007650.203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-29627599007650.203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-123448329198.5425</v>
      </c>
      <c r="L4254" s="444">
        <f t="shared" ca="1" si="164"/>
        <v>-29751047336848.746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-29751047336848.746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-123962697236.86977</v>
      </c>
      <c r="L4255" s="444">
        <f t="shared" ca="1" si="164"/>
        <v>-29875010034085.617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-29875010034085.617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-124479208475.35674</v>
      </c>
      <c r="L4256" s="444">
        <f t="shared" ca="1" si="164"/>
        <v>-29999489242560.973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-29999489242560.973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-124997871844.00404</v>
      </c>
      <c r="L4257" s="444">
        <f t="shared" ca="1" si="164"/>
        <v>-30124487114404.977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-30124487114404.977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-125518696310.02075</v>
      </c>
      <c r="L4258" s="444">
        <f t="shared" ca="1" si="164"/>
        <v>-30250005810714.996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-30250005810714.996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-126041690877.97914</v>
      </c>
      <c r="L4259" s="444">
        <f t="shared" ca="1" si="164"/>
        <v>-30376047501592.977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-30376047501592.977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-126566864589.97073</v>
      </c>
      <c r="L4260" s="444">
        <f t="shared" ca="1" si="164"/>
        <v>-30502614366182.949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-30502614366182.949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-127094226525.76228</v>
      </c>
      <c r="L4261" s="444">
        <f t="shared" ca="1" si="164"/>
        <v>-30629708592708.711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-30629708592708.711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-127623785802.95296</v>
      </c>
      <c r="L4262" s="444">
        <f t="shared" ca="1" si="164"/>
        <v>-30757332378511.664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-30757332378511.664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-128155551577.13193</v>
      </c>
      <c r="L4263" s="444">
        <f t="shared" ca="1" si="164"/>
        <v>-30885487930088.797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-30885487930088.797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-128689533042.03665</v>
      </c>
      <c r="L4264" s="444">
        <f t="shared" ca="1" si="164"/>
        <v>-31014177463130.832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-31014177463130.832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-129225739429.71179</v>
      </c>
      <c r="L4265" s="444">
        <f t="shared" ca="1" si="164"/>
        <v>-31143403202560.543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-31143403202560.543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-129764180010.66893</v>
      </c>
      <c r="L4266" s="444">
        <f t="shared" ca="1" si="164"/>
        <v>-31273167382571.211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-31273167382571.211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-130304864094.04669</v>
      </c>
      <c r="L4267" s="444">
        <f t="shared" ca="1" si="164"/>
        <v>-31403472246665.258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-31403472246665.258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-130847801027.77193</v>
      </c>
      <c r="L4268" s="444">
        <f t="shared" ca="1" si="164"/>
        <v>-31534320047693.031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-31534320047693.031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-131393000198.72096</v>
      </c>
      <c r="L4269" s="444">
        <f t="shared" ca="1" si="164"/>
        <v>-31665713047891.754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-31665713047891.754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-131940471032.88231</v>
      </c>
      <c r="L4270" s="444">
        <f t="shared" ca="1" si="164"/>
        <v>-31797653518924.637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-31797653518924.637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-132490222995.51932</v>
      </c>
      <c r="L4271" s="444">
        <f t="shared" ca="1" si="164"/>
        <v>-31930143741920.156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-31930143741920.156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-133042265591.334</v>
      </c>
      <c r="L4272" s="444">
        <f t="shared" ca="1" si="164"/>
        <v>-32063186007511.492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-32063186007511.492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-133596608364.6312</v>
      </c>
      <c r="L4273" s="444">
        <f t="shared" ca="1" si="164"/>
        <v>-32196782615876.125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-32196782615876.125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-134153260899.48386</v>
      </c>
      <c r="L4274" s="444">
        <f t="shared" ca="1" si="164"/>
        <v>-32330935876775.609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-32330935876775.609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-134712232819.89838</v>
      </c>
      <c r="L4275" s="444">
        <f t="shared" ca="1" si="164"/>
        <v>-32465648109595.508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-32465648109595.508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-135273533789.98128</v>
      </c>
      <c r="L4276" s="444">
        <f t="shared" ca="1" si="164"/>
        <v>-32600921643385.488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-32600921643385.488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-135837173514.1062</v>
      </c>
      <c r="L4277" s="444">
        <f t="shared" ca="1" si="164"/>
        <v>-32736758816899.594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-32736758816899.594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-136403161737.08165</v>
      </c>
      <c r="L4278" s="444">
        <f t="shared" ca="1" si="164"/>
        <v>-32873161978636.676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-32873161978636.676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-136971508244.31947</v>
      </c>
      <c r="L4279" s="444">
        <f t="shared" ca="1" si="164"/>
        <v>-33010133486880.996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-33010133486880.996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-137542222862.00415</v>
      </c>
      <c r="L4280" s="444">
        <f t="shared" ca="1" si="164"/>
        <v>-33147675709743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-33147675709743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-138115315457.26251</v>
      </c>
      <c r="L4281" s="444">
        <f t="shared" ca="1" si="164"/>
        <v>-33285791025200.262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-33285791025200.262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-138690795938.33441</v>
      </c>
      <c r="L4282" s="444">
        <f t="shared" ca="1" si="164"/>
        <v>-33424481821138.598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-33424481821138.598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-139268674254.74414</v>
      </c>
      <c r="L4283" s="444">
        <f t="shared" ca="1" si="164"/>
        <v>-33563750495393.344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-33563750495393.344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-139848960397.47226</v>
      </c>
      <c r="L4284" s="444">
        <f t="shared" ca="1" si="164"/>
        <v>-33703599455790.816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-33703599455790.816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-140431664399.12839</v>
      </c>
      <c r="L4285" s="444">
        <f t="shared" ca="1" si="164"/>
        <v>-33844031120189.945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-33844031120189.945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-141016796334.12476</v>
      </c>
      <c r="L4286" s="444">
        <f t="shared" ca="1" si="164"/>
        <v>-33985047916524.07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-33985047916524.07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-141604366318.85028</v>
      </c>
      <c r="L4287" s="444">
        <f t="shared" ca="1" si="164"/>
        <v>-34126652282842.922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-34126652282842.922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-142194384511.84552</v>
      </c>
      <c r="L4288" s="444">
        <f t="shared" ca="1" si="164"/>
        <v>-34268846667354.766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-34268846667354.766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-142786861113.97821</v>
      </c>
      <c r="L4289" s="444">
        <f t="shared" ca="1" si="164"/>
        <v>-34411633528468.742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-34411633528468.742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-143381806368.61975</v>
      </c>
      <c r="L4290" s="444">
        <f t="shared" ca="1" si="164"/>
        <v>-34555015334837.363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-34555015334837.363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-143979230561.82236</v>
      </c>
      <c r="L4291" s="444">
        <f t="shared" ca="1" si="164"/>
        <v>-34698994565399.188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-34698994565399.188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-144579144022.49661</v>
      </c>
      <c r="L4292" s="444">
        <f t="shared" ca="1" si="164"/>
        <v>-34843573709421.684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-34843573709421.684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-145181557122.59033</v>
      </c>
      <c r="L4293" s="444">
        <f t="shared" ca="1" si="164"/>
        <v>-34988755266544.273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-34988755266544.273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-145786480277.26779</v>
      </c>
      <c r="L4294" s="444">
        <f t="shared" ca="1" si="164"/>
        <v>-35134541746821.543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-35134541746821.543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-146393923945.08978</v>
      </c>
      <c r="L4295" s="444">
        <f t="shared" ca="1" si="164"/>
        <v>-35280935670766.633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-35280935670766.633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-147003898628.19431</v>
      </c>
      <c r="L4296" s="444">
        <f t="shared" ca="1" si="164"/>
        <v>-35427939569394.828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-35427939569394.828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-147616414872.47845</v>
      </c>
      <c r="L4297" s="444">
        <f t="shared" ca="1" si="164"/>
        <v>-35575555984267.305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-35575555984267.305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-148231483267.78043</v>
      </c>
      <c r="L4298" s="444">
        <f t="shared" ca="1" si="164"/>
        <v>-35723787467535.086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-35723787467535.086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-148849114448.06287</v>
      </c>
      <c r="L4299" s="444">
        <f t="shared" ca="1" si="164"/>
        <v>-35872636581983.148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-35872636581983.148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-149469319091.59644</v>
      </c>
      <c r="L4300" s="444">
        <f t="shared" ca="1" si="164"/>
        <v>-36022105901074.742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-36022105901074.742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-150092107921.14474</v>
      </c>
      <c r="L4301" s="444">
        <f t="shared" ca="1" si="164"/>
        <v>-36172198008995.891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-36172198008995.891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-150717491704.14954</v>
      </c>
      <c r="L4302" s="444">
        <f t="shared" ca="1" si="164"/>
        <v>-36322915500700.039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-36322915500700.039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-151345481252.91684</v>
      </c>
      <c r="L4303" s="444">
        <f t="shared" ca="1" si="164"/>
        <v>-36474260981952.953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-36474260981952.953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-151976087424.80396</v>
      </c>
      <c r="L4304" s="444">
        <f t="shared" ca="1" si="164"/>
        <v>-36626237069377.758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-36626237069377.758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-152609321122.40732</v>
      </c>
      <c r="L4305" s="444">
        <f t="shared" ca="1" si="164"/>
        <v>-36778846390500.164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-36778846390500.164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-153245193293.75067</v>
      </c>
      <c r="L4306" s="444">
        <f t="shared" ca="1" si="164"/>
        <v>-36932091583793.914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-36932091583793.914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-153883714932.47464</v>
      </c>
      <c r="L4307" s="444">
        <f t="shared" ca="1" si="164"/>
        <v>-37085975298726.391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-37085975298726.391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-154524897078.02661</v>
      </c>
      <c r="L4308" s="444">
        <f t="shared" ca="1" si="164"/>
        <v>-37240500195804.414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-37240500195804.414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-155168750815.85172</v>
      </c>
      <c r="L4309" s="444">
        <f t="shared" ca="1" si="164"/>
        <v>-37395668946620.266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-37395668946620.266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-155815287277.58444</v>
      </c>
      <c r="L4310" s="444">
        <f t="shared" ca="1" si="164"/>
        <v>-37551484233897.852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-37551484233897.852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-156464517641.24106</v>
      </c>
      <c r="L4311" s="444">
        <f t="shared" ca="1" si="164"/>
        <v>-37707948751539.094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-37707948751539.094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-157116453131.4129</v>
      </c>
      <c r="L4312" s="444">
        <f t="shared" ca="1" si="164"/>
        <v>-37865065204670.508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-37865065204670.508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-157771105019.46045</v>
      </c>
      <c r="L4313" s="444">
        <f t="shared" ca="1" si="164"/>
        <v>-38022836309689.969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-38022836309689.969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-158428484623.70819</v>
      </c>
      <c r="L4314" s="444">
        <f t="shared" ca="1" si="164"/>
        <v>-38181264794313.68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-38181264794313.68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-159088603309.64032</v>
      </c>
      <c r="L4315" s="444">
        <f t="shared" ca="1" si="164"/>
        <v>-38340353397623.32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-38340353397623.32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-159751472490.09717</v>
      </c>
      <c r="L4316" s="444">
        <f t="shared" ca="1" si="164"/>
        <v>-38500104870113.414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-38500104870113.414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-160417103625.47256</v>
      </c>
      <c r="L4317" s="444">
        <f t="shared" ca="1" si="164"/>
        <v>-38660521973738.883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-38660521973738.883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-161085508223.91202</v>
      </c>
      <c r="L4318" s="444">
        <f t="shared" ca="1" si="164"/>
        <v>-38821607481962.797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-38821607481962.797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-161756697841.51166</v>
      </c>
      <c r="L4319" s="444">
        <f t="shared" ca="1" si="164"/>
        <v>-38983364179804.305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-38983364179804.305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-162430684082.51794</v>
      </c>
      <c r="L4320" s="444">
        <f t="shared" ca="1" si="164"/>
        <v>-39145794863886.82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-39145794863886.82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-163107478599.52841</v>
      </c>
      <c r="L4321" s="444">
        <f t="shared" ca="1" si="164"/>
        <v>-39308902342486.352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-39308902342486.352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-163787093093.69312</v>
      </c>
      <c r="L4322" s="444">
        <f t="shared" ca="1" si="164"/>
        <v>-39472689435580.047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-39472689435580.047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-164469539314.91687</v>
      </c>
      <c r="L4323" s="444">
        <f t="shared" ca="1" si="164"/>
        <v>-39637158974894.961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-39637158974894.961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-165154829062.06235</v>
      </c>
      <c r="L4324" s="444">
        <f t="shared" ca="1" si="164"/>
        <v>-39802313803957.023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-39802313803957.023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-165842974183.15427</v>
      </c>
      <c r="L4325" s="444">
        <f t="shared" ca="1" si="164"/>
        <v>-39968156778140.18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-39968156778140.18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-166533986575.58408</v>
      </c>
      <c r="L4326" s="444">
        <f t="shared" ca="1" si="164"/>
        <v>-40134690764715.766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-40134690764715.766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-167227878186.31567</v>
      </c>
      <c r="L4327" s="444">
        <f t="shared" ca="1" si="164"/>
        <v>-40301918642902.078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-40301918642902.078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-167924661012.09198</v>
      </c>
      <c r="L4328" s="444">
        <f t="shared" ca="1" si="164"/>
        <v>-40469843303914.172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-40469843303914.172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-168624347099.6424</v>
      </c>
      <c r="L4329" s="444">
        <f t="shared" ca="1" si="164"/>
        <v>-40638467651013.813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-40638467651013.813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-169326948545.89087</v>
      </c>
      <c r="L4330" s="444">
        <f t="shared" ca="1" si="164"/>
        <v>-40807794599559.703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-40807794599559.703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-170032477498.16544</v>
      </c>
      <c r="L4331" s="444">
        <f t="shared" ca="1" si="164"/>
        <v>-40977827077057.867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-40977827077057.867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-170740946154.40778</v>
      </c>
      <c r="L4332" s="444">
        <f t="shared" ca="1" si="164"/>
        <v>-41148568023212.273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-41148568023212.273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-171452366763.38446</v>
      </c>
      <c r="L4333" s="444">
        <f t="shared" ca="1" si="164"/>
        <v>-41320020389975.656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-41320020389975.656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-172166751624.89856</v>
      </c>
      <c r="L4334" s="444">
        <f t="shared" ca="1" si="164"/>
        <v>-41492187141600.555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-41492187141600.555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-172884113090.00232</v>
      </c>
      <c r="L4335" s="444">
        <f t="shared" ca="1" si="164"/>
        <v>-41665071254690.555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-41665071254690.555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-173604463561.21063</v>
      </c>
      <c r="L4336" s="444">
        <f t="shared" ca="1" si="164"/>
        <v>-41838675718251.766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-41838675718251.766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-174327815492.7157</v>
      </c>
      <c r="L4337" s="444">
        <f t="shared" ca="1" si="164"/>
        <v>-42013003533744.484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-42013003533744.484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-175054181390.60202</v>
      </c>
      <c r="L4338" s="444">
        <f t="shared" ca="1" si="164"/>
        <v>-42188057715135.086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-42188057715135.086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-175783573813.06287</v>
      </c>
      <c r="L4339" s="444">
        <f t="shared" ca="1" si="164"/>
        <v>-42363841288948.148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-42363841288948.148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-176516005370.61728</v>
      </c>
      <c r="L4340" s="444">
        <f t="shared" ca="1" si="164"/>
        <v>-42540357294318.766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-42540357294318.766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-177251488726.32819</v>
      </c>
      <c r="L4341" s="444">
        <f t="shared" ca="1" si="164"/>
        <v>-42717608783045.094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-42717608783045.094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-177990036596.02121</v>
      </c>
      <c r="L4342" s="444">
        <f t="shared" ca="1" si="164"/>
        <v>-42895598819641.117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-42895598819641.117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-178731661748.50464</v>
      </c>
      <c r="L4343" s="444">
        <f t="shared" ref="L4343:L4597" ca="1" si="169">I4343-J4343+K4343</f>
        <v>-43074330481389.625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-43074330481389.625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-179476377005.7901</v>
      </c>
      <c r="L4344" s="444">
        <f t="shared" ca="1" si="169"/>
        <v>-43253806858395.414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-43253806858395.414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-180224195243.31421</v>
      </c>
      <c r="L4345" s="444">
        <f t="shared" ca="1" si="169"/>
        <v>-43434031053638.727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-43434031053638.727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-180975129390.16135</v>
      </c>
      <c r="L4346" s="444">
        <f t="shared" ca="1" si="169"/>
        <v>-43615006183028.891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-43615006183028.891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-181729192429.28705</v>
      </c>
      <c r="L4347" s="444">
        <f t="shared" ca="1" si="169"/>
        <v>-43796735375458.18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-43796735375458.18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-182486397397.7424</v>
      </c>
      <c r="L4348" s="444">
        <f t="shared" ca="1" si="169"/>
        <v>-43979221772855.922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-43979221772855.922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-183246757386.89966</v>
      </c>
      <c r="L4349" s="444">
        <f t="shared" ca="1" si="169"/>
        <v>-44162468530242.82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-44162468530242.82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-184010285542.67841</v>
      </c>
      <c r="L4350" s="444">
        <f t="shared" ca="1" si="169"/>
        <v>-44346478815785.5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-44346478815785.5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-184776995065.77292</v>
      </c>
      <c r="L4351" s="444">
        <f t="shared" ca="1" si="169"/>
        <v>-44531255810851.273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-44531255810851.273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-185546899211.88031</v>
      </c>
      <c r="L4352" s="444">
        <f t="shared" ca="1" si="169"/>
        <v>-44716802710063.156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-44716802710063.156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-186320011291.92981</v>
      </c>
      <c r="L4353" s="444">
        <f t="shared" ca="1" si="169"/>
        <v>-44903122721355.086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-44903122721355.086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-187096344672.31287</v>
      </c>
      <c r="L4354" s="444">
        <f t="shared" ca="1" si="169"/>
        <v>-45090219066027.398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-45090219066027.398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-187875912775.11417</v>
      </c>
      <c r="L4355" s="444">
        <f t="shared" ca="1" si="169"/>
        <v>-45278094978802.516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-45278094978802.516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-188658729078.34381</v>
      </c>
      <c r="L4356" s="444">
        <f t="shared" ca="1" si="169"/>
        <v>-45466753707880.859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-45466753707880.859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-189444807116.17026</v>
      </c>
      <c r="L4357" s="444">
        <f t="shared" ca="1" si="169"/>
        <v>-45656198514997.031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-45656198514997.031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-190234160479.1543</v>
      </c>
      <c r="L4358" s="444">
        <f t="shared" ca="1" si="169"/>
        <v>-45846432675476.188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-45846432675476.188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-191026802814.4841</v>
      </c>
      <c r="L4359" s="444">
        <f t="shared" ca="1" si="169"/>
        <v>-46037459478290.672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-46037459478290.672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-191822747826.21112</v>
      </c>
      <c r="L4360" s="444">
        <f t="shared" ca="1" si="169"/>
        <v>-46229282226116.883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-46229282226116.883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-192622009275.487</v>
      </c>
      <c r="L4361" s="444">
        <f t="shared" ca="1" si="169"/>
        <v>-46421904235392.367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-46421904235392.367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-193424600980.80151</v>
      </c>
      <c r="L4362" s="444">
        <f t="shared" ca="1" si="169"/>
        <v>-46615328836373.172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-46615328836373.172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-194230536818.22156</v>
      </c>
      <c r="L4363" s="444">
        <f t="shared" ca="1" si="169"/>
        <v>-46809559373191.391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-46809559373191.391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-195039830721.6308</v>
      </c>
      <c r="L4364" s="444">
        <f t="shared" ca="1" si="169"/>
        <v>-47004599203913.023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-47004599203913.023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-195852496682.97092</v>
      </c>
      <c r="L4365" s="444">
        <f t="shared" ca="1" si="169"/>
        <v>-47200451700595.992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-47200451700595.992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-196668548752.48331</v>
      </c>
      <c r="L4366" s="444">
        <f t="shared" ca="1" si="169"/>
        <v>-47397120249348.477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-47397120249348.477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-197488001038.952</v>
      </c>
      <c r="L4367" s="444">
        <f t="shared" ca="1" si="169"/>
        <v>-47594608250387.43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-47594608250387.43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-198310867709.94763</v>
      </c>
      <c r="L4368" s="444">
        <f t="shared" ca="1" si="169"/>
        <v>-47792919118097.375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-47792919118097.375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-199137162992.07239</v>
      </c>
      <c r="L4369" s="444">
        <f t="shared" ca="1" si="169"/>
        <v>-47992056281089.445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-47992056281089.445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-199966901171.20602</v>
      </c>
      <c r="L4370" s="444">
        <f t="shared" ca="1" si="169"/>
        <v>-48192023182260.648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-48192023182260.648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-200800096592.75269</v>
      </c>
      <c r="L4371" s="444">
        <f t="shared" ca="1" si="169"/>
        <v>-48392823278853.398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-48392823278853.398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-201636763661.88916</v>
      </c>
      <c r="L4372" s="444">
        <f t="shared" ca="1" si="169"/>
        <v>-48594460042515.289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-48594460042515.289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-202476916843.81369</v>
      </c>
      <c r="L4373" s="444">
        <f t="shared" ca="1" si="169"/>
        <v>-48796936959359.102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-48796936959359.102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-203320570663.99625</v>
      </c>
      <c r="L4374" s="444">
        <f t="shared" ca="1" si="169"/>
        <v>-49000257530023.102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-49000257530023.102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-204167739708.4296</v>
      </c>
      <c r="L4375" s="444">
        <f t="shared" ca="1" si="169"/>
        <v>-49204425269731.531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-49204425269731.531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-205018438623.88138</v>
      </c>
      <c r="L4376" s="444">
        <f t="shared" ca="1" si="169"/>
        <v>-49409443708355.414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-49409443708355.414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-205872682118.14755</v>
      </c>
      <c r="L4377" s="444">
        <f t="shared" ca="1" si="169"/>
        <v>-49615316390473.563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-49615316390473.563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-206730484960.30652</v>
      </c>
      <c r="L4378" s="444">
        <f t="shared" ca="1" si="169"/>
        <v>-49822046875433.867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-49822046875433.867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-207591861980.97446</v>
      </c>
      <c r="L4379" s="444">
        <f t="shared" ca="1" si="169"/>
        <v>-50029638737414.844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-50029638737414.844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-208456828072.56186</v>
      </c>
      <c r="L4380" s="444">
        <f t="shared" ca="1" si="169"/>
        <v>-50238095565487.406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-50238095565487.406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-209325398189.53085</v>
      </c>
      <c r="L4381" s="444">
        <f t="shared" ca="1" si="169"/>
        <v>-50447420963676.938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-50447420963676.938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-210197587348.6539</v>
      </c>
      <c r="L4382" s="444">
        <f t="shared" ca="1" si="169"/>
        <v>-50657618551025.594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-50657618551025.594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-211073410629.27332</v>
      </c>
      <c r="L4383" s="444">
        <f t="shared" ca="1" si="169"/>
        <v>-50868691961654.867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-50868691961654.867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-211952883173.56195</v>
      </c>
      <c r="L4384" s="444">
        <f t="shared" ca="1" si="169"/>
        <v>-51080644844828.43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-51080644844828.43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-212836020186.78513</v>
      </c>
      <c r="L4385" s="444">
        <f t="shared" ca="1" si="169"/>
        <v>-51293480865015.211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-51293480865015.211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-213722836937.56339</v>
      </c>
      <c r="L4386" s="444">
        <f t="shared" ca="1" si="169"/>
        <v>-51507203701952.773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-51507203701952.773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-214613348758.13657</v>
      </c>
      <c r="L4387" s="444">
        <f t="shared" ca="1" si="169"/>
        <v>-51721817050710.906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-51721817050710.906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-215507571044.62878</v>
      </c>
      <c r="L4388" s="444">
        <f t="shared" ca="1" si="169"/>
        <v>-51937324621755.531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-51937324621755.531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-216405519257.3147</v>
      </c>
      <c r="L4389" s="444">
        <f t="shared" ca="1" si="169"/>
        <v>-52153730141012.844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-52153730141012.844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-217307208920.88684</v>
      </c>
      <c r="L4390" s="444">
        <f t="shared" ca="1" si="169"/>
        <v>-52371037349933.734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-52371037349933.734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-218212655624.72388</v>
      </c>
      <c r="L4391" s="444">
        <f t="shared" ca="1" si="169"/>
        <v>-52589250005558.461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-52589250005558.461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-219121875023.16025</v>
      </c>
      <c r="L4392" s="444">
        <f t="shared" ca="1" si="169"/>
        <v>-52808371880581.625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-52808371880581.625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-220034882835.75677</v>
      </c>
      <c r="L4393" s="444">
        <f t="shared" ca="1" si="169"/>
        <v>-53028406763417.383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-53028406763417.383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-220951694847.57242</v>
      </c>
      <c r="L4394" s="444">
        <f t="shared" ca="1" si="169"/>
        <v>-53249358458264.953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-53249358458264.953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-221872326909.43729</v>
      </c>
      <c r="L4395" s="444">
        <f t="shared" ca="1" si="169"/>
        <v>-53471230785174.391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-53471230785174.391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-222796794938.22662</v>
      </c>
      <c r="L4396" s="444">
        <f t="shared" ca="1" si="169"/>
        <v>-53694027580112.617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-53694027580112.617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-223725114917.13589</v>
      </c>
      <c r="L4397" s="444">
        <f t="shared" ca="1" si="169"/>
        <v>-53917752695029.75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-53917752695029.75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-224657302895.95728</v>
      </c>
      <c r="L4398" s="444">
        <f t="shared" ca="1" si="169"/>
        <v>-54142409997925.711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-54142409997925.711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-225593374991.35712</v>
      </c>
      <c r="L4399" s="444">
        <f t="shared" ca="1" si="169"/>
        <v>-54368003372917.07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-54368003372917.07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-226533347387.15445</v>
      </c>
      <c r="L4400" s="444">
        <f t="shared" ca="1" si="169"/>
        <v>-54594536720304.227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-54594536720304.227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-227477236334.60095</v>
      </c>
      <c r="L4401" s="444">
        <f t="shared" ca="1" si="169"/>
        <v>-54822013956638.828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-54822013956638.828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-228425058152.66177</v>
      </c>
      <c r="L4402" s="444">
        <f t="shared" ca="1" si="169"/>
        <v>-55050439014791.492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-55050439014791.492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-229376829228.29788</v>
      </c>
      <c r="L4403" s="444">
        <f t="shared" ca="1" si="169"/>
        <v>-55279815844019.789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-55279815844019.789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-230332566016.74911</v>
      </c>
      <c r="L4404" s="444">
        <f t="shared" ca="1" si="169"/>
        <v>-55510148410036.539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-55510148410036.539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-231292285041.81891</v>
      </c>
      <c r="L4405" s="444">
        <f t="shared" ca="1" si="169"/>
        <v>-55741440695078.359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-55741440695078.359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-232256002896.15985</v>
      </c>
      <c r="L4406" s="444">
        <f t="shared" ca="1" si="169"/>
        <v>-55973696697974.516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-55973696697974.516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-233223736241.56052</v>
      </c>
      <c r="L4407" s="444">
        <f t="shared" ca="1" si="169"/>
        <v>-56206920434216.078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-56206920434216.078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-234195501809.23364</v>
      </c>
      <c r="L4408" s="444">
        <f t="shared" ca="1" si="169"/>
        <v>-56441115936025.313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-56441115936025.313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-235171316400.10547</v>
      </c>
      <c r="L4409" s="444">
        <f t="shared" ca="1" si="169"/>
        <v>-56676287252425.422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-56676287252425.422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-236151196885.1059</v>
      </c>
      <c r="L4410" s="444">
        <f t="shared" ca="1" si="169"/>
        <v>-56912438449310.531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-56912438449310.531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-237135160205.46051</v>
      </c>
      <c r="L4411" s="444">
        <f t="shared" ca="1" si="169"/>
        <v>-57149573609515.992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-57149573609515.992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-238123223372.98331</v>
      </c>
      <c r="L4412" s="444">
        <f t="shared" ca="1" si="169"/>
        <v>-57387696832888.977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-57387696832888.977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-239115403470.37073</v>
      </c>
      <c r="L4413" s="444">
        <f t="shared" ca="1" si="169"/>
        <v>-57626812236359.344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-57626812236359.344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-240111717651.49722</v>
      </c>
      <c r="L4414" s="444">
        <f t="shared" ca="1" si="169"/>
        <v>-57866923954010.844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-57866923954010.844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-241112183141.71185</v>
      </c>
      <c r="L4415" s="444">
        <f t="shared" ca="1" si="169"/>
        <v>-58108036137152.555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-58108036137152.555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-242116817238.13565</v>
      </c>
      <c r="L4416" s="444">
        <f t="shared" ca="1" si="169"/>
        <v>-58350152954390.688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-58350152954390.688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-243125637309.96115</v>
      </c>
      <c r="L4417" s="444">
        <f t="shared" ca="1" si="169"/>
        <v>-58593278591700.648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-58593278591700.648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-244138660798.75266</v>
      </c>
      <c r="L4418" s="444">
        <f t="shared" ca="1" si="169"/>
        <v>-58837417252499.398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-58837417252499.398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-245155905218.74753</v>
      </c>
      <c r="L4419" s="444">
        <f t="shared" ca="1" si="169"/>
        <v>-59082573157718.148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-59082573157718.148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-246177388157.15894</v>
      </c>
      <c r="L4420" s="444">
        <f t="shared" ca="1" si="169"/>
        <v>-59328750545875.305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-59328750545875.305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-247203127274.48044</v>
      </c>
      <c r="L4421" s="444">
        <f t="shared" ca="1" si="169"/>
        <v>-59575953673149.781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-59575953673149.781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-248233140304.79074</v>
      </c>
      <c r="L4422" s="444">
        <f t="shared" ca="1" si="169"/>
        <v>-59824186813454.57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-59824186813454.57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-249267445056.0607</v>
      </c>
      <c r="L4423" s="444">
        <f t="shared" ca="1" si="169"/>
        <v>-60073454258510.633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-60073454258510.633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-250306059410.461</v>
      </c>
      <c r="L4424" s="444">
        <f t="shared" ca="1" si="169"/>
        <v>-60323760317921.094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-60323760317921.094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-251349001324.67123</v>
      </c>
      <c r="L4425" s="444">
        <f t="shared" ca="1" si="169"/>
        <v>-60575109319245.766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-60575109319245.766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-252396288830.19067</v>
      </c>
      <c r="L4426" s="444">
        <f t="shared" ca="1" si="169"/>
        <v>-60827505608075.953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-60827505608075.953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-253447940033.64984</v>
      </c>
      <c r="L4427" s="444">
        <f t="shared" ca="1" si="169"/>
        <v>-61080953548109.602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-61080953548109.602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-254503973117.12329</v>
      </c>
      <c r="L4428" s="444">
        <f t="shared" ca="1" si="169"/>
        <v>-61335457521226.727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-61335457521226.727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-255564406338.44473</v>
      </c>
      <c r="L4429" s="444">
        <f t="shared" ca="1" si="169"/>
        <v>-61591021927565.172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-61591021927565.172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-256629258031.52151</v>
      </c>
      <c r="L4430" s="444">
        <f t="shared" ca="1" si="169"/>
        <v>-61847651185596.695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-61847651185596.695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-257698546606.65289</v>
      </c>
      <c r="L4431" s="444">
        <f t="shared" ca="1" si="169"/>
        <v>-62105349732203.352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-62105349732203.352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-258772290550.84729</v>
      </c>
      <c r="L4432" s="444">
        <f t="shared" ca="1" si="169"/>
        <v>-62364122022754.195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-62364122022754.195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-259850508428.14249</v>
      </c>
      <c r="L4433" s="444">
        <f t="shared" ca="1" si="169"/>
        <v>-62623972531182.336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-62623972531182.336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-260933218879.92639</v>
      </c>
      <c r="L4434" s="444">
        <f t="shared" ca="1" si="169"/>
        <v>-62884905750062.266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-62884905750062.266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-262020440625.25943</v>
      </c>
      <c r="L4435" s="444">
        <f t="shared" ca="1" si="169"/>
        <v>-63146926190687.523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-63146926190687.523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-263112192461.198</v>
      </c>
      <c r="L4436" s="444">
        <f t="shared" ca="1" si="169"/>
        <v>-63410038383148.719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-63410038383148.719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-264208493263.11963</v>
      </c>
      <c r="L4437" s="444">
        <f t="shared" ca="1" si="169"/>
        <v>-63674246876411.836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-63674246876411.836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-265309361985.04932</v>
      </c>
      <c r="L4438" s="444">
        <f t="shared" ca="1" si="169"/>
        <v>-63939556238396.883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-63939556238396.883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-266414817659.987</v>
      </c>
      <c r="L4439" s="444">
        <f t="shared" ca="1" si="169"/>
        <v>-64205971056056.867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-64205971056056.867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-267524879400.23691</v>
      </c>
      <c r="L4440" s="444">
        <f t="shared" ca="1" si="169"/>
        <v>-64473495935457.102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-64473495935457.102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-268639566397.73792</v>
      </c>
      <c r="L4441" s="444">
        <f t="shared" ca="1" si="169"/>
        <v>-64742135501854.836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-64742135501854.836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-269758897924.39514</v>
      </c>
      <c r="L4442" s="444">
        <f t="shared" ca="1" si="169"/>
        <v>-65011894399779.234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-65011894399779.234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-270882893332.41348</v>
      </c>
      <c r="L4443" s="444">
        <f t="shared" ca="1" si="169"/>
        <v>-65282777293111.648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-65282777293111.648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-272011572054.63184</v>
      </c>
      <c r="L4444" s="444">
        <f t="shared" ca="1" si="169"/>
        <v>-65554788865166.281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-65554788865166.281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-273144953604.8595</v>
      </c>
      <c r="L4445" s="444">
        <f t="shared" ca="1" si="169"/>
        <v>-65827933818771.141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-65827933818771.141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-274283057578.21307</v>
      </c>
      <c r="L4446" s="444">
        <f t="shared" ca="1" si="169"/>
        <v>-66102216876349.352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-66102216876349.352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-275425903651.45557</v>
      </c>
      <c r="L4447" s="444">
        <f t="shared" ca="1" si="169"/>
        <v>-66377642780000.805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-66377642780000.805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-276573511583.33667</v>
      </c>
      <c r="L4448" s="444">
        <f t="shared" ca="1" si="169"/>
        <v>-66654216291584.141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-66654216291584.141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-277725901214.9339</v>
      </c>
      <c r="L4449" s="444">
        <f t="shared" ca="1" si="169"/>
        <v>-66931942192799.078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-66931942192799.078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-278883092469.99609</v>
      </c>
      <c r="L4450" s="444">
        <f t="shared" ca="1" si="169"/>
        <v>-67210825285269.078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-67210825285269.078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-280045105355.28784</v>
      </c>
      <c r="L4451" s="444">
        <f t="shared" ca="1" si="169"/>
        <v>-67490870390624.367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-67490870390624.367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-281211959960.93488</v>
      </c>
      <c r="L4452" s="444">
        <f t="shared" ca="1" si="169"/>
        <v>-67772082350585.305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-67772082350585.305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-282383676460.77209</v>
      </c>
      <c r="L4453" s="444">
        <f t="shared" ca="1" si="169"/>
        <v>-68054466027046.078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-68054466027046.078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-283560275112.69202</v>
      </c>
      <c r="L4454" s="444">
        <f t="shared" ca="1" si="169"/>
        <v>-68338026302158.773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-68338026302158.773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-284741776258.99487</v>
      </c>
      <c r="L4455" s="444">
        <f t="shared" ca="1" si="169"/>
        <v>-68622768078417.766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-68622768078417.766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-285928200326.74066</v>
      </c>
      <c r="L4456" s="444">
        <f t="shared" ca="1" si="169"/>
        <v>-68908696278744.508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-68908696278744.508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-287119567828.10211</v>
      </c>
      <c r="L4457" s="444">
        <f t="shared" ca="1" si="169"/>
        <v>-69195815846572.609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-69195815846572.609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-288315899360.71918</v>
      </c>
      <c r="L4458" s="444">
        <f t="shared" ca="1" si="169"/>
        <v>-69484131745933.328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-69484131745933.328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-289517215608.05554</v>
      </c>
      <c r="L4459" s="444">
        <f t="shared" ca="1" si="169"/>
        <v>-69773648961541.383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-69773648961541.383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-290723537339.75574</v>
      </c>
      <c r="L4460" s="444">
        <f t="shared" ca="1" si="169"/>
        <v>-70064372498881.141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-70064372498881.141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-291934885412.00476</v>
      </c>
      <c r="L4461" s="444">
        <f t="shared" ca="1" si="169"/>
        <v>-70356307384293.148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-70356307384293.148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-293151280767.88812</v>
      </c>
      <c r="L4462" s="444">
        <f t="shared" ca="1" si="169"/>
        <v>-70649458665061.031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-70649458665061.031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-294372744437.75427</v>
      </c>
      <c r="L4463" s="444">
        <f t="shared" ca="1" si="169"/>
        <v>-70943831409498.781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-70943831409498.781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-295599297539.57825</v>
      </c>
      <c r="L4464" s="444">
        <f t="shared" ca="1" si="169"/>
        <v>-71239430707038.359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-71239430707038.359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-296830961279.32648</v>
      </c>
      <c r="L4465" s="444">
        <f t="shared" ca="1" si="169"/>
        <v>-71536261668317.688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-71536261668317.688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-298067756951.32367</v>
      </c>
      <c r="L4466" s="444">
        <f t="shared" ca="1" si="169"/>
        <v>-71834329425269.016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-71834329425269.016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-299309705938.62091</v>
      </c>
      <c r="L4467" s="444">
        <f t="shared" ca="1" si="169"/>
        <v>-72133639131207.641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-72133639131207.641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-300556829713.36517</v>
      </c>
      <c r="L4468" s="444">
        <f t="shared" ca="1" si="169"/>
        <v>-72434195960921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-72434195960921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-301809149837.17084</v>
      </c>
      <c r="L4469" s="444">
        <f t="shared" ca="1" si="169"/>
        <v>-72736005110758.172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-72736005110758.172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-303066687961.49237</v>
      </c>
      <c r="L4470" s="444">
        <f t="shared" ca="1" si="169"/>
        <v>-73039071798719.672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-73039071798719.672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-304329465827.99866</v>
      </c>
      <c r="L4471" s="444">
        <f t="shared" ca="1" si="169"/>
        <v>-73343401264547.672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-73343401264547.672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-305597505268.94861</v>
      </c>
      <c r="L4472" s="444">
        <f t="shared" ca="1" si="169"/>
        <v>-73648998769816.625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-73648998769816.625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-306870828207.56927</v>
      </c>
      <c r="L4473" s="444">
        <f t="shared" ca="1" si="169"/>
        <v>-73955869598024.188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-73955869598024.188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-308149456658.43408</v>
      </c>
      <c r="L4474" s="444">
        <f t="shared" ca="1" si="169"/>
        <v>-74264019054682.625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-74264019054682.625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-309433412727.84424</v>
      </c>
      <c r="L4475" s="444">
        <f t="shared" ca="1" si="169"/>
        <v>-74573452467410.469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-74573452467410.469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-310722718614.21027</v>
      </c>
      <c r="L4476" s="444">
        <f t="shared" ca="1" si="169"/>
        <v>-74884175186024.672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-74884175186024.672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-312017396608.43616</v>
      </c>
      <c r="L4477" s="444">
        <f t="shared" ca="1" si="169"/>
        <v>-75196192582633.109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-75196192582633.109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-313317469094.30463</v>
      </c>
      <c r="L4478" s="444">
        <f t="shared" ca="1" si="169"/>
        <v>-75509510051727.406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-75509510051727.406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-314622958548.8642</v>
      </c>
      <c r="L4479" s="444">
        <f t="shared" ca="1" si="169"/>
        <v>-75824133010276.266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-75824133010276.266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-315933887542.81775</v>
      </c>
      <c r="L4480" s="444">
        <f t="shared" ca="1" si="169"/>
        <v>-76140066897819.078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-76140066897819.078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-317250278740.91284</v>
      </c>
      <c r="L4481" s="444">
        <f t="shared" ca="1" si="169"/>
        <v>-76457317176559.984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-76457317176559.984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-318572154902.33325</v>
      </c>
      <c r="L4482" s="444">
        <f t="shared" ca="1" si="169"/>
        <v>-76775889331462.313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-76775889331462.313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-319899538881.09296</v>
      </c>
      <c r="L4483" s="444">
        <f t="shared" ca="1" si="169"/>
        <v>-77095788870343.406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-77095788870343.406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-321232453626.43085</v>
      </c>
      <c r="L4484" s="444">
        <f t="shared" ca="1" si="169"/>
        <v>-77417021323969.844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-77417021323969.844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-322570922183.2077</v>
      </c>
      <c r="L4485" s="444">
        <f t="shared" ca="1" si="169"/>
        <v>-77739592246153.047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-77739592246153.047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-323914967692.30438</v>
      </c>
      <c r="L4486" s="444">
        <f t="shared" ca="1" si="169"/>
        <v>-78063507213845.344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-78063507213845.344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-325264613391.02228</v>
      </c>
      <c r="L4487" s="444">
        <f t="shared" ca="1" si="169"/>
        <v>-78388771827236.359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-78388771827236.359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-326619882613.4848</v>
      </c>
      <c r="L4488" s="444">
        <f t="shared" ca="1" si="169"/>
        <v>-78715391709849.844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-78715391709849.844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-327980798791.04102</v>
      </c>
      <c r="L4489" s="444">
        <f t="shared" ca="1" si="169"/>
        <v>-79043372508640.891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-79043372508640.891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-329347385452.67035</v>
      </c>
      <c r="L4490" s="444">
        <f t="shared" ca="1" si="169"/>
        <v>-79372719894093.563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-79372719894093.563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-330719666225.38983</v>
      </c>
      <c r="L4491" s="444">
        <f t="shared" ca="1" si="169"/>
        <v>-79703439560318.953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-79703439560318.953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-332097664834.66229</v>
      </c>
      <c r="L4492" s="444">
        <f t="shared" ca="1" si="169"/>
        <v>-80035537225153.609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-80035537225153.609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-333481405104.8067</v>
      </c>
      <c r="L4493" s="444">
        <f t="shared" ca="1" si="169"/>
        <v>-80369018630258.422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-80369018630258.422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-334870910959.4101</v>
      </c>
      <c r="L4494" s="444">
        <f t="shared" ca="1" si="169"/>
        <v>-80703889541217.828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-80703889541217.828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-336266206421.74097</v>
      </c>
      <c r="L4495" s="444">
        <f t="shared" ca="1" si="169"/>
        <v>-81040155747639.563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-81040155747639.563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-337667315615.16486</v>
      </c>
      <c r="L4496" s="444">
        <f t="shared" ca="1" si="169"/>
        <v>-81377823063254.734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-81377823063254.734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-339074262763.5614</v>
      </c>
      <c r="L4497" s="444">
        <f t="shared" ca="1" si="169"/>
        <v>-81716897326018.297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-81716897326018.297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-340487072191.74292</v>
      </c>
      <c r="L4498" s="444">
        <f t="shared" ca="1" si="169"/>
        <v>-82057384398210.047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-82057384398210.047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-341905768325.87518</v>
      </c>
      <c r="L4499" s="444">
        <f t="shared" ca="1" si="169"/>
        <v>-82399290166535.922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-82399290166535.922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-343330375693.89966</v>
      </c>
      <c r="L4500" s="444">
        <f t="shared" ca="1" si="169"/>
        <v>-82742620542229.828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-82742620542229.828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-344760918925.95764</v>
      </c>
      <c r="L4501" s="444">
        <f t="shared" ca="1" si="169"/>
        <v>-83087381461155.781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-83087381461155.781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-346197422754.81573</v>
      </c>
      <c r="L4502" s="444">
        <f t="shared" ca="1" si="169"/>
        <v>-83433578883910.594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-83433578883910.594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-347639912016.29413</v>
      </c>
      <c r="L4503" s="444">
        <f t="shared" ca="1" si="169"/>
        <v>-83781218795926.891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-83781218795926.891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-349088411649.69537</v>
      </c>
      <c r="L4504" s="444">
        <f t="shared" ca="1" si="169"/>
        <v>-84130307207576.594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-84130307207576.594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-350542946698.23578</v>
      </c>
      <c r="L4505" s="444">
        <f t="shared" ca="1" si="169"/>
        <v>-84480850154274.828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-84480850154274.828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-352003542309.47845</v>
      </c>
      <c r="L4506" s="444">
        <f t="shared" ca="1" si="169"/>
        <v>-84832853696584.313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-84832853696584.313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-353470223735.76794</v>
      </c>
      <c r="L4507" s="444">
        <f t="shared" ca="1" si="169"/>
        <v>-85186323920320.078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-85186323920320.078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-354943016334.66699</v>
      </c>
      <c r="L4508" s="444">
        <f t="shared" ca="1" si="169"/>
        <v>-85541266936654.75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-85541266936654.75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-356421945569.39478</v>
      </c>
      <c r="L4509" s="444">
        <f t="shared" ca="1" si="169"/>
        <v>-85897688882224.141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-85897688882224.141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-357907037009.26727</v>
      </c>
      <c r="L4510" s="444">
        <f t="shared" ca="1" si="169"/>
        <v>-86255595919233.406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-86255595919233.406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-359398316330.13916</v>
      </c>
      <c r="L4511" s="444">
        <f t="shared" ca="1" si="169"/>
        <v>-86614994235563.547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-86614994235563.547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-360895809314.84808</v>
      </c>
      <c r="L4512" s="444">
        <f t="shared" ca="1" si="169"/>
        <v>-86975890044878.391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-86975890044878.391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-362399541853.65997</v>
      </c>
      <c r="L4513" s="444">
        <f t="shared" ca="1" si="169"/>
        <v>-87338289586732.047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-87338289586732.047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-363909539944.71686</v>
      </c>
      <c r="L4514" s="444">
        <f t="shared" ca="1" si="169"/>
        <v>-87702199126676.766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-87702199126676.766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-365425829694.48651</v>
      </c>
      <c r="L4515" s="444">
        <f t="shared" ca="1" si="169"/>
        <v>-88067624956371.25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-88067624956371.25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-366948437318.21356</v>
      </c>
      <c r="L4516" s="444">
        <f t="shared" ca="1" si="169"/>
        <v>-88434573393689.469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-88434573393689.469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-368477389140.3728</v>
      </c>
      <c r="L4517" s="444">
        <f t="shared" ca="1" si="169"/>
        <v>-88803050782829.844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-88803050782829.844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-370012711595.12433</v>
      </c>
      <c r="L4518" s="444">
        <f t="shared" ca="1" si="169"/>
        <v>-89173063494424.969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-89173063494424.969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-371554431226.77069</v>
      </c>
      <c r="L4519" s="444">
        <f t="shared" ca="1" si="169"/>
        <v>-89544617925651.734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-89544617925651.734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-373102574690.21558</v>
      </c>
      <c r="L4520" s="444">
        <f t="shared" ca="1" si="169"/>
        <v>-89917720500341.953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-89917720500341.953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-374657168751.4248</v>
      </c>
      <c r="L4521" s="444">
        <f t="shared" ca="1" si="169"/>
        <v>-90292377669093.375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-90292377669093.375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-376218240287.88904</v>
      </c>
      <c r="L4522" s="444">
        <f t="shared" ca="1" si="169"/>
        <v>-90668595909381.266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-90668595909381.266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-377785816289.08862</v>
      </c>
      <c r="L4523" s="444">
        <f t="shared" ca="1" si="169"/>
        <v>-91046381725670.359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-91046381725670.359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-379359923856.95984</v>
      </c>
      <c r="L4524" s="444">
        <f t="shared" ca="1" si="169"/>
        <v>-91425741649527.313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-91425741649527.313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-380940590206.36377</v>
      </c>
      <c r="L4525" s="444">
        <f t="shared" ca="1" si="169"/>
        <v>-91806682239733.672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-91806682239733.672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-382527842665.55695</v>
      </c>
      <c r="L4526" s="444">
        <f t="shared" ca="1" si="169"/>
        <v>-92189210082399.234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-92189210082399.234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-384121708676.66345</v>
      </c>
      <c r="L4527" s="444">
        <f t="shared" ca="1" si="169"/>
        <v>-92573331791075.891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-92573331791075.891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-385722215796.14954</v>
      </c>
      <c r="L4528" s="444">
        <f t="shared" ca="1" si="169"/>
        <v>-92959054006872.047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-92959054006872.047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-387329391695.30017</v>
      </c>
      <c r="L4529" s="444">
        <f t="shared" ca="1" si="169"/>
        <v>-93346383398567.344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-93346383398567.344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-388943264160.69727</v>
      </c>
      <c r="L4530" s="444">
        <f t="shared" ca="1" si="169"/>
        <v>-93735326662728.047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-93735326662728.047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-390563861094.7002</v>
      </c>
      <c r="L4531" s="444">
        <f t="shared" ca="1" si="169"/>
        <v>-94125890523822.75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-94125890523822.75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-392191210515.9281</v>
      </c>
      <c r="L4532" s="444">
        <f t="shared" ca="1" si="169"/>
        <v>-94518081734338.672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-94518081734338.672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-393825340559.74445</v>
      </c>
      <c r="L4533" s="444">
        <f t="shared" ca="1" si="169"/>
        <v>-94911907074898.422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-94911907074898.422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-395466279478.74341</v>
      </c>
      <c r="L4534" s="444">
        <f t="shared" ca="1" si="169"/>
        <v>-95307373354377.172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-95307373354377.172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-397114055643.23822</v>
      </c>
      <c r="L4535" s="444">
        <f t="shared" ca="1" si="169"/>
        <v>-95704487410020.406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-95704487410020.406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-398768697541.75171</v>
      </c>
      <c r="L4536" s="444">
        <f t="shared" ca="1" si="169"/>
        <v>-96103256107562.156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-96103256107562.156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-400430233781.50897</v>
      </c>
      <c r="L4537" s="444">
        <f t="shared" ca="1" si="169"/>
        <v>-96503686341343.672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-96503686341343.672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-402098693088.93195</v>
      </c>
      <c r="L4538" s="444">
        <f t="shared" ca="1" si="169"/>
        <v>-96905785034432.609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-96905785034432.609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-403774104310.13586</v>
      </c>
      <c r="L4539" s="444">
        <f t="shared" ca="1" si="169"/>
        <v>-97309559138742.75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-97309559138742.75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-405456496411.4281</v>
      </c>
      <c r="L4540" s="444">
        <f t="shared" ca="1" si="169"/>
        <v>-97715015635154.172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-97715015635154.172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-407145898479.80902</v>
      </c>
      <c r="L4541" s="444">
        <f t="shared" ca="1" si="169"/>
        <v>-98122161533633.984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-98122161533633.984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-408842339723.47491</v>
      </c>
      <c r="L4542" s="444">
        <f t="shared" ca="1" si="169"/>
        <v>-98531003873357.453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-98531003873357.453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-410545849472.32269</v>
      </c>
      <c r="L4543" s="444">
        <f t="shared" ca="1" si="169"/>
        <v>-98941549722829.781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-98941549722829.781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-412256457178.4574</v>
      </c>
      <c r="L4544" s="444">
        <f t="shared" ca="1" si="169"/>
        <v>-99353806180008.234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-99353806180008.234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-413974192416.70099</v>
      </c>
      <c r="L4545" s="444">
        <f t="shared" ca="1" si="169"/>
        <v>-99767780372424.938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-99767780372424.938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-415699084885.10388</v>
      </c>
      <c r="L4546" s="444">
        <f t="shared" ca="1" si="169"/>
        <v>-100183479457310.05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-100183479457310.05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-417431164405.4585</v>
      </c>
      <c r="L4547" s="444">
        <f t="shared" ca="1" si="169"/>
        <v>-100600910621715.5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-100600910621715.5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-419170460923.81458</v>
      </c>
      <c r="L4548" s="444">
        <f t="shared" ca="1" si="169"/>
        <v>-101020081082639.31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-101020081082639.31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-420917004510.99713</v>
      </c>
      <c r="L4549" s="444">
        <f t="shared" ca="1" si="169"/>
        <v>-101440998087150.31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-101440998087150.31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-422670825363.12628</v>
      </c>
      <c r="L4550" s="444">
        <f t="shared" ca="1" si="169"/>
        <v>-101863668912513.44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-101863668912513.44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-424431953802.13934</v>
      </c>
      <c r="L4551" s="444">
        <f t="shared" ca="1" si="169"/>
        <v>-102288100866315.58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-102288100866315.58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-426200420276.31488</v>
      </c>
      <c r="L4552" s="444">
        <f t="shared" ca="1" si="169"/>
        <v>-102714301286591.89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-102714301286591.89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-427976255360.79956</v>
      </c>
      <c r="L4553" s="444">
        <f t="shared" ca="1" si="169"/>
        <v>-103142277541952.69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-103142277541952.69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-429759489758.13617</v>
      </c>
      <c r="L4554" s="444">
        <f t="shared" ca="1" si="169"/>
        <v>-103572037031710.83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-103572037031710.83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-431550154298.7951</v>
      </c>
      <c r="L4555" s="444">
        <f t="shared" ca="1" si="169"/>
        <v>-104003587186009.63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-104003587186009.63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-433348279941.70679</v>
      </c>
      <c r="L4556" s="444">
        <f t="shared" ca="1" si="169"/>
        <v>-104436935465951.33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-104436935465951.33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-435153897774.79718</v>
      </c>
      <c r="L4557" s="444">
        <f t="shared" ca="1" si="169"/>
        <v>-104872089363726.13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-104872089363726.13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-436967039015.52551</v>
      </c>
      <c r="L4558" s="444">
        <f t="shared" ca="1" si="169"/>
        <v>-105309056402741.66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-105309056402741.66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-438787735011.42358</v>
      </c>
      <c r="L4559" s="444">
        <f t="shared" ca="1" si="169"/>
        <v>-105747844137753.08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-105747844137753.08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-440616017240.63782</v>
      </c>
      <c r="L4560" s="444">
        <f t="shared" ca="1" si="169"/>
        <v>-106188460154993.72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-106188460154993.72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-442451917312.47382</v>
      </c>
      <c r="L4561" s="444">
        <f t="shared" ca="1" si="169"/>
        <v>-106630912072306.19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-106630912072306.19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-444295466967.94244</v>
      </c>
      <c r="L4562" s="444">
        <f t="shared" ca="1" si="169"/>
        <v>-107075207539274.13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-107075207539274.13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-446146698080.30884</v>
      </c>
      <c r="L4563" s="444">
        <f t="shared" ca="1" si="169"/>
        <v>-107521354237354.44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-107521354237354.44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-448005642655.64349</v>
      </c>
      <c r="L4564" s="444">
        <f t="shared" ca="1" si="169"/>
        <v>-107969359880010.08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-107969359880010.08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-449872332833.37531</v>
      </c>
      <c r="L4565" s="444">
        <f t="shared" ca="1" si="169"/>
        <v>-108419232212843.45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-108419232212843.45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-451746800886.84772</v>
      </c>
      <c r="L4566" s="444">
        <f t="shared" ca="1" si="169"/>
        <v>-108870979013730.3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-108870979013730.3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-453629079223.87622</v>
      </c>
      <c r="L4567" s="444">
        <f t="shared" ca="1" si="169"/>
        <v>-109324608092954.17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-109324608092954.17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-455519200387.30902</v>
      </c>
      <c r="L4568" s="444">
        <f t="shared" ca="1" si="169"/>
        <v>-109780127293341.48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-109780127293341.48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-457417197055.5896</v>
      </c>
      <c r="L4569" s="444">
        <f t="shared" ca="1" si="169"/>
        <v>-110237544490397.08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-110237544490397.08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-459323102043.32111</v>
      </c>
      <c r="L4570" s="444">
        <f t="shared" ca="1" si="169"/>
        <v>-110696867592440.41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-110696867592440.41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-461236948301.83508</v>
      </c>
      <c r="L4571" s="444">
        <f t="shared" ca="1" si="169"/>
        <v>-111158104540742.23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-111158104540742.23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-463158768919.75928</v>
      </c>
      <c r="L4572" s="444">
        <f t="shared" ca="1" si="169"/>
        <v>-111621263309662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-111621263309662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-465088597123.59167</v>
      </c>
      <c r="L4573" s="444">
        <f t="shared" ca="1" si="169"/>
        <v>-112086351906785.59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-112086351906785.59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-467026466278.27325</v>
      </c>
      <c r="L4574" s="444">
        <f t="shared" ca="1" si="169"/>
        <v>-112553378373063.86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-112553378373063.86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-468972409887.76605</v>
      </c>
      <c r="L4575" s="444">
        <f t="shared" ca="1" si="169"/>
        <v>-113022350782951.63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-113022350782951.63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-470926461595.63177</v>
      </c>
      <c r="L4576" s="444">
        <f t="shared" ca="1" si="169"/>
        <v>-113493277244547.25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-113493277244547.25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-472888655185.61353</v>
      </c>
      <c r="L4577" s="444">
        <f t="shared" ca="1" si="169"/>
        <v>-113966165899732.86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-113966165899732.86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-474859024582.22021</v>
      </c>
      <c r="L4578" s="444">
        <f t="shared" ca="1" si="169"/>
        <v>-114441024924315.08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-114441024924315.08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-476837603851.31287</v>
      </c>
      <c r="L4579" s="444">
        <f t="shared" ca="1" si="169"/>
        <v>-114917862528166.39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-114917862528166.39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-478824427200.6933</v>
      </c>
      <c r="L4580" s="444">
        <f t="shared" ca="1" si="169"/>
        <v>-115396686955367.08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-115396686955367.08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-480819528980.69617</v>
      </c>
      <c r="L4581" s="444">
        <f t="shared" ca="1" si="169"/>
        <v>-115877506484347.78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-115877506484347.78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-482822943684.78247</v>
      </c>
      <c r="L4582" s="444">
        <f t="shared" ca="1" si="169"/>
        <v>-116360329428032.56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-116360329428032.56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-484834705950.13568</v>
      </c>
      <c r="L4583" s="444">
        <f t="shared" ca="1" si="169"/>
        <v>-116845164133982.7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-116845164133982.7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-486854850558.26123</v>
      </c>
      <c r="L4584" s="444">
        <f t="shared" ca="1" si="169"/>
        <v>-117332018984540.97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-117332018984540.97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-488883412435.58734</v>
      </c>
      <c r="L4585" s="444">
        <f t="shared" ca="1" si="169"/>
        <v>-117820902396976.56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-117820902396976.56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-490920426654.06891</v>
      </c>
      <c r="L4586" s="444">
        <f t="shared" ca="1" si="169"/>
        <v>-118311822823630.63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-118311822823630.63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-492965928431.79425</v>
      </c>
      <c r="L4587" s="444">
        <f t="shared" ca="1" si="169"/>
        <v>-118804788752062.42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-118804788752062.42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-495019953133.59344</v>
      </c>
      <c r="L4588" s="444">
        <f t="shared" ca="1" si="169"/>
        <v>-119299808705196.02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-119299808705196.02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-497082536271.65015</v>
      </c>
      <c r="L4589" s="444">
        <f t="shared" ca="1" si="169"/>
        <v>-119796891241467.67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-119796891241467.67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-499153713506.1153</v>
      </c>
      <c r="L4590" s="444">
        <f t="shared" ca="1" si="169"/>
        <v>-120296044954973.78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-120296044954973.78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-501233520645.72406</v>
      </c>
      <c r="L4591" s="444">
        <f t="shared" ca="1" si="169"/>
        <v>-120797278475619.5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-120797278475619.5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-503321993648.41461</v>
      </c>
      <c r="L4592" s="444">
        <f t="shared" ca="1" si="169"/>
        <v>-121300600469267.92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-121300600469267.92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-505419168621.94965</v>
      </c>
      <c r="L4593" s="444">
        <f t="shared" ca="1" si="169"/>
        <v>-121806019637889.88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-121806019637889.88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-507525081824.54114</v>
      </c>
      <c r="L4594" s="444">
        <f t="shared" ca="1" si="169"/>
        <v>-122313544719714.42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-122313544719714.42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-509639769665.47675</v>
      </c>
      <c r="L4595" s="444">
        <f t="shared" ca="1" si="169"/>
        <v>-122823184489379.91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-122823184489379.91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-511763268705.74957</v>
      </c>
      <c r="L4596" s="444">
        <f t="shared" ca="1" si="169"/>
        <v>-123334947758085.66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-123334947758085.66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-513895615658.69025</v>
      </c>
      <c r="L4597" s="444">
        <f t="shared" ca="1" si="169"/>
        <v>-123848843373744.34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-123848843373744.34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-516036847390.6015</v>
      </c>
      <c r="L4598" s="444">
        <f t="shared" ref="L4598:L4852" ca="1" si="174">I4598-J4598+K4598</f>
        <v>-124364880221134.94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-124364880221134.94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-518187000921.39551</v>
      </c>
      <c r="L4599" s="444">
        <f t="shared" ca="1" si="174"/>
        <v>-124883067222056.33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-124883067222056.33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-520346113425.23474</v>
      </c>
      <c r="L4600" s="444">
        <f t="shared" ca="1" si="174"/>
        <v>-125403413335481.56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-125403413335481.56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-522514222231.17316</v>
      </c>
      <c r="L4601" s="444">
        <f t="shared" ca="1" si="174"/>
        <v>-125925927557712.73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-125925927557712.73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-524691364823.80298</v>
      </c>
      <c r="L4602" s="444">
        <f t="shared" ca="1" si="174"/>
        <v>-126450618922536.53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-126450618922536.53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-526877578843.90222</v>
      </c>
      <c r="L4603" s="444">
        <f t="shared" ca="1" si="174"/>
        <v>-126977496501380.44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-126977496501380.44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-529072902089.08514</v>
      </c>
      <c r="L4604" s="444">
        <f t="shared" ca="1" si="174"/>
        <v>-127506569403469.52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-127506569403469.52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-531277372514.45636</v>
      </c>
      <c r="L4605" s="444">
        <f t="shared" ca="1" si="174"/>
        <v>-128037846775983.97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-128037846775983.97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-533491028233.26648</v>
      </c>
      <c r="L4606" s="444">
        <f t="shared" ca="1" si="174"/>
        <v>-128571337804217.23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-128571337804217.23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-535713907517.57172</v>
      </c>
      <c r="L4607" s="444">
        <f t="shared" ca="1" si="174"/>
        <v>-129107051711734.81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-129107051711734.81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-537946048798.89508</v>
      </c>
      <c r="L4608" s="444">
        <f t="shared" ca="1" si="174"/>
        <v>-129644997760533.7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-129644997760533.7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-540187490668.89038</v>
      </c>
      <c r="L4609" s="444">
        <f t="shared" ca="1" si="174"/>
        <v>-130185185251202.59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-130185185251202.59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-542438271880.0108</v>
      </c>
      <c r="L4610" s="444">
        <f t="shared" ca="1" si="174"/>
        <v>-130727623523082.61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-130727623523082.61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-544698431346.17755</v>
      </c>
      <c r="L4611" s="444">
        <f t="shared" ca="1" si="174"/>
        <v>-131272321954428.78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-131272321954428.78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-546968008143.45325</v>
      </c>
      <c r="L4612" s="444">
        <f t="shared" ca="1" si="174"/>
        <v>-131819289962572.23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-131819289962572.23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-549247041510.71765</v>
      </c>
      <c r="L4613" s="444">
        <f t="shared" ca="1" si="174"/>
        <v>-132368537004082.95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-132368537004082.95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-551535570850.34558</v>
      </c>
      <c r="L4614" s="444">
        <f t="shared" ca="1" si="174"/>
        <v>-132920072574933.3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-132920072574933.3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-553833635728.88867</v>
      </c>
      <c r="L4615" s="444">
        <f t="shared" ca="1" si="174"/>
        <v>-133473906210662.19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-133473906210662.19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-556141275877.75916</v>
      </c>
      <c r="L4616" s="444">
        <f t="shared" ca="1" si="174"/>
        <v>-134030047486539.95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-134030047486539.95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-558458531193.9165</v>
      </c>
      <c r="L4617" s="444">
        <f t="shared" ca="1" si="174"/>
        <v>-134588506017733.88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-134588506017733.88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-560785441740.55786</v>
      </c>
      <c r="L4618" s="444">
        <f t="shared" ca="1" si="174"/>
        <v>-135149291459474.44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-135149291459474.44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-563122047747.81018</v>
      </c>
      <c r="L4619" s="444">
        <f t="shared" ca="1" si="174"/>
        <v>-135712413507222.25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-135712413507222.25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-565468389613.42615</v>
      </c>
      <c r="L4620" s="444">
        <f t="shared" ca="1" si="174"/>
        <v>-136277881896835.67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-136277881896835.67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-567824507903.48193</v>
      </c>
      <c r="L4621" s="444">
        <f t="shared" ca="1" si="174"/>
        <v>-136845706404739.16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-136845706404739.16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-570190443353.07983</v>
      </c>
      <c r="L4622" s="444">
        <f t="shared" ca="1" si="174"/>
        <v>-137415896848092.23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-137415896848092.23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-572566236867.05103</v>
      </c>
      <c r="L4623" s="444">
        <f t="shared" ca="1" si="174"/>
        <v>-137988463084959.28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-137988463084959.28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-574951929520.6637</v>
      </c>
      <c r="L4624" s="444">
        <f t="shared" ca="1" si="174"/>
        <v>-138563415014479.94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-138563415014479.94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-577347562560.33301</v>
      </c>
      <c r="L4625" s="444">
        <f t="shared" ca="1" si="174"/>
        <v>-139140762577040.27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-139140762577040.27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-579753177404.33447</v>
      </c>
      <c r="L4626" s="444">
        <f t="shared" ca="1" si="174"/>
        <v>-139720515754444.59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-139720515754444.59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-582168815643.51917</v>
      </c>
      <c r="L4627" s="444">
        <f t="shared" ca="1" si="174"/>
        <v>-140302684570088.11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-140302684570088.11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-584594519042.03381</v>
      </c>
      <c r="L4628" s="444">
        <f t="shared" ca="1" si="174"/>
        <v>-140887279089130.16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-140887279089130.16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-587030329538.04236</v>
      </c>
      <c r="L4629" s="444">
        <f t="shared" ca="1" si="174"/>
        <v>-141474309418668.19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-141474309418668.19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-589476289244.45081</v>
      </c>
      <c r="L4630" s="444">
        <f t="shared" ca="1" si="174"/>
        <v>-142063785707912.63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-142063785707912.63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-591932440449.63599</v>
      </c>
      <c r="L4631" s="444">
        <f t="shared" ca="1" si="174"/>
        <v>-142655718148362.25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-142655718148362.25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-594398825618.17603</v>
      </c>
      <c r="L4632" s="444">
        <f t="shared" ca="1" si="174"/>
        <v>-143250116973980.44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-143250116973980.44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-596875487391.58521</v>
      </c>
      <c r="L4633" s="444">
        <f t="shared" ca="1" si="174"/>
        <v>-143846992461372.03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-143846992461372.03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-599362468589.05017</v>
      </c>
      <c r="L4634" s="444">
        <f t="shared" ca="1" si="174"/>
        <v>-144446354929961.09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-144446354929961.09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-601859812208.17126</v>
      </c>
      <c r="L4635" s="444">
        <f t="shared" ca="1" si="174"/>
        <v>-145048214742169.25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-145048214742169.25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-604367561425.7052</v>
      </c>
      <c r="L4636" s="444">
        <f t="shared" ca="1" si="174"/>
        <v>-145652582303594.97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-145652582303594.97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-606885759598.31238</v>
      </c>
      <c r="L4637" s="444">
        <f t="shared" ca="1" si="174"/>
        <v>-146259468063193.28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-146259468063193.28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-609414450263.3053</v>
      </c>
      <c r="L4638" s="444">
        <f t="shared" ca="1" si="174"/>
        <v>-146868882513456.59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-146868882513456.59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-611953677139.40247</v>
      </c>
      <c r="L4639" s="444">
        <f t="shared" ca="1" si="174"/>
        <v>-147480836190596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-147480836190596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-614503484127.48328</v>
      </c>
      <c r="L4640" s="444">
        <f t="shared" ca="1" si="174"/>
        <v>-148095339674723.47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-148095339674723.47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-617063915311.34778</v>
      </c>
      <c r="L4641" s="444">
        <f t="shared" ca="1" si="174"/>
        <v>-148712403590034.81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-148712403590034.81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-619635014958.47839</v>
      </c>
      <c r="L4642" s="444">
        <f t="shared" ca="1" si="174"/>
        <v>-149332038604993.28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-149332038604993.28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-622216827520.8053</v>
      </c>
      <c r="L4643" s="444">
        <f t="shared" ca="1" si="174"/>
        <v>-149954255432514.09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-149954255432514.09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-624809397635.47534</v>
      </c>
      <c r="L4644" s="444">
        <f t="shared" ca="1" si="174"/>
        <v>-150579064830149.56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-150579064830149.56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-627412770125.62317</v>
      </c>
      <c r="L4645" s="444">
        <f t="shared" ca="1" si="174"/>
        <v>-151206477600275.19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-151206477600275.19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-630026990001.14661</v>
      </c>
      <c r="L4646" s="444">
        <f t="shared" ca="1" si="174"/>
        <v>-151836504590276.34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-151836504590276.34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-632652102459.48474</v>
      </c>
      <c r="L4647" s="444">
        <f t="shared" ca="1" si="174"/>
        <v>-152469156692735.84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-152469156692735.84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-635288152886.39929</v>
      </c>
      <c r="L4648" s="444">
        <f t="shared" ca="1" si="174"/>
        <v>-153104444845622.25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-153104444845622.25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-637935186856.7594</v>
      </c>
      <c r="L4649" s="444">
        <f t="shared" ca="1" si="174"/>
        <v>-153742380032479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-153742380032479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-640593250135.3291</v>
      </c>
      <c r="L4650" s="444">
        <f t="shared" ca="1" si="174"/>
        <v>-154382973282614.34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-154382973282614.34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-643262388677.55981</v>
      </c>
      <c r="L4651" s="444">
        <f t="shared" ca="1" si="174"/>
        <v>-155026235671291.91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-155026235671291.91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-645942648630.38293</v>
      </c>
      <c r="L4652" s="444">
        <f t="shared" ca="1" si="174"/>
        <v>-155672178319922.28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-155672178319922.28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-648634076333.00952</v>
      </c>
      <c r="L4653" s="444">
        <f t="shared" ca="1" si="174"/>
        <v>-156320812396255.28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-156320812396255.28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-651336718317.73035</v>
      </c>
      <c r="L4654" s="444">
        <f t="shared" ca="1" si="174"/>
        <v>-156972149114573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-156972149114573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-654050621310.72083</v>
      </c>
      <c r="L4655" s="444">
        <f t="shared" ca="1" si="174"/>
        <v>-157626199735883.72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-157626199735883.72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-656775832232.84888</v>
      </c>
      <c r="L4656" s="444">
        <f t="shared" ca="1" si="174"/>
        <v>-158282975568116.56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-158282975568116.56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-659512398200.48572</v>
      </c>
      <c r="L4657" s="444">
        <f t="shared" ca="1" si="174"/>
        <v>-158942487966317.06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-158942487966317.06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-662260366526.32104</v>
      </c>
      <c r="L4658" s="444">
        <f t="shared" ca="1" si="174"/>
        <v>-159604748332843.38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-159604748332843.38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-665019784720.18066</v>
      </c>
      <c r="L4659" s="444">
        <f t="shared" ca="1" si="174"/>
        <v>-160269768117563.56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-160269768117563.56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-667790700489.84814</v>
      </c>
      <c r="L4660" s="444">
        <f t="shared" ca="1" si="174"/>
        <v>-160937558818053.41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-160937558818053.41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-670573161741.88916</v>
      </c>
      <c r="L4661" s="444">
        <f t="shared" ca="1" si="174"/>
        <v>-161608131979795.28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-161608131979795.28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-673367216582.48035</v>
      </c>
      <c r="L4662" s="444">
        <f t="shared" ca="1" si="174"/>
        <v>-162281499196377.75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-162281499196377.75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-676172913318.2406</v>
      </c>
      <c r="L4663" s="444">
        <f t="shared" ca="1" si="174"/>
        <v>-162957672109696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-162957672109696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-678990300457.06665</v>
      </c>
      <c r="L4664" s="444">
        <f t="shared" ca="1" si="174"/>
        <v>-163636662410153.06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-163636662410153.06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-681819426708.97107</v>
      </c>
      <c r="L4665" s="444">
        <f t="shared" ca="1" si="174"/>
        <v>-164318481836862.03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-164318481836862.03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-684660340986.92517</v>
      </c>
      <c r="L4666" s="444">
        <f t="shared" ca="1" si="174"/>
        <v>-165003142177848.97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-165003142177848.97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-687513092407.70398</v>
      </c>
      <c r="L4667" s="444">
        <f t="shared" ca="1" si="174"/>
        <v>-165690655270256.69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-165690655270256.69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-690377730292.73621</v>
      </c>
      <c r="L4668" s="444">
        <f t="shared" ca="1" si="174"/>
        <v>-166381033000549.44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-166381033000549.44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-693254304168.95593</v>
      </c>
      <c r="L4669" s="444">
        <f t="shared" ca="1" si="174"/>
        <v>-167074287304718.41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-167074287304718.41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-696142863769.66003</v>
      </c>
      <c r="L4670" s="444">
        <f t="shared" ca="1" si="174"/>
        <v>-167770430168488.06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-167770430168488.06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-699043459035.36694</v>
      </c>
      <c r="L4671" s="444">
        <f t="shared" ca="1" si="174"/>
        <v>-168469473627523.44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-168469473627523.44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-701956140114.68103</v>
      </c>
      <c r="L4672" s="444">
        <f t="shared" ca="1" si="174"/>
        <v>-169171429767638.13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-169171429767638.13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-704880957365.15881</v>
      </c>
      <c r="L4673" s="444">
        <f t="shared" ca="1" si="174"/>
        <v>-169876310725003.28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-169876310725003.28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-707817961354.1803</v>
      </c>
      <c r="L4674" s="444">
        <f t="shared" ca="1" si="174"/>
        <v>-170584128686357.47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-170584128686357.47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-710767202859.82275</v>
      </c>
      <c r="L4675" s="444">
        <f t="shared" ca="1" si="174"/>
        <v>-171294895889217.28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-171294895889217.28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-713728732871.73865</v>
      </c>
      <c r="L4676" s="444">
        <f t="shared" ca="1" si="174"/>
        <v>-172008624622089.03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-172008624622089.03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-716702602592.0376</v>
      </c>
      <c r="L4677" s="444">
        <f t="shared" ca="1" si="174"/>
        <v>-172725327224681.06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-172725327224681.06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-719688863436.17114</v>
      </c>
      <c r="L4678" s="444">
        <f t="shared" ca="1" si="174"/>
        <v>-173445016088117.22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-173445016088117.22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-722687567033.82178</v>
      </c>
      <c r="L4679" s="444">
        <f t="shared" ca="1" si="174"/>
        <v>-174167703655151.03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-174167703655151.03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-725698765229.7959</v>
      </c>
      <c r="L4680" s="444">
        <f t="shared" ca="1" si="174"/>
        <v>-174893402420380.81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-174893402420380.81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-728722510084.92004</v>
      </c>
      <c r="L4681" s="444">
        <f t="shared" ca="1" si="174"/>
        <v>-175622124930465.72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-175622124930465.72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-731758853876.94043</v>
      </c>
      <c r="L4682" s="444">
        <f t="shared" ca="1" si="174"/>
        <v>-176353883784342.66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-176353883784342.66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-734807849101.42773</v>
      </c>
      <c r="L4683" s="444">
        <f t="shared" ca="1" si="174"/>
        <v>-177088691633444.09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-177088691633444.09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-737869548472.68372</v>
      </c>
      <c r="L4684" s="444">
        <f t="shared" ca="1" si="174"/>
        <v>-177826561181916.78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-177826561181916.78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-740944004924.6532</v>
      </c>
      <c r="L4685" s="444">
        <f t="shared" ca="1" si="174"/>
        <v>-178567505186841.44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-178567505186841.44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-744031271611.83936</v>
      </c>
      <c r="L4686" s="444">
        <f t="shared" ca="1" si="174"/>
        <v>-179311536458453.28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-179311536458453.28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-747131401910.22205</v>
      </c>
      <c r="L4687" s="444">
        <f t="shared" ca="1" si="174"/>
        <v>-180058667860363.5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-180058667860363.5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-750244449418.18127</v>
      </c>
      <c r="L4688" s="444">
        <f t="shared" ca="1" si="174"/>
        <v>-180808912309781.69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-180808912309781.69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-753370467957.42371</v>
      </c>
      <c r="L4689" s="444">
        <f t="shared" ca="1" si="174"/>
        <v>-181562282777739.13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-181562282777739.13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-756509511573.91296</v>
      </c>
      <c r="L4690" s="444">
        <f t="shared" ca="1" si="174"/>
        <v>-182318792289313.03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-182318792289313.03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-759661634538.80432</v>
      </c>
      <c r="L4691" s="444">
        <f t="shared" ca="1" si="174"/>
        <v>-183078453923851.84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-183078453923851.84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-762826891349.38269</v>
      </c>
      <c r="L4692" s="444">
        <f t="shared" ca="1" si="174"/>
        <v>-183841280815201.22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-183841280815201.22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-766005336730.00513</v>
      </c>
      <c r="L4693" s="444">
        <f t="shared" ca="1" si="174"/>
        <v>-184607286151931.22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-184607286151931.22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-769197025633.04675</v>
      </c>
      <c r="L4694" s="444">
        <f t="shared" ca="1" si="174"/>
        <v>-185376483177564.25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-185376483177564.25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-772402013239.85107</v>
      </c>
      <c r="L4695" s="444">
        <f t="shared" ca="1" si="174"/>
        <v>-186148885190804.09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-186148885190804.09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-775620354961.68372</v>
      </c>
      <c r="L4696" s="444">
        <f t="shared" ca="1" si="174"/>
        <v>-186924505545765.78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-186924505545765.78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-778852106440.6908</v>
      </c>
      <c r="L4697" s="444">
        <f t="shared" ca="1" si="174"/>
        <v>-187703357652206.47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-187703357652206.47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-782097323550.86023</v>
      </c>
      <c r="L4698" s="444">
        <f t="shared" ca="1" si="174"/>
        <v>-188485454975757.34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-188485454975757.34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-785356062398.98889</v>
      </c>
      <c r="L4699" s="444">
        <f t="shared" ca="1" si="174"/>
        <v>-189270811038156.34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-189270811038156.34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-788628379325.65137</v>
      </c>
      <c r="L4700" s="444">
        <f t="shared" ca="1" si="174"/>
        <v>-190059439417482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-190059439417482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-791914330906.17505</v>
      </c>
      <c r="L4701" s="444">
        <f t="shared" ca="1" si="174"/>
        <v>-190851353748388.19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-190851353748388.19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-795213973951.61743</v>
      </c>
      <c r="L4702" s="444">
        <f t="shared" ca="1" si="174"/>
        <v>-191646567722339.81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-191646567722339.81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-798527365509.74927</v>
      </c>
      <c r="L4703" s="444">
        <f t="shared" ca="1" si="174"/>
        <v>-192445095087849.56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-192445095087849.56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-801854562866.03979</v>
      </c>
      <c r="L4704" s="444">
        <f t="shared" ca="1" si="174"/>
        <v>-193246949650715.59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-193246949650715.59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-805195623544.64832</v>
      </c>
      <c r="L4705" s="444">
        <f t="shared" ca="1" si="174"/>
        <v>-194052145274260.25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-194052145274260.25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-808550605309.41772</v>
      </c>
      <c r="L4706" s="444">
        <f t="shared" ca="1" si="174"/>
        <v>-194860695879569.66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-194860695879569.66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-811919566164.87354</v>
      </c>
      <c r="L4707" s="444">
        <f t="shared" ca="1" si="174"/>
        <v>-195672615445734.53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-195672615445734.53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-815302564357.22717</v>
      </c>
      <c r="L4708" s="444">
        <f t="shared" ca="1" si="174"/>
        <v>-196487918010091.75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-196487918010091.75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-818699658375.38232</v>
      </c>
      <c r="L4709" s="444">
        <f t="shared" ca="1" si="174"/>
        <v>-197306617668467.13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-197306617668467.13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-822110906951.94629</v>
      </c>
      <c r="L4710" s="444">
        <f t="shared" ca="1" si="174"/>
        <v>-198128728575419.06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-198128728575419.06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-825536369064.24609</v>
      </c>
      <c r="L4711" s="444">
        <f t="shared" ca="1" si="174"/>
        <v>-198954264944483.31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-198954264944483.31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-828976103935.34717</v>
      </c>
      <c r="L4712" s="444">
        <f t="shared" ca="1" si="174"/>
        <v>-199783241048418.66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-199783241048418.66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-832430171035.07776</v>
      </c>
      <c r="L4713" s="444">
        <f t="shared" ca="1" si="174"/>
        <v>-200615671219453.72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-200615671219453.72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-835898630081.05713</v>
      </c>
      <c r="L4714" s="444">
        <f t="shared" ca="1" si="174"/>
        <v>-201451569849534.78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-201451569849534.78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-839381541039.72827</v>
      </c>
      <c r="L4715" s="444">
        <f t="shared" ca="1" si="174"/>
        <v>-202290951390574.5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-202290951390574.5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-842878964127.3938</v>
      </c>
      <c r="L4716" s="444">
        <f t="shared" ca="1" si="174"/>
        <v>-203133830354701.91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-203133830354701.91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-846390959811.25793</v>
      </c>
      <c r="L4717" s="444">
        <f t="shared" ca="1" si="174"/>
        <v>-203980221314513.16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-203980221314513.16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-849917588810.47144</v>
      </c>
      <c r="L4718" s="444">
        <f t="shared" ca="1" si="174"/>
        <v>-204830138903323.63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-204830138903323.63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-853458912097.18176</v>
      </c>
      <c r="L4719" s="444">
        <f t="shared" ca="1" si="174"/>
        <v>-205683597815420.81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-205683597815420.81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-857014990897.58667</v>
      </c>
      <c r="L4720" s="444">
        <f t="shared" ca="1" si="174"/>
        <v>-206540612806318.41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-206540612806318.41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-860585886692.99341</v>
      </c>
      <c r="L4721" s="444">
        <f t="shared" ca="1" si="174"/>
        <v>-207401198693011.41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-207401198693011.41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-864171661220.88086</v>
      </c>
      <c r="L4722" s="444">
        <f t="shared" ca="1" si="174"/>
        <v>-208265370354232.28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-208265370354232.28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-867772376475.96777</v>
      </c>
      <c r="L4723" s="444">
        <f t="shared" ca="1" si="174"/>
        <v>-209133142730708.25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-209133142730708.25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-871388094711.28442</v>
      </c>
      <c r="L4724" s="444">
        <f t="shared" ca="1" si="174"/>
        <v>-210004530825419.53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-210004530825419.53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-875018878439.24805</v>
      </c>
      <c r="L4725" s="444">
        <f t="shared" ca="1" si="174"/>
        <v>-210879549703858.78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-210879549703858.78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-878664790432.74487</v>
      </c>
      <c r="L4726" s="444">
        <f t="shared" ca="1" si="174"/>
        <v>-211758214494291.53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-211758214494291.53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-882325893726.21472</v>
      </c>
      <c r="L4727" s="444">
        <f t="shared" ca="1" si="174"/>
        <v>-212640540388017.75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-212640540388017.75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-886002251616.7406</v>
      </c>
      <c r="L4728" s="444">
        <f t="shared" ca="1" si="174"/>
        <v>-213526542639634.5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-213526542639634.5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-889693927665.14368</v>
      </c>
      <c r="L4729" s="444">
        <f t="shared" ca="1" si="174"/>
        <v>-214416236567299.66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-214416236567299.66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-893400985697.08191</v>
      </c>
      <c r="L4730" s="444">
        <f t="shared" ca="1" si="174"/>
        <v>-215309637552996.75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-215309637552996.75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-897123489804.15308</v>
      </c>
      <c r="L4731" s="444">
        <f t="shared" ca="1" si="174"/>
        <v>-216206761042800.91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-216206761042800.91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-900861504345.00378</v>
      </c>
      <c r="L4732" s="444">
        <f t="shared" ca="1" si="174"/>
        <v>-217107622547145.91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-217107622547145.91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-904615093946.44128</v>
      </c>
      <c r="L4733" s="444">
        <f t="shared" ca="1" si="174"/>
        <v>-218012237641092.34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-218012237641092.34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-908384323504.55139</v>
      </c>
      <c r="L4734" s="444">
        <f t="shared" ca="1" si="174"/>
        <v>-218920621964596.91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-218920621964596.91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-912169258185.82043</v>
      </c>
      <c r="L4735" s="444">
        <f t="shared" ca="1" si="174"/>
        <v>-219832791222782.72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-219832791222782.72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-915969963428.26123</v>
      </c>
      <c r="L4736" s="444">
        <f t="shared" ca="1" si="174"/>
        <v>-220748761186210.97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-220748761186210.97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-919786504942.54553</v>
      </c>
      <c r="L4737" s="444">
        <f t="shared" ca="1" si="174"/>
        <v>-221668547691153.5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-221668547691153.5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-923618948713.1394</v>
      </c>
      <c r="L4738" s="444">
        <f t="shared" ca="1" si="174"/>
        <v>-222592166639866.63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-222592166639866.63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-927467360999.44409</v>
      </c>
      <c r="L4739" s="444">
        <f t="shared" ca="1" si="174"/>
        <v>-223519634000866.06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-223519634000866.06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-931331808336.94189</v>
      </c>
      <c r="L4740" s="444">
        <f t="shared" ca="1" si="174"/>
        <v>-224450965809203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-224450965809203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-935212357538.34583</v>
      </c>
      <c r="L4741" s="444">
        <f t="shared" ca="1" si="174"/>
        <v>-225386178166741.34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-225386178166741.34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-939109075694.75562</v>
      </c>
      <c r="L4742" s="444">
        <f t="shared" ca="1" si="174"/>
        <v>-226325287242436.09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-226325287242436.09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-943022030176.81714</v>
      </c>
      <c r="L4743" s="444">
        <f t="shared" ca="1" si="174"/>
        <v>-227268309272612.91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-227268309272612.91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-946951288635.88708</v>
      </c>
      <c r="L4744" s="444">
        <f t="shared" ca="1" si="174"/>
        <v>-228215260561248.78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-228215260561248.78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-950896919005.20337</v>
      </c>
      <c r="L4745" s="444">
        <f t="shared" ca="1" si="174"/>
        <v>-229166157480254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-229166157480254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-954858989501.05835</v>
      </c>
      <c r="L4746" s="444">
        <f t="shared" ca="1" si="174"/>
        <v>-230121016469755.06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-230121016469755.06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-958837568623.97937</v>
      </c>
      <c r="L4747" s="444">
        <f t="shared" ca="1" si="174"/>
        <v>-231079854038379.03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-231079854038379.03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-962832725159.9126</v>
      </c>
      <c r="L4748" s="444">
        <f t="shared" ca="1" si="174"/>
        <v>-232042686763538.94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-232042686763538.94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-966844528181.41223</v>
      </c>
      <c r="L4749" s="444">
        <f t="shared" ca="1" si="174"/>
        <v>-233009531291720.34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-233009531291720.34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-970873047048.83484</v>
      </c>
      <c r="L4750" s="444">
        <f t="shared" ca="1" si="174"/>
        <v>-233980404338769.19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-233980404338769.19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-974918351411.53821</v>
      </c>
      <c r="L4751" s="444">
        <f t="shared" ca="1" si="174"/>
        <v>-234955322690180.72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-234955322690180.72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-978980511209.0863</v>
      </c>
      <c r="L4752" s="444">
        <f t="shared" ca="1" si="174"/>
        <v>-235934303201389.81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-235934303201389.81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-983059596672.4574</v>
      </c>
      <c r="L4753" s="444">
        <f t="shared" ca="1" si="174"/>
        <v>-236917362798062.28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-236917362798062.28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-987155678325.2594</v>
      </c>
      <c r="L4754" s="444">
        <f t="shared" ca="1" si="174"/>
        <v>-237904518476387.53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-237904518476387.53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-991268826984.948</v>
      </c>
      <c r="L4755" s="444">
        <f t="shared" ca="1" si="174"/>
        <v>-238895787303372.47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-238895787303372.47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-995399113764.05188</v>
      </c>
      <c r="L4756" s="444">
        <f t="shared" ca="1" si="174"/>
        <v>-239891186417136.53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-239891186417136.53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-999546610071.40222</v>
      </c>
      <c r="L4757" s="444">
        <f t="shared" ca="1" si="174"/>
        <v>-240890733027207.94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-240890733027207.94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-1003711387613.3663</v>
      </c>
      <c r="L4758" s="444">
        <f t="shared" ca="1" si="174"/>
        <v>-241894444414821.31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-241894444414821.31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-1007893518395.0889</v>
      </c>
      <c r="L4759" s="444">
        <f t="shared" ca="1" si="174"/>
        <v>-242902337933216.41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-242902337933216.41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-1012093074721.735</v>
      </c>
      <c r="L4760" s="444">
        <f t="shared" ca="1" si="174"/>
        <v>-243914431007938.16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-243914431007938.16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-1016310129199.7423</v>
      </c>
      <c r="L4761" s="444">
        <f t="shared" ca="1" si="174"/>
        <v>-244930741137137.91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-244930741137137.91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-1020544754738.0747</v>
      </c>
      <c r="L4762" s="444">
        <f t="shared" ca="1" si="174"/>
        <v>-245951285891875.97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-245951285891875.97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-1024797024549.4833</v>
      </c>
      <c r="L4763" s="444">
        <f t="shared" ca="1" si="174"/>
        <v>-246976082916425.44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-246976082916425.44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-1029067012151.7726</v>
      </c>
      <c r="L4764" s="444">
        <f t="shared" ca="1" si="174"/>
        <v>-248005149928577.22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-248005149928577.22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-1033354791369.0718</v>
      </c>
      <c r="L4765" s="444">
        <f t="shared" ca="1" si="174"/>
        <v>-249038504719946.28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-249038504719946.28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-1037660436333.1095</v>
      </c>
      <c r="L4766" s="444">
        <f t="shared" ca="1" si="174"/>
        <v>-250076165156279.41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-250076165156279.41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-1041984021484.4976</v>
      </c>
      <c r="L4767" s="444">
        <f t="shared" ca="1" si="174"/>
        <v>-251118149177763.91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-251118149177763.91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-1046325621574.0162</v>
      </c>
      <c r="L4768" s="444">
        <f t="shared" ca="1" si="174"/>
        <v>-252164474799337.94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-252164474799337.94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-1050685311663.9081</v>
      </c>
      <c r="L4769" s="444">
        <f t="shared" ca="1" si="174"/>
        <v>-253215160111001.84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-253215160111001.84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-1055063167129.1743</v>
      </c>
      <c r="L4770" s="444">
        <f t="shared" ca="1" si="174"/>
        <v>-254270223278131.03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-254270223278131.03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-1059459263658.8794</v>
      </c>
      <c r="L4771" s="444">
        <f t="shared" ca="1" si="174"/>
        <v>-255329682541789.91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-255329682541789.91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-1063873677257.458</v>
      </c>
      <c r="L4772" s="444">
        <f t="shared" ca="1" si="174"/>
        <v>-256393556219047.38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-256393556219047.38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-1068306484246.0308</v>
      </c>
      <c r="L4773" s="444">
        <f t="shared" ca="1" si="174"/>
        <v>-257461862703293.41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-257461862703293.41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-1072757761263.7227</v>
      </c>
      <c r="L4774" s="444">
        <f t="shared" ca="1" si="174"/>
        <v>-258534620464557.13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-258534620464557.13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-1077227585268.9879</v>
      </c>
      <c r="L4775" s="444">
        <f t="shared" ca="1" si="174"/>
        <v>-259611848049826.13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-259611848049826.13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-1081716033540.9423</v>
      </c>
      <c r="L4776" s="444">
        <f t="shared" ca="1" si="174"/>
        <v>-260693564083367.06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-260693564083367.06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-1086223183680.696</v>
      </c>
      <c r="L4777" s="444">
        <f t="shared" ca="1" si="174"/>
        <v>-261779787267047.75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-261779787267047.75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-1090749113612.6991</v>
      </c>
      <c r="L4778" s="444">
        <f t="shared" ca="1" si="174"/>
        <v>-262870536380660.44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-262870536380660.44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-1095293901586.0851</v>
      </c>
      <c r="L4779" s="444">
        <f t="shared" ca="1" si="174"/>
        <v>-263965830282246.53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-263965830282246.53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-1099857626176.0271</v>
      </c>
      <c r="L4780" s="444">
        <f t="shared" ca="1" si="174"/>
        <v>-265065687908422.56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-265065687908422.56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-1104440366285.094</v>
      </c>
      <c r="L4781" s="444">
        <f t="shared" ca="1" si="174"/>
        <v>-266170128274707.66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-266170128274707.66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-1109042201144.6152</v>
      </c>
      <c r="L4782" s="444">
        <f t="shared" ca="1" si="174"/>
        <v>-267279170475852.28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-267279170475852.28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-1113663210316.0513</v>
      </c>
      <c r="L4783" s="444">
        <f t="shared" ca="1" si="174"/>
        <v>-268392833686168.34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-268392833686168.34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-1118303473692.3679</v>
      </c>
      <c r="L4784" s="444">
        <f t="shared" ca="1" si="174"/>
        <v>-269511137159860.72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-269511137159860.72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-1122963071499.4194</v>
      </c>
      <c r="L4785" s="444">
        <f t="shared" ca="1" si="174"/>
        <v>-270634100231360.13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-270634100231360.13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-1127642084297.3337</v>
      </c>
      <c r="L4786" s="444">
        <f t="shared" ca="1" si="174"/>
        <v>-271761742315657.47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-271761742315657.47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-1132340592981.906</v>
      </c>
      <c r="L4787" s="444">
        <f t="shared" ca="1" si="174"/>
        <v>-272894082908639.38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-272894082908639.38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-1137058678785.9973</v>
      </c>
      <c r="L4788" s="444">
        <f t="shared" ca="1" si="174"/>
        <v>-274031141587425.38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-274031141587425.38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-1141796423280.939</v>
      </c>
      <c r="L4789" s="444">
        <f t="shared" ca="1" si="174"/>
        <v>-275172938010706.31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-275172938010706.31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-1146553908377.9429</v>
      </c>
      <c r="L4790" s="444">
        <f t="shared" ca="1" si="174"/>
        <v>-276319491919084.25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-276319491919084.25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-1151331216329.5176</v>
      </c>
      <c r="L4791" s="444">
        <f t="shared" ca="1" si="174"/>
        <v>-277470823135413.78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-277470823135413.78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-1156128429730.8909</v>
      </c>
      <c r="L4792" s="444">
        <f t="shared" ca="1" si="174"/>
        <v>-278626951565144.69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-278626951565144.69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-1160945631521.4363</v>
      </c>
      <c r="L4793" s="444">
        <f t="shared" ca="1" si="174"/>
        <v>-279787897196666.13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-279787897196666.13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-1165782904986.1089</v>
      </c>
      <c r="L4794" s="444">
        <f t="shared" ca="1" si="174"/>
        <v>-280953680101652.22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-280953680101652.22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-1170640333756.8843</v>
      </c>
      <c r="L4795" s="444">
        <f t="shared" ca="1" si="174"/>
        <v>-282124320435409.13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-282124320435409.13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-1175518001814.2046</v>
      </c>
      <c r="L4796" s="444">
        <f t="shared" ca="1" si="174"/>
        <v>-283299838437223.31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-283299838437223.31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-1180415993488.4304</v>
      </c>
      <c r="L4797" s="444">
        <f t="shared" ca="1" si="174"/>
        <v>-284480254430711.75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-284480254430711.75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-1185334393461.2988</v>
      </c>
      <c r="L4798" s="444">
        <f t="shared" ca="1" si="174"/>
        <v>-285665588824173.06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-285665588824173.06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-1190273286767.3877</v>
      </c>
      <c r="L4799" s="444">
        <f t="shared" ca="1" si="174"/>
        <v>-286855862110940.44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-286855862110940.44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-1195232758795.5852</v>
      </c>
      <c r="L4800" s="444">
        <f t="shared" ca="1" si="174"/>
        <v>-288051094869736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-288051094869736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-1200212895290.5667</v>
      </c>
      <c r="L4801" s="444">
        <f t="shared" ca="1" si="174"/>
        <v>-289251307765026.56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-289251307765026.56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-1205213782354.2773</v>
      </c>
      <c r="L4802" s="444">
        <f t="shared" ca="1" si="174"/>
        <v>-290456521547380.81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-290456521547380.81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-1210235506447.4199</v>
      </c>
      <c r="L4803" s="444">
        <f t="shared" ca="1" si="174"/>
        <v>-291666757053828.25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-291666757053828.25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-1215278154390.9509</v>
      </c>
      <c r="L4804" s="444">
        <f t="shared" ca="1" si="174"/>
        <v>-292882035208219.19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-292882035208219.19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-1220341813367.5798</v>
      </c>
      <c r="L4805" s="444">
        <f t="shared" ca="1" si="174"/>
        <v>-294102377021586.75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-294102377021586.75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-1225426570923.2781</v>
      </c>
      <c r="L4806" s="444">
        <f t="shared" ca="1" si="174"/>
        <v>-295327803592510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-295327803592510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-1230532514968.7917</v>
      </c>
      <c r="L4807" s="444">
        <f t="shared" ca="1" si="174"/>
        <v>-296558336107478.81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-296558336107478.81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-1235659733781.1616</v>
      </c>
      <c r="L4808" s="444">
        <f t="shared" ca="1" si="174"/>
        <v>-297793995841260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-297793995841260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-1240808316005.25</v>
      </c>
      <c r="L4809" s="444">
        <f t="shared" ca="1" si="174"/>
        <v>-299034804157265.25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-299034804157265.25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-1245978350655.272</v>
      </c>
      <c r="L4810" s="444">
        <f t="shared" ca="1" si="174"/>
        <v>-300280782507920.5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-300280782507920.5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-1251169927116.3354</v>
      </c>
      <c r="L4811" s="444">
        <f t="shared" ca="1" si="174"/>
        <v>-301531952435036.81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-301531952435036.81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-1256383135145.9868</v>
      </c>
      <c r="L4812" s="444">
        <f t="shared" ca="1" si="174"/>
        <v>-302788335570182.81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-302788335570182.81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-1261618064875.7617</v>
      </c>
      <c r="L4813" s="444">
        <f t="shared" ca="1" si="174"/>
        <v>-304049953635058.56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-304049953635058.56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-1266874806812.7439</v>
      </c>
      <c r="L4814" s="444">
        <f t="shared" ca="1" si="174"/>
        <v>-305316828441871.31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-305316828441871.31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-1272153451841.1304</v>
      </c>
      <c r="L4815" s="444">
        <f t="shared" ca="1" si="174"/>
        <v>-306588981893712.44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-306588981893712.44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-1277454091223.8018</v>
      </c>
      <c r="L4816" s="444">
        <f t="shared" ca="1" si="174"/>
        <v>-307866435984936.25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-307866435984936.25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-1282776816603.9011</v>
      </c>
      <c r="L4817" s="444">
        <f t="shared" ca="1" si="174"/>
        <v>-309149212801540.13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-309149212801540.13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-1288121720006.4172</v>
      </c>
      <c r="L4818" s="444">
        <f t="shared" ca="1" si="174"/>
        <v>-310437334521546.56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-310437334521546.56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-1293488893839.7773</v>
      </c>
      <c r="L4819" s="444">
        <f t="shared" ca="1" si="174"/>
        <v>-311730823415386.31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-311730823415386.31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-1298878430897.4429</v>
      </c>
      <c r="L4820" s="444">
        <f t="shared" ca="1" si="174"/>
        <v>-313029701846283.75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-313029701846283.75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-1304290424359.5156</v>
      </c>
      <c r="L4821" s="444">
        <f t="shared" ca="1" si="174"/>
        <v>-314333992270643.25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-314333992270643.25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-1309724967794.3469</v>
      </c>
      <c r="L4822" s="444">
        <f t="shared" ca="1" si="174"/>
        <v>-315643717238437.63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-315643717238437.63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-1315182155160.1567</v>
      </c>
      <c r="L4823" s="444">
        <f t="shared" ca="1" si="174"/>
        <v>-316958899393597.81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-316958899393597.81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-1320662080806.6575</v>
      </c>
      <c r="L4824" s="444">
        <f t="shared" ca="1" si="174"/>
        <v>-318279561474404.5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-318279561474404.5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-1326164839476.6853</v>
      </c>
      <c r="L4825" s="444">
        <f t="shared" ca="1" si="174"/>
        <v>-319605726313881.19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-319605726313881.19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-1331690526307.8384</v>
      </c>
      <c r="L4826" s="444">
        <f t="shared" ca="1" si="174"/>
        <v>-320937416840189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-320937416840189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-1337239236834.1208</v>
      </c>
      <c r="L4827" s="444">
        <f t="shared" ca="1" si="174"/>
        <v>-322274656077023.13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-322274656077023.13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-1342811066987.5964</v>
      </c>
      <c r="L4828" s="444">
        <f t="shared" ca="1" si="174"/>
        <v>-323617467144010.75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-323617467144010.75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-1348406113100.0447</v>
      </c>
      <c r="L4829" s="444">
        <f t="shared" ca="1" si="174"/>
        <v>-324965873257110.81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-324965873257110.81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-1354024471904.6284</v>
      </c>
      <c r="L4830" s="444">
        <f t="shared" ca="1" si="174"/>
        <v>-326319897729015.44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-326319897729015.44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-1359666240537.5642</v>
      </c>
      <c r="L4831" s="444">
        <f t="shared" ca="1" si="174"/>
        <v>-327679563969553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-327679563969553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-1365331516539.8042</v>
      </c>
      <c r="L4832" s="444">
        <f t="shared" ca="1" si="174"/>
        <v>-329044895486092.81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-329044895486092.81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-1371020397858.72</v>
      </c>
      <c r="L4833" s="444">
        <f t="shared" ca="1" si="174"/>
        <v>-330415915883951.56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-330415915883951.56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-1376732982849.7981</v>
      </c>
      <c r="L4834" s="444">
        <f t="shared" ca="1" si="174"/>
        <v>-331792648866801.38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-331792648866801.38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-1382469370278.3391</v>
      </c>
      <c r="L4835" s="444">
        <f t="shared" ca="1" si="174"/>
        <v>-333175118237079.69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-333175118237079.69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-1388229659321.1653</v>
      </c>
      <c r="L4836" s="444">
        <f t="shared" ca="1" si="174"/>
        <v>-334563347896400.88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-334563347896400.88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-1394013949568.3369</v>
      </c>
      <c r="L4837" s="444">
        <f t="shared" ca="1" si="174"/>
        <v>-335957361845969.19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-335957361845969.19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-1399822341024.8716</v>
      </c>
      <c r="L4838" s="444">
        <f t="shared" ca="1" si="174"/>
        <v>-337357184186994.06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-337357184186994.06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-1405654934112.4753</v>
      </c>
      <c r="L4839" s="444">
        <f t="shared" ca="1" si="174"/>
        <v>-338762839121106.56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-338762839121106.56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-1411511829671.2773</v>
      </c>
      <c r="L4840" s="444">
        <f t="shared" ca="1" si="174"/>
        <v>-340174350950777.81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-340174350950777.81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-1417393128961.5742</v>
      </c>
      <c r="L4841" s="444">
        <f t="shared" ca="1" si="174"/>
        <v>-341591744079739.38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-341591744079739.38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-1423298933665.5808</v>
      </c>
      <c r="L4842" s="444">
        <f t="shared" ca="1" si="174"/>
        <v>-343015043013404.94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-343015043013404.94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-1429229345889.1873</v>
      </c>
      <c r="L4843" s="444">
        <f t="shared" ca="1" si="174"/>
        <v>-344444272359294.13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-344444272359294.13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-1435184468163.7256</v>
      </c>
      <c r="L4844" s="444">
        <f t="shared" ca="1" si="174"/>
        <v>-345879456827457.88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-345879456827457.88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-1441164403447.7412</v>
      </c>
      <c r="L4845" s="444">
        <f t="shared" ca="1" si="174"/>
        <v>-347320621230905.63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-347320621230905.63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-1447169255128.7734</v>
      </c>
      <c r="L4846" s="444">
        <f t="shared" ca="1" si="174"/>
        <v>-348767790486034.38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-348767790486034.38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-1453199127025.1433</v>
      </c>
      <c r="L4847" s="444">
        <f t="shared" ca="1" si="174"/>
        <v>-350220989613059.5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-350220989613059.5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-1459254123387.7478</v>
      </c>
      <c r="L4848" s="444">
        <f t="shared" ca="1" si="174"/>
        <v>-351680243736447.25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-351680243736447.25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-1465334348901.8635</v>
      </c>
      <c r="L4849" s="444">
        <f t="shared" ca="1" si="174"/>
        <v>-353145578085349.13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-353145578085349.13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-1471439908688.9546</v>
      </c>
      <c r="L4850" s="444">
        <f t="shared" ca="1" si="174"/>
        <v>-354617017994038.06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-354617017994038.06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-1477570908308.4919</v>
      </c>
      <c r="L4851" s="444">
        <f t="shared" ca="1" si="174"/>
        <v>-356094588902346.56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-356094588902346.56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-1483727453759.7773</v>
      </c>
      <c r="L4852" s="444">
        <f t="shared" ca="1" si="174"/>
        <v>-357578316356106.31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-357578316356106.31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-1489909651483.7764</v>
      </c>
      <c r="L4853" s="444">
        <f t="shared" ref="L4853:L5107" ca="1" si="179">I4853-J4853+K4853</f>
        <v>-359068226007590.06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-359068226007590.06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-1496117608364.9585</v>
      </c>
      <c r="L4854" s="444">
        <f t="shared" ca="1" si="179"/>
        <v>-360564343615955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-360564343615955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-1502351431733.1458</v>
      </c>
      <c r="L4855" s="444">
        <f t="shared" ca="1" si="179"/>
        <v>-362066695047688.13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-362066695047688.13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-1508611229365.3672</v>
      </c>
      <c r="L4856" s="444">
        <f t="shared" ca="1" si="179"/>
        <v>-363575306277053.5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-363575306277053.5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-1514897109487.7229</v>
      </c>
      <c r="L4857" s="444">
        <f t="shared" ca="1" si="179"/>
        <v>-365090203386541.25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-365090203386541.25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-1521209180777.2551</v>
      </c>
      <c r="L4858" s="444">
        <f t="shared" ca="1" si="179"/>
        <v>-366611412567318.5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-366611412567318.5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-1527547552363.8271</v>
      </c>
      <c r="L4859" s="444">
        <f t="shared" ca="1" si="179"/>
        <v>-368138960119682.31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-368138960119682.31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-1533912333832.0095</v>
      </c>
      <c r="L4860" s="444">
        <f t="shared" ca="1" si="179"/>
        <v>-369672872453514.31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-369672872453514.31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-1540303635222.9763</v>
      </c>
      <c r="L4861" s="444">
        <f t="shared" ca="1" si="179"/>
        <v>-371213176088737.31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-371213176088737.31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-1546721567036.4055</v>
      </c>
      <c r="L4862" s="444">
        <f t="shared" ca="1" si="179"/>
        <v>-372759897655773.69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-372759897655773.69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-1553166240232.3904</v>
      </c>
      <c r="L4863" s="444">
        <f t="shared" ca="1" si="179"/>
        <v>-374313063896006.06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-374313063896006.06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-1559637766233.3586</v>
      </c>
      <c r="L4864" s="444">
        <f t="shared" ca="1" si="179"/>
        <v>-375872701662239.44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-375872701662239.44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-1566136256925.9976</v>
      </c>
      <c r="L4865" s="444">
        <f t="shared" ca="1" si="179"/>
        <v>-377438837919165.44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-377438837919165.44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-1572661824663.1892</v>
      </c>
      <c r="L4866" s="444">
        <f t="shared" ca="1" si="179"/>
        <v>-379011499743828.63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-379011499743828.63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-1579214582265.9526</v>
      </c>
      <c r="L4867" s="444">
        <f t="shared" ca="1" si="179"/>
        <v>-380590714326094.56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-380590714326094.56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-1585794643025.394</v>
      </c>
      <c r="L4868" s="444">
        <f t="shared" ca="1" si="179"/>
        <v>-382176508969119.94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-382176508969119.94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-1592402120704.6665</v>
      </c>
      <c r="L4869" s="444">
        <f t="shared" ca="1" si="179"/>
        <v>-383768911089824.63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-383768911089824.63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-1599037129540.936</v>
      </c>
      <c r="L4870" s="444">
        <f t="shared" ca="1" si="179"/>
        <v>-385367948219365.56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-385367948219365.56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-1605699784247.3564</v>
      </c>
      <c r="L4871" s="444">
        <f t="shared" ca="1" si="179"/>
        <v>-386973648003612.94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-386973648003612.94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-1612390200015.054</v>
      </c>
      <c r="L4872" s="444">
        <f t="shared" ca="1" si="179"/>
        <v>-388586038203628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-388586038203628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-1619108492515.1167</v>
      </c>
      <c r="L4873" s="444">
        <f t="shared" ca="1" si="179"/>
        <v>-390205146696143.13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-390205146696143.13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-1625854777900.5964</v>
      </c>
      <c r="L4874" s="444">
        <f t="shared" ca="1" si="179"/>
        <v>-391831001474043.75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-391831001474043.75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-1632629172808.5156</v>
      </c>
      <c r="L4875" s="444">
        <f t="shared" ca="1" si="179"/>
        <v>-393463630646852.25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-393463630646852.25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-1639431794361.8843</v>
      </c>
      <c r="L4876" s="444">
        <f t="shared" ca="1" si="179"/>
        <v>-395103062441214.13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-395103062441214.13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-1646262760171.7256</v>
      </c>
      <c r="L4877" s="444">
        <f t="shared" ca="1" si="179"/>
        <v>-396749325201385.88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-396749325201385.88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-1653122188339.1079</v>
      </c>
      <c r="L4878" s="444">
        <f t="shared" ca="1" si="179"/>
        <v>-398402447389725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-398402447389725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-1660010197457.1875</v>
      </c>
      <c r="L4879" s="444">
        <f t="shared" ca="1" si="179"/>
        <v>-400062457587182.19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-400062457587182.19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-1666926906613.259</v>
      </c>
      <c r="L4880" s="444">
        <f t="shared" ca="1" si="179"/>
        <v>-401729384493795.44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-401729384493795.44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-1673872435390.8142</v>
      </c>
      <c r="L4881" s="444">
        <f t="shared" ca="1" si="179"/>
        <v>-403403256929186.25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-403403256929186.25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-1680846903871.6094</v>
      </c>
      <c r="L4882" s="444">
        <f t="shared" ca="1" si="179"/>
        <v>-405084103833057.88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-405084103833057.88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-1687850432637.7412</v>
      </c>
      <c r="L4883" s="444">
        <f t="shared" ca="1" si="179"/>
        <v>-406771954265695.63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-406771954265695.63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-1694883142773.7317</v>
      </c>
      <c r="L4884" s="444">
        <f t="shared" ca="1" si="179"/>
        <v>-408466837408469.38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-408466837408469.38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-1701945155868.6223</v>
      </c>
      <c r="L4885" s="444">
        <f t="shared" ca="1" si="179"/>
        <v>-410168782564338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-410168782564338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-1709036594018.075</v>
      </c>
      <c r="L4886" s="444">
        <f t="shared" ca="1" si="179"/>
        <v>-411877819158356.06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-411877819158356.06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-1716157579826.4836</v>
      </c>
      <c r="L4887" s="444">
        <f t="shared" ca="1" si="179"/>
        <v>-413593976738182.56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-413593976738182.56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-1723308236409.094</v>
      </c>
      <c r="L4888" s="444">
        <f t="shared" ca="1" si="179"/>
        <v>-415317284974591.69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-415317284974591.69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-1730488687394.1321</v>
      </c>
      <c r="L4889" s="444">
        <f t="shared" ca="1" si="179"/>
        <v>-417047773661985.81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-417047773661985.81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-1737699056924.9409</v>
      </c>
      <c r="L4890" s="444">
        <f t="shared" ca="1" si="179"/>
        <v>-418785472718910.75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-418785472718910.75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-1744939469662.1282</v>
      </c>
      <c r="L4891" s="444">
        <f t="shared" ca="1" si="179"/>
        <v>-420530412188572.88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-420530412188572.88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-1752210050785.7202</v>
      </c>
      <c r="L4892" s="444">
        <f t="shared" ca="1" si="179"/>
        <v>-422282622239358.63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-422282622239358.63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-1759510925997.3276</v>
      </c>
      <c r="L4893" s="444">
        <f t="shared" ca="1" si="179"/>
        <v>-424042133165355.94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-424042133165355.94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-1766842221522.3164</v>
      </c>
      <c r="L4894" s="444">
        <f t="shared" ca="1" si="179"/>
        <v>-425808975386878.25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-425808975386878.25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-1774204064111.9927</v>
      </c>
      <c r="L4895" s="444">
        <f t="shared" ca="1" si="179"/>
        <v>-427583179450990.25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-427583179450990.25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-1781596581045.7927</v>
      </c>
      <c r="L4896" s="444">
        <f t="shared" ca="1" si="179"/>
        <v>-429364776032036.06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-429364776032036.06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-1789019900133.4836</v>
      </c>
      <c r="L4897" s="444">
        <f t="shared" ca="1" si="179"/>
        <v>-431153795932169.56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-431153795932169.56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-1796474149717.373</v>
      </c>
      <c r="L4898" s="444">
        <f t="shared" ca="1" si="179"/>
        <v>-432950270081886.94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-432950270081886.94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-1803959458674.5288</v>
      </c>
      <c r="L4899" s="444">
        <f t="shared" ca="1" si="179"/>
        <v>-434754229540561.44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-434754229540561.44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-1811475956419.0059</v>
      </c>
      <c r="L4900" s="444">
        <f t="shared" ca="1" si="179"/>
        <v>-436565705496980.44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-436565705496980.44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-1819023772904.0852</v>
      </c>
      <c r="L4901" s="444">
        <f t="shared" ca="1" si="179"/>
        <v>-438384729269884.5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-438384729269884.5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-1826603038624.5188</v>
      </c>
      <c r="L4902" s="444">
        <f t="shared" ca="1" si="179"/>
        <v>-440211332308509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-440211332308509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-1834213884618.7874</v>
      </c>
      <c r="L4903" s="444">
        <f t="shared" ca="1" si="179"/>
        <v>-442045546193127.81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-442045546193127.81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-1841856442471.3655</v>
      </c>
      <c r="L4904" s="444">
        <f t="shared" ca="1" si="179"/>
        <v>-443887402635599.19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-443887402635599.19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-1849530844314.9966</v>
      </c>
      <c r="L4905" s="444">
        <f t="shared" ca="1" si="179"/>
        <v>-445736933479914.19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-445736933479914.19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-1857237222832.9761</v>
      </c>
      <c r="L4906" s="444">
        <f t="shared" ca="1" si="179"/>
        <v>-447594170702747.19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-447594170702747.19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-1864975711261.4465</v>
      </c>
      <c r="L4907" s="444">
        <f t="shared" ca="1" si="179"/>
        <v>-449459146414008.63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-449459146414008.63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-1872746443391.7026</v>
      </c>
      <c r="L4908" s="444">
        <f t="shared" ca="1" si="179"/>
        <v>-451331892857400.31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-451331892857400.31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-1880549553572.501</v>
      </c>
      <c r="L4909" s="444">
        <f t="shared" ca="1" si="179"/>
        <v>-453212442410972.81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-453212442410972.81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-1888385176712.387</v>
      </c>
      <c r="L4910" s="444">
        <f t="shared" ca="1" si="179"/>
        <v>-455100827587685.19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-455100827587685.19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-1896253448282.0212</v>
      </c>
      <c r="L4911" s="444">
        <f t="shared" ca="1" si="179"/>
        <v>-456997081035967.19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-456997081035967.19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-1904154504316.53</v>
      </c>
      <c r="L4912" s="444">
        <f t="shared" ca="1" si="179"/>
        <v>-458901235540283.69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-458901235540283.69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-1912088481417.8486</v>
      </c>
      <c r="L4913" s="444">
        <f t="shared" ca="1" si="179"/>
        <v>-460813324021701.56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-460813324021701.56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-1920055516757.0898</v>
      </c>
      <c r="L4914" s="444">
        <f t="shared" ca="1" si="179"/>
        <v>-462733379538458.63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-462733379538458.63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-1928055748076.9106</v>
      </c>
      <c r="L4915" s="444">
        <f t="shared" ca="1" si="179"/>
        <v>-464661435286535.56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-464661435286535.56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-1936089313693.8982</v>
      </c>
      <c r="L4916" s="444">
        <f t="shared" ca="1" si="179"/>
        <v>-466597524600229.44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-466597524600229.44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-1944156352500.9561</v>
      </c>
      <c r="L4917" s="444">
        <f t="shared" ca="1" si="179"/>
        <v>-468541680952730.38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-468541680952730.38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-1952257003969.71</v>
      </c>
      <c r="L4918" s="444">
        <f t="shared" ca="1" si="179"/>
        <v>-470493937956700.06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-470493937956700.06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-1960391408152.917</v>
      </c>
      <c r="L4919" s="444">
        <f t="shared" ca="1" si="179"/>
        <v>-472454329364853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-472454329364853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-1968559705686.8872</v>
      </c>
      <c r="L4920" s="444">
        <f t="shared" ca="1" si="179"/>
        <v>-474422889070539.88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-474422889070539.88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-1976762037793.9158</v>
      </c>
      <c r="L4921" s="444">
        <f t="shared" ca="1" si="179"/>
        <v>-476399651108333.81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-476399651108333.81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-1984998546284.7241</v>
      </c>
      <c r="L4922" s="444">
        <f t="shared" ca="1" si="179"/>
        <v>-478384649654618.56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-478384649654618.56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-1993269373560.9104</v>
      </c>
      <c r="L4923" s="444">
        <f t="shared" ca="1" si="179"/>
        <v>-480377919028179.5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-480377919028179.5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-2001574662617.4148</v>
      </c>
      <c r="L4924" s="444">
        <f t="shared" ca="1" si="179"/>
        <v>-482379493690796.94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-482379493690796.94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-2009914557044.9873</v>
      </c>
      <c r="L4925" s="444">
        <f t="shared" ca="1" si="179"/>
        <v>-484389408247841.94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-484389408247841.94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-2018289201032.6748</v>
      </c>
      <c r="L4926" s="444">
        <f t="shared" ca="1" si="179"/>
        <v>-486407697448874.63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-486407697448874.63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-2026698739370.3113</v>
      </c>
      <c r="L4927" s="444">
        <f t="shared" ca="1" si="179"/>
        <v>-488434396188244.94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-488434396188244.94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-2035143317451.0205</v>
      </c>
      <c r="L4928" s="444">
        <f t="shared" ca="1" si="179"/>
        <v>-490469539505695.94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-490469539505695.94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-2043623081273.7332</v>
      </c>
      <c r="L4929" s="444">
        <f t="shared" ca="1" si="179"/>
        <v>-492513162586969.69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-492513162586969.69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-2052138177445.707</v>
      </c>
      <c r="L4930" s="444">
        <f t="shared" ca="1" si="179"/>
        <v>-494565300764415.38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-494565300764415.38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-2060688753185.064</v>
      </c>
      <c r="L4931" s="444">
        <f t="shared" ca="1" si="179"/>
        <v>-496625989517600.44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-496625989517600.44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-2069274956323.3354</v>
      </c>
      <c r="L4932" s="444">
        <f t="shared" ca="1" si="179"/>
        <v>-498695264473923.75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-498695264473923.75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-2077896935308.0156</v>
      </c>
      <c r="L4933" s="444">
        <f t="shared" ca="1" si="179"/>
        <v>-500773161409231.75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-500773161409231.75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-2086554839205.1323</v>
      </c>
      <c r="L4934" s="444">
        <f t="shared" ca="1" si="179"/>
        <v>-502859716248436.88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-502859716248436.88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-2095248817701.8203</v>
      </c>
      <c r="L4935" s="444">
        <f t="shared" ca="1" si="179"/>
        <v>-504954965066138.69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-504954965066138.69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-2103979021108.9111</v>
      </c>
      <c r="L4936" s="444">
        <f t="shared" ca="1" si="179"/>
        <v>-507058944087247.63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-507058944087247.63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-2112745600363.5317</v>
      </c>
      <c r="L4937" s="444">
        <f t="shared" ca="1" si="179"/>
        <v>-509171689687611.19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-509171689687611.19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-2121548707031.7129</v>
      </c>
      <c r="L4938" s="444">
        <f t="shared" ca="1" si="179"/>
        <v>-511293238394642.88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-511293238394642.88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-2130388493311.012</v>
      </c>
      <c r="L4939" s="444">
        <f t="shared" ca="1" si="179"/>
        <v>-513423626887953.88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-513423626887953.88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-2139265112033.1409</v>
      </c>
      <c r="L4940" s="444">
        <f t="shared" ca="1" si="179"/>
        <v>-515562891999987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-515562891999987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-2148178716666.6125</v>
      </c>
      <c r="L4941" s="444">
        <f t="shared" ca="1" si="179"/>
        <v>-517711070716653.63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-517711070716653.63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-2157129461319.3901</v>
      </c>
      <c r="L4942" s="444">
        <f t="shared" ca="1" si="179"/>
        <v>-519868200177973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-519868200177973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-2166117500741.5542</v>
      </c>
      <c r="L4943" s="444">
        <f t="shared" ca="1" si="179"/>
        <v>-522034317678714.56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-522034317678714.56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-2175142990327.9775</v>
      </c>
      <c r="L4944" s="444">
        <f t="shared" ca="1" si="179"/>
        <v>-524209460669042.56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-524209460669042.56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-2184206086121.0105</v>
      </c>
      <c r="L4945" s="444">
        <f t="shared" ca="1" si="179"/>
        <v>-526393666755163.56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-526393666755163.56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-2193306944813.1814</v>
      </c>
      <c r="L4946" s="444">
        <f t="shared" ca="1" si="179"/>
        <v>-528586973699976.75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-528586973699976.75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-2202445723749.9033</v>
      </c>
      <c r="L4947" s="444">
        <f t="shared" ca="1" si="179"/>
        <v>-530789419423726.63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-530789419423726.63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-2211622580932.1943</v>
      </c>
      <c r="L4948" s="444">
        <f t="shared" ca="1" si="179"/>
        <v>-533001042004658.81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-533001042004658.81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-2220837675019.4116</v>
      </c>
      <c r="L4949" s="444">
        <f t="shared" ca="1" si="179"/>
        <v>-535221879679678.25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-535221879679678.25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-2230091165331.9927</v>
      </c>
      <c r="L4950" s="444">
        <f t="shared" ca="1" si="179"/>
        <v>-537451970845010.25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-537451970845010.25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-2239383211854.2095</v>
      </c>
      <c r="L4951" s="444">
        <f t="shared" ca="1" si="179"/>
        <v>-539691354056864.44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-539691354056864.44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-2248713975236.9355</v>
      </c>
      <c r="L4952" s="444">
        <f t="shared" ca="1" si="179"/>
        <v>-541940068032101.38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-541940068032101.38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-2258083616800.4229</v>
      </c>
      <c r="L4953" s="444">
        <f t="shared" ca="1" si="179"/>
        <v>-544198151648901.81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-544198151648901.81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-2267492298537.0908</v>
      </c>
      <c r="L4954" s="444">
        <f t="shared" ca="1" si="179"/>
        <v>-546465643947438.88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-546465643947438.88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-2276940183114.3281</v>
      </c>
      <c r="L4955" s="444">
        <f t="shared" ca="1" si="179"/>
        <v>-548742584130553.19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-548742584130553.19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-2286427433877.3047</v>
      </c>
      <c r="L4956" s="444">
        <f t="shared" ca="1" si="179"/>
        <v>-551029011564430.5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-551029011564430.5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-2295954214851.7939</v>
      </c>
      <c r="L4957" s="444">
        <f t="shared" ca="1" si="179"/>
        <v>-553324965779282.31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-553324965779282.31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-2305520690747.0098</v>
      </c>
      <c r="L4958" s="444">
        <f t="shared" ca="1" si="179"/>
        <v>-555630486470029.31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-555630486470029.31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-2315127026958.4556</v>
      </c>
      <c r="L4959" s="444">
        <f t="shared" ca="1" si="179"/>
        <v>-557945613496987.75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-557945613496987.75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-2324773389570.7822</v>
      </c>
      <c r="L4960" s="444">
        <f t="shared" ca="1" si="179"/>
        <v>-560270386886558.56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-560270386886558.56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-2334459945360.6602</v>
      </c>
      <c r="L4961" s="444">
        <f t="shared" ca="1" si="179"/>
        <v>-562604846831919.25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-562604846831919.25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-2344186861799.6636</v>
      </c>
      <c r="L4962" s="444">
        <f t="shared" ca="1" si="179"/>
        <v>-564949033693718.88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-564949033693718.88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-2353954307057.1621</v>
      </c>
      <c r="L4963" s="444">
        <f t="shared" ca="1" si="179"/>
        <v>-567302988000776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-567302988000776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-2363762450003.2334</v>
      </c>
      <c r="L4964" s="444">
        <f t="shared" ca="1" si="179"/>
        <v>-569666750450779.25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-569666750450779.25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-2373611460211.5801</v>
      </c>
      <c r="L4965" s="444">
        <f t="shared" ca="1" si="179"/>
        <v>-572040361910990.88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-572040361910990.88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-2383501507962.4619</v>
      </c>
      <c r="L4966" s="444">
        <f t="shared" ca="1" si="179"/>
        <v>-574423863418953.38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-574423863418953.38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-2393432764245.6392</v>
      </c>
      <c r="L4967" s="444">
        <f t="shared" ca="1" si="179"/>
        <v>-576817296183199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-576817296183199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-2403405400763.3291</v>
      </c>
      <c r="L4968" s="444">
        <f t="shared" ca="1" si="179"/>
        <v>-579220701583962.38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-579220701583962.38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-2413419589933.1768</v>
      </c>
      <c r="L4969" s="444">
        <f t="shared" ca="1" si="179"/>
        <v>-581634121173895.5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-581634121173895.5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-2423475504891.2314</v>
      </c>
      <c r="L4970" s="444">
        <f t="shared" ca="1" si="179"/>
        <v>-584057596678786.75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-584057596678786.75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-2433573319494.9448</v>
      </c>
      <c r="L4971" s="444">
        <f t="shared" ca="1" si="179"/>
        <v>-586491169998281.75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-586491169998281.75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-2443713208326.1738</v>
      </c>
      <c r="L4972" s="444">
        <f t="shared" ca="1" si="179"/>
        <v>-588934883206607.88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-588934883206607.88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-2453895346694.1992</v>
      </c>
      <c r="L4973" s="444">
        <f t="shared" ca="1" si="179"/>
        <v>-591388778553302.13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-591388778553302.13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-2464119910638.7588</v>
      </c>
      <c r="L4974" s="444">
        <f t="shared" ca="1" si="179"/>
        <v>-593852898463940.88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-593852898463940.88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-2474387076933.0869</v>
      </c>
      <c r="L4975" s="444">
        <f t="shared" ca="1" si="179"/>
        <v>-596327285540874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-596327285540874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-2484697023086.9751</v>
      </c>
      <c r="L4976" s="444">
        <f t="shared" ca="1" si="179"/>
        <v>-598811982563961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-598811982563961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-2495049927349.8374</v>
      </c>
      <c r="L4977" s="444">
        <f t="shared" ca="1" si="179"/>
        <v>-601307032491310.88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-601307032491310.88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-2505445968713.7954</v>
      </c>
      <c r="L4978" s="444">
        <f t="shared" ca="1" si="179"/>
        <v>-603812478460024.63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-603812478460024.63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-2515885326916.769</v>
      </c>
      <c r="L4979" s="444">
        <f t="shared" ca="1" si="179"/>
        <v>-606328363786941.38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-606328363786941.38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-2526368182445.5889</v>
      </c>
      <c r="L4980" s="444">
        <f t="shared" ca="1" si="179"/>
        <v>-608854731969387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-608854731969387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-2536894716539.1123</v>
      </c>
      <c r="L4981" s="444">
        <f t="shared" ca="1" si="179"/>
        <v>-611391626685926.13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-611391626685926.13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-2547465111191.3589</v>
      </c>
      <c r="L4982" s="444">
        <f t="shared" ca="1" si="179"/>
        <v>-613939091797117.5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-613939091797117.5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-2558079549154.6563</v>
      </c>
      <c r="L4983" s="444">
        <f t="shared" ca="1" si="179"/>
        <v>-616497171346272.13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-616497171346272.13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-2568738213942.8003</v>
      </c>
      <c r="L4984" s="444">
        <f t="shared" ca="1" si="179"/>
        <v>-619065909560214.88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-619065909560214.88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-2579441289834.2285</v>
      </c>
      <c r="L4985" s="444">
        <f t="shared" ca="1" si="179"/>
        <v>-621645350850049.13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-621645350850049.13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-2590188961875.2046</v>
      </c>
      <c r="L4986" s="444">
        <f t="shared" ca="1" si="179"/>
        <v>-624235539811924.38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-624235539811924.38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-2600981415883.0181</v>
      </c>
      <c r="L4987" s="444">
        <f t="shared" ca="1" si="179"/>
        <v>-626836521227807.38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-626836521227807.38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-2611818838449.1973</v>
      </c>
      <c r="L4988" s="444">
        <f t="shared" ca="1" si="179"/>
        <v>-629448340066256.63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-629448340066256.63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-2622701416942.7358</v>
      </c>
      <c r="L4989" s="444">
        <f t="shared" ca="1" si="179"/>
        <v>-632071041483199.38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-632071041483199.38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-2633629339513.3306</v>
      </c>
      <c r="L4990" s="444">
        <f t="shared" ca="1" si="179"/>
        <v>-634704670822712.75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-634704670822712.75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-2644602795094.6362</v>
      </c>
      <c r="L4991" s="444">
        <f t="shared" ca="1" si="179"/>
        <v>-637349273617807.38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-637349273617807.38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-2655621973407.5308</v>
      </c>
      <c r="L4992" s="444">
        <f t="shared" ca="1" si="179"/>
        <v>-640004895591214.88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-640004895591214.88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-2666687064963.3955</v>
      </c>
      <c r="L4993" s="444">
        <f t="shared" ca="1" si="179"/>
        <v>-642671582656178.25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-642671582656178.25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-2677798261067.4092</v>
      </c>
      <c r="L4994" s="444">
        <f t="shared" ca="1" si="179"/>
        <v>-645349380917245.63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-645349380917245.63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-2688955753821.8569</v>
      </c>
      <c r="L4995" s="444">
        <f t="shared" ca="1" si="179"/>
        <v>-648038336671067.5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-648038336671067.5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-2700159736129.4478</v>
      </c>
      <c r="L4996" s="444">
        <f t="shared" ca="1" si="179"/>
        <v>-650738496407197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-650738496407197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-2711410401696.6543</v>
      </c>
      <c r="L4997" s="444">
        <f t="shared" ca="1" si="179"/>
        <v>-653449906808893.63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-653449906808893.63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-2722707945037.0566</v>
      </c>
      <c r="L4998" s="444">
        <f t="shared" ca="1" si="179"/>
        <v>-656172614753930.63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-656172614753930.63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-2734052561474.7109</v>
      </c>
      <c r="L4999" s="444">
        <f t="shared" ca="1" si="179"/>
        <v>-658906667315405.38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-658906667315405.38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-2745444447147.5225</v>
      </c>
      <c r="L5000" s="444">
        <f t="shared" ca="1" si="179"/>
        <v>-661652111762552.88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-661652111762552.88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-2756883799010.6367</v>
      </c>
      <c r="L5001" s="444">
        <f t="shared" ca="1" si="179"/>
        <v>-664408995561563.5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-664408995561563.5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-2768370814839.8477</v>
      </c>
      <c r="L5002" s="444">
        <f t="shared" ca="1" si="179"/>
        <v>-667177366376403.38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-667177366376403.38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-2779905693235.0142</v>
      </c>
      <c r="L5003" s="444">
        <f t="shared" ca="1" si="179"/>
        <v>-669957272069638.38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-669957272069638.38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-2791488633623.4932</v>
      </c>
      <c r="L5004" s="444">
        <f t="shared" ca="1" si="179"/>
        <v>-672748760703261.88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-672748760703261.88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-2803119836263.5913</v>
      </c>
      <c r="L5005" s="444">
        <f t="shared" ca="1" si="179"/>
        <v>-675551880539525.5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-675551880539525.5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-2814799502248.0229</v>
      </c>
      <c r="L5006" s="444">
        <f t="shared" ca="1" si="179"/>
        <v>-678366680041773.5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-678366680041773.5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-2826527833507.3896</v>
      </c>
      <c r="L5007" s="444">
        <f t="shared" ca="1" si="179"/>
        <v>-681193207875280.88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-681193207875280.88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-2838305032813.6704</v>
      </c>
      <c r="L5008" s="444">
        <f t="shared" ca="1" si="179"/>
        <v>-684031512908094.5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-684031512908094.5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-2850131303783.7271</v>
      </c>
      <c r="L5009" s="444">
        <f t="shared" ca="1" si="179"/>
        <v>-686881644211878.25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-686881644211878.25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-2862006850882.8262</v>
      </c>
      <c r="L5010" s="444">
        <f t="shared" ca="1" si="179"/>
        <v>-689743651062761.13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-689743651062761.13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-2873931879428.1714</v>
      </c>
      <c r="L5011" s="444">
        <f t="shared" ca="1" si="179"/>
        <v>-692617582942189.25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-692617582942189.25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-2885906595592.4551</v>
      </c>
      <c r="L5012" s="444">
        <f t="shared" ca="1" si="179"/>
        <v>-695503489537781.75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-695503489537781.75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-2897931206407.4238</v>
      </c>
      <c r="L5013" s="444">
        <f t="shared" ca="1" si="179"/>
        <v>-698401420744189.13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-698401420744189.13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-2910005919767.4546</v>
      </c>
      <c r="L5014" s="444">
        <f t="shared" ca="1" si="179"/>
        <v>-701311426663956.63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-701311426663956.63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-2922130944433.1523</v>
      </c>
      <c r="L5015" s="444">
        <f t="shared" ca="1" si="179"/>
        <v>-704233557608389.75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-704233557608389.75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-2934306490034.957</v>
      </c>
      <c r="L5016" s="444">
        <f t="shared" ca="1" si="179"/>
        <v>-707167864098424.75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-707167864098424.75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-2946532767076.7695</v>
      </c>
      <c r="L5017" s="444">
        <f t="shared" ca="1" si="179"/>
        <v>-710114396865501.5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-710114396865501.5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-2958809986939.5894</v>
      </c>
      <c r="L5018" s="444">
        <f t="shared" ca="1" si="179"/>
        <v>-713073206852441.13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-713073206852441.13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-2971138361885.1714</v>
      </c>
      <c r="L5019" s="444">
        <f t="shared" ca="1" si="179"/>
        <v>-716044345214326.25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-716044345214326.25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-2983518105059.6929</v>
      </c>
      <c r="L5020" s="444">
        <f t="shared" ca="1" si="179"/>
        <v>-719027863319386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-719027863319386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-2995949430497.4414</v>
      </c>
      <c r="L5021" s="444">
        <f t="shared" ca="1" si="179"/>
        <v>-722023812749883.5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-722023812749883.5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-3008432553124.5146</v>
      </c>
      <c r="L5022" s="444">
        <f t="shared" ca="1" si="179"/>
        <v>-725032245303008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-725032245303008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-3020967688762.5332</v>
      </c>
      <c r="L5023" s="444">
        <f t="shared" ca="1" si="179"/>
        <v>-728053212991770.5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-728053212991770.5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-3033555054132.377</v>
      </c>
      <c r="L5024" s="444">
        <f t="shared" ca="1" si="179"/>
        <v>-731086768045902.88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-731086768045902.88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-3046194866857.9287</v>
      </c>
      <c r="L5025" s="444">
        <f t="shared" ca="1" si="179"/>
        <v>-734132962912760.75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-734132962912760.75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-3058887345469.8364</v>
      </c>
      <c r="L5026" s="444">
        <f t="shared" ca="1" si="179"/>
        <v>-737191850258230.63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-737191850258230.63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-3071632709409.2944</v>
      </c>
      <c r="L5027" s="444">
        <f t="shared" ca="1" si="179"/>
        <v>-740263482967639.88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-740263482967639.88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-3084431179031.833</v>
      </c>
      <c r="L5028" s="444">
        <f t="shared" ca="1" si="179"/>
        <v>-743347914146671.75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-743347914146671.75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-3097282975611.1323</v>
      </c>
      <c r="L5029" s="444">
        <f t="shared" ca="1" si="179"/>
        <v>-746445197122282.88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-746445197122282.88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-3110188321342.8452</v>
      </c>
      <c r="L5030" s="444">
        <f t="shared" ca="1" si="179"/>
        <v>-749555385443625.75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-749555385443625.75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-3123147439348.4404</v>
      </c>
      <c r="L5031" s="444">
        <f t="shared" ca="1" si="179"/>
        <v>-752678532882974.25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-752678532882974.25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-3136160553679.0596</v>
      </c>
      <c r="L5032" s="444">
        <f t="shared" ca="1" si="179"/>
        <v>-755814693436653.25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-755814693436653.25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-3149227889319.3887</v>
      </c>
      <c r="L5033" s="444">
        <f t="shared" ca="1" si="179"/>
        <v>-758963921325972.63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-758963921325972.63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-3162349672191.5527</v>
      </c>
      <c r="L5034" s="444">
        <f t="shared" ca="1" si="179"/>
        <v>-762126270998164.13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-762126270998164.13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-3175526129159.0171</v>
      </c>
      <c r="L5035" s="444">
        <f t="shared" ca="1" si="179"/>
        <v>-765301797127323.13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-765301797127323.13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-3188757488030.5132</v>
      </c>
      <c r="L5036" s="444">
        <f t="shared" ca="1" si="179"/>
        <v>-768490554615353.63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-768490554615353.63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-3202043977563.9736</v>
      </c>
      <c r="L5037" s="444">
        <f t="shared" ca="1" si="179"/>
        <v>-771692598592917.63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-771692598592917.63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-3215385827470.4902</v>
      </c>
      <c r="L5038" s="444">
        <f t="shared" ca="1" si="179"/>
        <v>-774907984420388.13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-774907984420388.13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-3228783268418.2837</v>
      </c>
      <c r="L5039" s="444">
        <f t="shared" ca="1" si="179"/>
        <v>-778136767688806.38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-778136767688806.38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-3242236532036.6934</v>
      </c>
      <c r="L5040" s="444">
        <f t="shared" ca="1" si="179"/>
        <v>-781379004220843.13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-781379004220843.13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-3255745850920.1797</v>
      </c>
      <c r="L5041" s="444">
        <f t="shared" ca="1" si="179"/>
        <v>-784634750071763.25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-784634750071763.25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-3269311458632.3467</v>
      </c>
      <c r="L5042" s="444">
        <f t="shared" ca="1" si="179"/>
        <v>-787904061530395.63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-787904061530395.63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-3282933589709.9819</v>
      </c>
      <c r="L5043" s="444">
        <f t="shared" ca="1" si="179"/>
        <v>-791186995120105.63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-791186995120105.63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-3296612479667.1069</v>
      </c>
      <c r="L5044" s="444">
        <f t="shared" ca="1" si="179"/>
        <v>-794483607599772.75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-794483607599772.75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-3310348364999.0532</v>
      </c>
      <c r="L5045" s="444">
        <f t="shared" ca="1" si="179"/>
        <v>-797793955964771.75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-797793955964771.75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-3324141483186.5488</v>
      </c>
      <c r="L5046" s="444">
        <f t="shared" ca="1" si="179"/>
        <v>-801118097447958.25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-801118097447958.25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-3337992072699.8262</v>
      </c>
      <c r="L5047" s="444">
        <f t="shared" ca="1" si="179"/>
        <v>-804456089520658.13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-804456089520658.13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-3351900373002.7422</v>
      </c>
      <c r="L5048" s="444">
        <f t="shared" ca="1" si="179"/>
        <v>-807807989893660.88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-807807989893660.88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-3365866624556.9204</v>
      </c>
      <c r="L5049" s="444">
        <f t="shared" ca="1" si="179"/>
        <v>-811173856518217.75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-811173856518217.75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-3379891068825.9072</v>
      </c>
      <c r="L5050" s="444">
        <f t="shared" ca="1" si="179"/>
        <v>-814553747587043.63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-814553747587043.63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-3393973948279.3486</v>
      </c>
      <c r="L5051" s="444">
        <f t="shared" ca="1" si="179"/>
        <v>-817947721535323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-817947721535323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-3408115506397.1792</v>
      </c>
      <c r="L5052" s="444">
        <f t="shared" ca="1" si="179"/>
        <v>-821355837041720.13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-821355837041720.13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-3422315987673.834</v>
      </c>
      <c r="L5053" s="444">
        <f t="shared" ca="1" si="179"/>
        <v>-824778153029394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-824778153029394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-3436575637622.4751</v>
      </c>
      <c r="L5054" s="444">
        <f t="shared" ca="1" si="179"/>
        <v>-828214728667016.5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-828214728667016.5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-3450894702779.2354</v>
      </c>
      <c r="L5055" s="444">
        <f t="shared" ca="1" si="179"/>
        <v>-831665623369795.75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-831665623369795.75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-3465273430707.4824</v>
      </c>
      <c r="L5056" s="444">
        <f t="shared" ca="1" si="179"/>
        <v>-835130896800503.25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-835130896800503.25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-3479712070002.0967</v>
      </c>
      <c r="L5057" s="444">
        <f t="shared" ca="1" si="179"/>
        <v>-838610608870505.38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-838610608870505.38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-3494210870293.7725</v>
      </c>
      <c r="L5058" s="444">
        <f t="shared" ca="1" si="179"/>
        <v>-842104819740799.13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-842104819740799.13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-3508770082253.3296</v>
      </c>
      <c r="L5059" s="444">
        <f t="shared" ca="1" si="179"/>
        <v>-845613589823052.5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-845613589823052.5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-3523389957596.0522</v>
      </c>
      <c r="L5060" s="444">
        <f t="shared" ca="1" si="179"/>
        <v>-849136979780648.5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-849136979780648.5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-3538070749086.0352</v>
      </c>
      <c r="L5061" s="444">
        <f t="shared" ca="1" si="179"/>
        <v>-852675050529734.5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-852675050529734.5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-3552812710540.5605</v>
      </c>
      <c r="L5062" s="444">
        <f t="shared" ca="1" si="179"/>
        <v>-856227863240275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-856227863240275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-3567616096834.479</v>
      </c>
      <c r="L5063" s="444">
        <f t="shared" ca="1" si="179"/>
        <v>-859795479337109.5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-859795479337109.5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-3582481163904.623</v>
      </c>
      <c r="L5064" s="444">
        <f t="shared" ca="1" si="179"/>
        <v>-863377960501014.13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-863377960501014.13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-3597408168754.2256</v>
      </c>
      <c r="L5065" s="444">
        <f t="shared" ca="1" si="179"/>
        <v>-866975368669768.38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-866975368669768.38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-3612397369457.3682</v>
      </c>
      <c r="L5066" s="444">
        <f t="shared" ca="1" si="179"/>
        <v>-870587766039225.75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-870587766039225.75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-3627449025163.4404</v>
      </c>
      <c r="L5067" s="444">
        <f t="shared" ca="1" si="179"/>
        <v>-874215215064389.25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-874215215064389.25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-3642563396101.6216</v>
      </c>
      <c r="L5068" s="444">
        <f t="shared" ca="1" si="179"/>
        <v>-877857778460490.88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-877857778460490.88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-3657740743585.3784</v>
      </c>
      <c r="L5069" s="444">
        <f t="shared" ca="1" si="179"/>
        <v>-881515519204076.25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-881515519204076.25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-3672981330016.9844</v>
      </c>
      <c r="L5070" s="444">
        <f t="shared" ca="1" si="179"/>
        <v>-885188500534093.25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-885188500534093.25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-3688285418892.0552</v>
      </c>
      <c r="L5071" s="444">
        <f t="shared" ca="1" si="179"/>
        <v>-888876785952985.25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-888876785952985.25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-3703653274804.105</v>
      </c>
      <c r="L5072" s="444">
        <f t="shared" ca="1" si="179"/>
        <v>-892580439227789.38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-892580439227789.38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-3719085163449.1226</v>
      </c>
      <c r="L5073" s="444">
        <f t="shared" ca="1" si="179"/>
        <v>-896299524391238.5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-896299524391238.5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-3734581351630.1602</v>
      </c>
      <c r="L5074" s="444">
        <f t="shared" ca="1" si="179"/>
        <v>-900034105742868.63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-900034105742868.63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-3750142107261.9521</v>
      </c>
      <c r="L5075" s="444">
        <f t="shared" ca="1" si="179"/>
        <v>-903784247850130.63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-903784247850130.63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-3765767699375.5444</v>
      </c>
      <c r="L5076" s="444">
        <f t="shared" ca="1" si="179"/>
        <v>-907550015549506.13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-907550015549506.13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-3781458398122.9414</v>
      </c>
      <c r="L5077" s="444">
        <f t="shared" ca="1" si="179"/>
        <v>-911331473947629.13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-911331473947629.13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-3797214474781.7881</v>
      </c>
      <c r="L5078" s="444">
        <f t="shared" ca="1" si="179"/>
        <v>-915128688422410.88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-915128688422410.88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-3813036201760.0454</v>
      </c>
      <c r="L5079" s="444">
        <f t="shared" ca="1" si="179"/>
        <v>-918941724624170.88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-918941724624170.88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-3828923852600.7119</v>
      </c>
      <c r="L5080" s="444">
        <f t="shared" ca="1" si="179"/>
        <v>-922770648476771.63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-922770648476771.63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-3844877701986.5483</v>
      </c>
      <c r="L5081" s="444">
        <f t="shared" ca="1" si="179"/>
        <v>-926615526178758.13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-926615526178758.13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-3860898025744.8247</v>
      </c>
      <c r="L5082" s="444">
        <f t="shared" ca="1" si="179"/>
        <v>-930476424204503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-930476424204503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-3876985100852.0952</v>
      </c>
      <c r="L5083" s="444">
        <f t="shared" ca="1" si="179"/>
        <v>-934353409305355.13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-934353409305355.13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-3893139205438.9795</v>
      </c>
      <c r="L5084" s="444">
        <f t="shared" ca="1" si="179"/>
        <v>-938246548510794.13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-938246548510794.13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-3909360618794.9756</v>
      </c>
      <c r="L5085" s="444">
        <f t="shared" ca="1" si="179"/>
        <v>-942155909129589.13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-942155909129589.13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-3925649621373.2886</v>
      </c>
      <c r="L5086" s="444">
        <f t="shared" ca="1" si="179"/>
        <v>-946081558750962.38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-946081558750962.38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-3942006494795.6758</v>
      </c>
      <c r="L5087" s="444">
        <f t="shared" ca="1" si="179"/>
        <v>-950023565245758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-950023565245758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-3958431521857.3257</v>
      </c>
      <c r="L5088" s="444">
        <f t="shared" ca="1" si="179"/>
        <v>-953981996767615.38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-953981996767615.38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-3974924986531.73</v>
      </c>
      <c r="L5089" s="444">
        <f t="shared" ca="1" si="179"/>
        <v>-957956921754147.13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-957956921754147.13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-3991487173975.6128</v>
      </c>
      <c r="L5090" s="444">
        <f t="shared" ca="1" si="179"/>
        <v>-961948408928122.75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-961948408928122.75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-4008118370533.8447</v>
      </c>
      <c r="L5091" s="444">
        <f t="shared" ca="1" si="179"/>
        <v>-965956527298656.63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-965956527298656.63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-4024818863744.4023</v>
      </c>
      <c r="L5092" s="444">
        <f t="shared" ca="1" si="179"/>
        <v>-969981346162401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-969981346162401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-4041588942343.3369</v>
      </c>
      <c r="L5093" s="444">
        <f t="shared" ca="1" si="179"/>
        <v>-974022935104744.38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-974022935104744.38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-4058428896269.7681</v>
      </c>
      <c r="L5094" s="444">
        <f t="shared" ca="1" si="179"/>
        <v>-978081364001014.13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-978081364001014.13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-4075339016670.8916</v>
      </c>
      <c r="L5095" s="444">
        <f t="shared" ca="1" si="179"/>
        <v>-982156703017685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-982156703017685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-4092319595907.021</v>
      </c>
      <c r="L5096" s="444">
        <f t="shared" ca="1" si="179"/>
        <v>-986249022613592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-986249022613592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-4109370927556.6333</v>
      </c>
      <c r="L5097" s="444">
        <f t="shared" ca="1" si="179"/>
        <v>-990358393541148.63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-990358393541148.63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-4126493306421.4531</v>
      </c>
      <c r="L5098" s="444">
        <f t="shared" ca="1" si="179"/>
        <v>-994484886847570.13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-994484886847570.13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-4143687028531.542</v>
      </c>
      <c r="L5099" s="444">
        <f t="shared" ca="1" si="179"/>
        <v>-998628573876101.63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-998628573876101.63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-4160952391150.4233</v>
      </c>
      <c r="L5100" s="444">
        <f t="shared" ca="1" si="179"/>
        <v>-1002789526267252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-1002789526267252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-4178289692780.2163</v>
      </c>
      <c r="L5101" s="444">
        <f t="shared" ca="1" si="179"/>
        <v>-1006967815960032.3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-1006967815960032.3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-4195699233166.8008</v>
      </c>
      <c r="L5102" s="444">
        <f t="shared" ca="1" si="179"/>
        <v>-1011163515193199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-1011163515193199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-4213181313304.9951</v>
      </c>
      <c r="L5103" s="444">
        <f t="shared" ca="1" si="179"/>
        <v>-1015376696506504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-1015376696506504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-4230736235443.7661</v>
      </c>
      <c r="L5104" s="444">
        <f t="shared" ca="1" si="179"/>
        <v>-1019607432741947.8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-1019607432741947.8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-4248364303091.4487</v>
      </c>
      <c r="L5105" s="444">
        <f t="shared" ca="1" si="179"/>
        <v>-1023855797045039.3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-1023855797045039.3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-4266065821020.9966</v>
      </c>
      <c r="L5106" s="444">
        <f t="shared" ca="1" si="179"/>
        <v>-1028121862866060.3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-1028121862866060.3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-4283841095275.251</v>
      </c>
      <c r="L5107" s="444">
        <f t="shared" ca="1" si="179"/>
        <v>-1032405703961335.5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-1032405703961335.5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-4301690433172.231</v>
      </c>
      <c r="L5108" s="444">
        <f t="shared" ref="L5108:L5362" ca="1" si="184">I5108-J5108+K5108</f>
        <v>-1036707394394507.8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-1036707394394507.8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-4319614143310.4487</v>
      </c>
      <c r="L5109" s="444">
        <f t="shared" ca="1" si="184"/>
        <v>-1041027008537818.3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-1041027008537818.3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-4337612535574.2422</v>
      </c>
      <c r="L5110" s="444">
        <f t="shared" ca="1" si="184"/>
        <v>-1045364621073392.5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-1045364621073392.5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-4355685921139.1348</v>
      </c>
      <c r="L5111" s="444">
        <f t="shared" ca="1" si="184"/>
        <v>-1049720306994531.6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-1049720306994531.6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-4373834612477.2144</v>
      </c>
      <c r="L5112" s="444">
        <f t="shared" ca="1" si="184"/>
        <v>-1054094141607008.9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-1054094141607008.9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-4392058923362.5371</v>
      </c>
      <c r="L5113" s="444">
        <f t="shared" ca="1" si="184"/>
        <v>-1058486200530371.4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-1058486200530371.4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-4410359168876.5469</v>
      </c>
      <c r="L5114" s="444">
        <f t="shared" ca="1" si="184"/>
        <v>-1062896559699247.9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-1062896559699247.9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-4428735665413.5332</v>
      </c>
      <c r="L5115" s="444">
        <f t="shared" ca="1" si="184"/>
        <v>-1067325295364661.4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-1067325295364661.4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-4447188730686.0889</v>
      </c>
      <c r="L5116" s="444">
        <f t="shared" ca="1" si="184"/>
        <v>-1071772484095347.5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-1071772484095347.5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-4465718683730.6143</v>
      </c>
      <c r="L5117" s="444">
        <f t="shared" ca="1" si="184"/>
        <v>-1076238202779078.1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-1076238202779078.1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-4484325844912.8252</v>
      </c>
      <c r="L5118" s="444">
        <f t="shared" ca="1" si="184"/>
        <v>-1080722528623991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-1080722528623991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-4503010535933.2949</v>
      </c>
      <c r="L5119" s="444">
        <f t="shared" ca="1" si="184"/>
        <v>-1085225539159924.3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-1085225539159924.3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-4521773079833.0176</v>
      </c>
      <c r="L5120" s="444">
        <f t="shared" ca="1" si="184"/>
        <v>-1089747312239757.3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-1089747312239757.3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-4540613800998.9883</v>
      </c>
      <c r="L5121" s="444">
        <f t="shared" ca="1" si="184"/>
        <v>-1094287926040756.3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-1094287926040756.3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-4559533025169.8174</v>
      </c>
      <c r="L5122" s="444">
        <f t="shared" ca="1" si="184"/>
        <v>-1098847459065926.1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-1098847459065926.1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-4578531079441.3584</v>
      </c>
      <c r="L5123" s="444">
        <f t="shared" ca="1" si="184"/>
        <v>-1103425990145367.5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-1103425990145367.5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-4597608292272.3652</v>
      </c>
      <c r="L5124" s="444">
        <f t="shared" ca="1" si="184"/>
        <v>-1108023598437639.9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-1108023598437639.9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-4616764993490.166</v>
      </c>
      <c r="L5125" s="444">
        <f t="shared" ca="1" si="184"/>
        <v>-1112640363431130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-1112640363431130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-4636001514296.375</v>
      </c>
      <c r="L5126" s="444">
        <f t="shared" ca="1" si="184"/>
        <v>-1117276364945426.4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-1117276364945426.4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-4655318187272.6104</v>
      </c>
      <c r="L5127" s="444">
        <f t="shared" ca="1" si="184"/>
        <v>-1121931683132699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-1121931683132699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-4674715346386.2461</v>
      </c>
      <c r="L5128" s="444">
        <f t="shared" ca="1" si="184"/>
        <v>-1126606398479085.3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-1126606398479085.3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-4694193326996.1885</v>
      </c>
      <c r="L5129" s="444">
        <f t="shared" ca="1" si="184"/>
        <v>-1131300591806081.5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-1131300591806081.5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-4713752465858.6729</v>
      </c>
      <c r="L5130" s="444">
        <f t="shared" ca="1" si="184"/>
        <v>-1136014344271940.3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-1136014344271940.3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-4733393101133.084</v>
      </c>
      <c r="L5131" s="444">
        <f t="shared" ca="1" si="184"/>
        <v>-1140747737373073.3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-1140747737373073.3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-4753115572387.8047</v>
      </c>
      <c r="L5132" s="444">
        <f t="shared" ca="1" si="184"/>
        <v>-1145500852945461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-1145500852945461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-4772920220606.0879</v>
      </c>
      <c r="L5133" s="444">
        <f t="shared" ca="1" si="184"/>
        <v>-1150273773166067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-1150273773166067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-4792807388191.9453</v>
      </c>
      <c r="L5134" s="444">
        <f t="shared" ca="1" si="184"/>
        <v>-1155066580554259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-1155066580554259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-4812777418976.0791</v>
      </c>
      <c r="L5135" s="444">
        <f t="shared" ca="1" si="184"/>
        <v>-1159879357973235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-1159879357973235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-4832830658221.8125</v>
      </c>
      <c r="L5136" s="444">
        <f t="shared" ca="1" si="184"/>
        <v>-1164712188631456.8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-1164712188631456.8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-4852967452631.0693</v>
      </c>
      <c r="L5137" s="444">
        <f t="shared" ca="1" si="184"/>
        <v>-1169565156084087.8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-1169565156084087.8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-4873188150350.3652</v>
      </c>
      <c r="L5138" s="444">
        <f t="shared" ca="1" si="184"/>
        <v>-1174438344234438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-1174438344234438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-4893493100976.8252</v>
      </c>
      <c r="L5139" s="444">
        <f t="shared" ca="1" si="184"/>
        <v>-1179331837335414.8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-1179331837335414.8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-4913882655564.2285</v>
      </c>
      <c r="L5140" s="444">
        <f t="shared" ca="1" si="184"/>
        <v>-1184245719990979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-1184245719990979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-4934357166629.0791</v>
      </c>
      <c r="L5141" s="444">
        <f t="shared" ca="1" si="184"/>
        <v>-1189180077157608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-1189180077157608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-4954916988156.7002</v>
      </c>
      <c r="L5142" s="444">
        <f t="shared" ca="1" si="184"/>
        <v>-1194134994145764.8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-1194134994145764.8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-4975562475607.3535</v>
      </c>
      <c r="L5143" s="444">
        <f t="shared" ca="1" si="184"/>
        <v>-1199110556621372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-1199110556621372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-4996293985922.3828</v>
      </c>
      <c r="L5144" s="444">
        <f t="shared" ca="1" si="184"/>
        <v>-1204106850607294.5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-1204106850607294.5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-5017111877530.3936</v>
      </c>
      <c r="L5145" s="444">
        <f t="shared" ca="1" si="184"/>
        <v>-1209123962484825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-1209123962484825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-5038016510353.4375</v>
      </c>
      <c r="L5146" s="444">
        <f t="shared" ca="1" si="184"/>
        <v>-1214161978995178.5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-1214161978995178.5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-5059008245813.2441</v>
      </c>
      <c r="L5147" s="444">
        <f t="shared" ca="1" si="184"/>
        <v>-1219220987240991.8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-1219220987240991.8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-5080087446837.4658</v>
      </c>
      <c r="L5148" s="444">
        <f t="shared" ca="1" si="184"/>
        <v>-1224301074687829.3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-1224301074687829.3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-5101254477865.9551</v>
      </c>
      <c r="L5149" s="444">
        <f t="shared" ca="1" si="184"/>
        <v>-1229402329165695.3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-1229402329165695.3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-5122509704857.0635</v>
      </c>
      <c r="L5150" s="444">
        <f t="shared" ca="1" si="184"/>
        <v>-1234524838870552.3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-1234524838870552.3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-5143853495293.9678</v>
      </c>
      <c r="L5151" s="444">
        <f t="shared" ca="1" si="184"/>
        <v>-1239668692365846.3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-1239668692365846.3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-5165286218191.0264</v>
      </c>
      <c r="L5152" s="444">
        <f t="shared" ca="1" si="184"/>
        <v>-1244833978584037.3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-1244833978584037.3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-5186808244100.1553</v>
      </c>
      <c r="L5153" s="444">
        <f t="shared" ca="1" si="184"/>
        <v>-1250020786828137.5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-1250020786828137.5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-5208419945117.2393</v>
      </c>
      <c r="L5154" s="444">
        <f t="shared" ca="1" si="184"/>
        <v>-1255229206773254.8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-1255229206773254.8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-5230121694888.5615</v>
      </c>
      <c r="L5155" s="444">
        <f t="shared" ca="1" si="184"/>
        <v>-1260459328468143.3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-1260459328468143.3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-5251913868617.2637</v>
      </c>
      <c r="L5156" s="444">
        <f t="shared" ca="1" si="184"/>
        <v>-1265711242336760.5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-1265711242336760.5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-5273796843069.835</v>
      </c>
      <c r="L5157" s="444">
        <f t="shared" ca="1" si="184"/>
        <v>-1270985039179830.3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-1270985039179830.3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-5295770996582.626</v>
      </c>
      <c r="L5158" s="444">
        <f t="shared" ca="1" si="184"/>
        <v>-1276280810176413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-1276280810176413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-5317836709068.3877</v>
      </c>
      <c r="L5159" s="444">
        <f t="shared" ca="1" si="184"/>
        <v>-1281598646885481.5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-1281598646885481.5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-5339994362022.8398</v>
      </c>
      <c r="L5160" s="444">
        <f t="shared" ca="1" si="184"/>
        <v>-1286938641247504.3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-1286938641247504.3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-5362244338531.2676</v>
      </c>
      <c r="L5161" s="444">
        <f t="shared" ca="1" si="184"/>
        <v>-1292300885586035.5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-1292300885586035.5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-5384587023275.1475</v>
      </c>
      <c r="L5162" s="444">
        <f t="shared" ca="1" si="184"/>
        <v>-1297685472609310.8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-1297685472609310.8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-5407022802538.7949</v>
      </c>
      <c r="L5163" s="444">
        <f t="shared" ca="1" si="184"/>
        <v>-1303092495411849.5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-1303092495411849.5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-5429552064216.0391</v>
      </c>
      <c r="L5164" s="444">
        <f t="shared" ca="1" si="184"/>
        <v>-1308522047476065.5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-1308522047476065.5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-5452175197816.9395</v>
      </c>
      <c r="L5165" s="444">
        <f t="shared" ca="1" si="184"/>
        <v>-1313974222673882.5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-1313974222673882.5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-5474892594474.5107</v>
      </c>
      <c r="L5166" s="444">
        <f t="shared" ca="1" si="184"/>
        <v>-1319449115268357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-1319449115268357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-5497704646951.4873</v>
      </c>
      <c r="L5167" s="444">
        <f t="shared" ca="1" si="184"/>
        <v>-1324946819915308.5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-1324946819915308.5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-5520611749647.1191</v>
      </c>
      <c r="L5168" s="444">
        <f t="shared" ca="1" si="184"/>
        <v>-1330467431664955.5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-1330467431664955.5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-5543614298603.9814</v>
      </c>
      <c r="L5169" s="444">
        <f t="shared" ca="1" si="184"/>
        <v>-1336011045963559.5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-1336011045963559.5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-5566712691514.8311</v>
      </c>
      <c r="L5170" s="444">
        <f t="shared" ca="1" si="184"/>
        <v>-1341577758655074.3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-1341577758655074.3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-5589907327729.4756</v>
      </c>
      <c r="L5171" s="444">
        <f t="shared" ca="1" si="184"/>
        <v>-1347167665982803.8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-1347167665982803.8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-5613198608261.6826</v>
      </c>
      <c r="L5172" s="444">
        <f t="shared" ca="1" si="184"/>
        <v>-1352780864591065.5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-1352780864591065.5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-5636586935796.1064</v>
      </c>
      <c r="L5173" s="444">
        <f t="shared" ca="1" si="184"/>
        <v>-1358417451526861.5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-1358417451526861.5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-5660072714695.2559</v>
      </c>
      <c r="L5174" s="444">
        <f t="shared" ca="1" si="184"/>
        <v>-1364077524241556.8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-1364077524241556.8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-5683656351006.4863</v>
      </c>
      <c r="L5175" s="444">
        <f t="shared" ca="1" si="184"/>
        <v>-1369761180592563.3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-1369761180592563.3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-5707338252469.0137</v>
      </c>
      <c r="L5176" s="444">
        <f t="shared" ca="1" si="184"/>
        <v>-1375468518845032.3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-1375468518845032.3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-5731118828520.9678</v>
      </c>
      <c r="L5177" s="444">
        <f t="shared" ca="1" si="184"/>
        <v>-1381199637673553.3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-1381199637673553.3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-5754998490306.4717</v>
      </c>
      <c r="L5178" s="444">
        <f t="shared" ca="1" si="184"/>
        <v>-1386954636163859.8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-1386954636163859.8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-5778977650682.749</v>
      </c>
      <c r="L5179" s="444">
        <f t="shared" ca="1" si="184"/>
        <v>-1392733613814542.5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-1392733613814542.5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-5803056724227.2607</v>
      </c>
      <c r="L5180" s="444">
        <f t="shared" ca="1" si="184"/>
        <v>-1398536670538769.8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-1398536670538769.8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-5827236127244.874</v>
      </c>
      <c r="L5181" s="444">
        <f t="shared" ca="1" si="184"/>
        <v>-1404363906666014.5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-1404363906666014.5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-5851516277775.0605</v>
      </c>
      <c r="L5182" s="444">
        <f t="shared" ca="1" si="184"/>
        <v>-1410215422943789.5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-1410215422943789.5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-5875897595599.123</v>
      </c>
      <c r="L5183" s="444">
        <f t="shared" ca="1" si="184"/>
        <v>-1416091320539388.5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-1416091320539388.5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-5900380502247.4521</v>
      </c>
      <c r="L5184" s="444">
        <f t="shared" ca="1" si="184"/>
        <v>-1421991701041636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-1421991701041636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-5924965421006.8164</v>
      </c>
      <c r="L5185" s="444">
        <f t="shared" ca="1" si="184"/>
        <v>-1427916666462642.8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-1427916666462642.8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-5949652776927.6777</v>
      </c>
      <c r="L5186" s="444">
        <f t="shared" ca="1" si="184"/>
        <v>-1433866319239570.5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-1433866319239570.5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-5974442996831.5439</v>
      </c>
      <c r="L5187" s="444">
        <f t="shared" ca="1" si="184"/>
        <v>-1439840762236402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-1439840762236402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-5999336509318.3418</v>
      </c>
      <c r="L5188" s="444">
        <f t="shared" ca="1" si="184"/>
        <v>-1445840098745720.3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-1445840098745720.3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-6024333744773.834</v>
      </c>
      <c r="L5189" s="444">
        <f t="shared" ca="1" si="184"/>
        <v>-1451864432490494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-1451864432490494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-6049435135377.0586</v>
      </c>
      <c r="L5190" s="444">
        <f t="shared" ca="1" si="184"/>
        <v>-1457913867625871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-1457913867625871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-6074641115107.7959</v>
      </c>
      <c r="L5191" s="444">
        <f t="shared" ca="1" si="184"/>
        <v>-1463988508740978.8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-1463988508740978.8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-6099952119754.0781</v>
      </c>
      <c r="L5192" s="444">
        <f t="shared" ca="1" si="184"/>
        <v>-1470088460860732.8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-1470088460860732.8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-6125368586919.7197</v>
      </c>
      <c r="L5193" s="444">
        <f t="shared" ca="1" si="184"/>
        <v>-1476213829447652.5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-1476213829447652.5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-6150890956031.8857</v>
      </c>
      <c r="L5194" s="444">
        <f t="shared" ca="1" si="184"/>
        <v>-1482364720403684.5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-1482364720403684.5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-6176519668348.6855</v>
      </c>
      <c r="L5195" s="444">
        <f t="shared" ca="1" si="184"/>
        <v>-1488541240072033.3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-1488541240072033.3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-6202255166966.8047</v>
      </c>
      <c r="L5196" s="444">
        <f t="shared" ca="1" si="184"/>
        <v>-1494743495239000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-1494743495239000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-6228097896829.167</v>
      </c>
      <c r="L5197" s="444">
        <f t="shared" ca="1" si="184"/>
        <v>-1500971593135829.3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-1500971593135829.3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-6254048304732.6221</v>
      </c>
      <c r="L5198" s="444">
        <f t="shared" ca="1" si="184"/>
        <v>-1507225641440561.8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-1507225641440561.8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-6280106839335.6738</v>
      </c>
      <c r="L5199" s="444">
        <f t="shared" ca="1" si="184"/>
        <v>-1513505748279897.5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-1513505748279897.5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-6306273951166.2393</v>
      </c>
      <c r="L5200" s="444">
        <f t="shared" ca="1" si="184"/>
        <v>-1519812022231063.8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-1519812022231063.8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-6332550092629.4326</v>
      </c>
      <c r="L5201" s="444">
        <f t="shared" ca="1" si="184"/>
        <v>-1526144572323693.3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-1526144572323693.3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-6358935718015.3887</v>
      </c>
      <c r="L5202" s="444">
        <f t="shared" ca="1" si="184"/>
        <v>-1532503508041708.8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-1532503508041708.8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-6385431283507.1201</v>
      </c>
      <c r="L5203" s="444">
        <f t="shared" ca="1" si="184"/>
        <v>-1538888939325215.8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-1538888939325215.8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-6412037247188.3984</v>
      </c>
      <c r="L5204" s="444">
        <f t="shared" ca="1" si="184"/>
        <v>-1545300976572404.3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-1545300976572404.3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-6438754069051.6846</v>
      </c>
      <c r="L5205" s="444">
        <f t="shared" ca="1" si="184"/>
        <v>-1551739730641456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-1551739730641456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-6465582211006.0664</v>
      </c>
      <c r="L5206" s="444">
        <f t="shared" ca="1" si="184"/>
        <v>-1558205312852462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-1558205312852462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-6492522136885.2578</v>
      </c>
      <c r="L5207" s="444">
        <f t="shared" ca="1" si="184"/>
        <v>-1564697834989347.3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-1564697834989347.3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-6519574312455.6133</v>
      </c>
      <c r="L5208" s="444">
        <f t="shared" ca="1" si="184"/>
        <v>-1571217409301802.8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-1571217409301802.8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-6546739205424.1777</v>
      </c>
      <c r="L5209" s="444">
        <f t="shared" ca="1" si="184"/>
        <v>-1577764148507227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-1577764148507227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-6574017285446.7793</v>
      </c>
      <c r="L5210" s="444">
        <f t="shared" ca="1" si="184"/>
        <v>-1584338165792673.8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-1584338165792673.8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-6601409024136.1406</v>
      </c>
      <c r="L5211" s="444">
        <f t="shared" ca="1" si="184"/>
        <v>-1590939574816810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-1590939574816810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-6628914895070.042</v>
      </c>
      <c r="L5212" s="444">
        <f t="shared" ca="1" si="184"/>
        <v>-1597568489711880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-1597568489711880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-6656535373799.5</v>
      </c>
      <c r="L5213" s="444">
        <f t="shared" ca="1" si="184"/>
        <v>-1604225025085679.5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-1604225025085679.5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-6684270937856.998</v>
      </c>
      <c r="L5214" s="444">
        <f t="shared" ca="1" si="184"/>
        <v>-1610909296023536.5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-1610909296023536.5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-6712122066764.7354</v>
      </c>
      <c r="L5215" s="444">
        <f t="shared" ca="1" si="184"/>
        <v>-1617621418090301.3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-1617621418090301.3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-6740089242042.9219</v>
      </c>
      <c r="L5216" s="444">
        <f t="shared" ca="1" si="184"/>
        <v>-1624361507332344.3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-1624361507332344.3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-6768172947218.1006</v>
      </c>
      <c r="L5217" s="444">
        <f t="shared" ca="1" si="184"/>
        <v>-1631129680279562.3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-1631129680279562.3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-6796373667831.5098</v>
      </c>
      <c r="L5218" s="444">
        <f t="shared" ca="1" si="184"/>
        <v>-1637926053947393.8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-1637926053947393.8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-6824691891447.4736</v>
      </c>
      <c r="L5219" s="444">
        <f t="shared" ca="1" si="184"/>
        <v>-1644750745838841.3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-1644750745838841.3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-6853128107661.8389</v>
      </c>
      <c r="L5220" s="444">
        <f t="shared" ca="1" si="184"/>
        <v>-1651603873946503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-1651603873946503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-6881682808110.4287</v>
      </c>
      <c r="L5221" s="444">
        <f t="shared" ca="1" si="184"/>
        <v>-1658485556754613.5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-1658485556754613.5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-6910356486477.5566</v>
      </c>
      <c r="L5222" s="444">
        <f t="shared" ca="1" si="184"/>
        <v>-1665395913241091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-1665395913241091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-6939149638504.5459</v>
      </c>
      <c r="L5223" s="444">
        <f t="shared" ca="1" si="184"/>
        <v>-1672335062879595.5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-1672335062879595.5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-6968062761998.3145</v>
      </c>
      <c r="L5224" s="444">
        <f t="shared" ca="1" si="184"/>
        <v>-1679303125641593.8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-1679303125641593.8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-6997096356839.9736</v>
      </c>
      <c r="L5225" s="444">
        <f t="shared" ca="1" si="184"/>
        <v>-1686300221998433.8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-1686300221998433.8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-7026250924993.4736</v>
      </c>
      <c r="L5226" s="444">
        <f t="shared" ca="1" si="184"/>
        <v>-1693326472923427.3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-1693326472923427.3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-7055526970514.2803</v>
      </c>
      <c r="L5227" s="444">
        <f t="shared" ca="1" si="184"/>
        <v>-1700381999893941.5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-1700381999893941.5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-7084924999558.0898</v>
      </c>
      <c r="L5228" s="444">
        <f t="shared" ca="1" si="184"/>
        <v>-1707466924893499.5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-1707466924893499.5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-7114445520389.5811</v>
      </c>
      <c r="L5229" s="444">
        <f t="shared" ca="1" si="184"/>
        <v>-1714581370413889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-1714581370413889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-7144089043391.2041</v>
      </c>
      <c r="L5230" s="444">
        <f t="shared" ca="1" si="184"/>
        <v>-1721725459457280.3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-1721725459457280.3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-7173856081072.001</v>
      </c>
      <c r="L5231" s="444">
        <f t="shared" ca="1" si="184"/>
        <v>-1728899315538352.3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-1728899315538352.3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-7203747148076.4678</v>
      </c>
      <c r="L5232" s="444">
        <f t="shared" ca="1" si="184"/>
        <v>-1736103062686428.8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-1736103062686428.8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-7233762761193.4531</v>
      </c>
      <c r="L5233" s="444">
        <f t="shared" ca="1" si="184"/>
        <v>-1743336825447622.3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-1743336825447622.3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-7263903439365.0928</v>
      </c>
      <c r="L5234" s="444">
        <f t="shared" ca="1" si="184"/>
        <v>-1750600728886987.3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-1750600728886987.3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-7294169703695.7803</v>
      </c>
      <c r="L5235" s="444">
        <f t="shared" ca="1" si="184"/>
        <v>-1757894898590683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-1757894898590683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-7324562077461.1787</v>
      </c>
      <c r="L5236" s="444">
        <f t="shared" ca="1" si="184"/>
        <v>-1765219460668144.3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-1765219460668144.3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-7355081086117.2676</v>
      </c>
      <c r="L5237" s="444">
        <f t="shared" ca="1" si="184"/>
        <v>-1772574541754261.5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-1772574541754261.5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-7385727257309.4229</v>
      </c>
      <c r="L5238" s="444">
        <f t="shared" ca="1" si="184"/>
        <v>-1779960269011571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-1779960269011571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-7416501120881.5469</v>
      </c>
      <c r="L5239" s="444">
        <f t="shared" ca="1" si="184"/>
        <v>-1787376770132452.5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-1787376770132452.5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-7447403208885.2188</v>
      </c>
      <c r="L5240" s="444">
        <f t="shared" ca="1" si="184"/>
        <v>-1794824173341337.8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-1794824173341337.8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-7478434055588.9072</v>
      </c>
      <c r="L5241" s="444">
        <f t="shared" ca="1" si="184"/>
        <v>-1802302607396926.8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-1802302607396926.8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-7509594197487.1943</v>
      </c>
      <c r="L5242" s="444">
        <f t="shared" ca="1" si="184"/>
        <v>-1809812201594414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-1809812201594414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-7540884173310.0586</v>
      </c>
      <c r="L5243" s="444">
        <f t="shared" ca="1" si="184"/>
        <v>-1817353085767724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-1817353085767724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-7572304524032.1836</v>
      </c>
      <c r="L5244" s="444">
        <f t="shared" ca="1" si="184"/>
        <v>-1824925390291756.3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-1824925390291756.3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-7603855792882.3174</v>
      </c>
      <c r="L5245" s="444">
        <f t="shared" ca="1" si="184"/>
        <v>-1832529246084638.5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-1832529246084638.5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-7635538525352.6611</v>
      </c>
      <c r="L5246" s="444">
        <f t="shared" ca="1" si="184"/>
        <v>-1840164784609991.3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-1840164784609991.3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-7667353269208.2969</v>
      </c>
      <c r="L5247" s="444">
        <f t="shared" ca="1" si="184"/>
        <v>-1847832137879199.5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-1847832137879199.5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-7699300574496.665</v>
      </c>
      <c r="L5248" s="444">
        <f t="shared" ca="1" si="184"/>
        <v>-1855531438453696.3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-1855531438453696.3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-7731380993557.0684</v>
      </c>
      <c r="L5249" s="444">
        <f t="shared" ca="1" si="184"/>
        <v>-1863262819447253.3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-1863262819447253.3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-7763595081030.2207</v>
      </c>
      <c r="L5250" s="444">
        <f t="shared" ca="1" si="184"/>
        <v>-1871026414528283.5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-1871026414528283.5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-7795943393867.8467</v>
      </c>
      <c r="L5251" s="444">
        <f t="shared" ca="1" si="184"/>
        <v>-1878822357922151.3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-1878822357922151.3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-7828426491342.2969</v>
      </c>
      <c r="L5252" s="444">
        <f t="shared" ca="1" si="184"/>
        <v>-1886650784413493.5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-1886650784413493.5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-7861044935056.2227</v>
      </c>
      <c r="L5253" s="444">
        <f t="shared" ca="1" si="184"/>
        <v>-1894511829348549.8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-1894511829348549.8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-7893799288952.292</v>
      </c>
      <c r="L5254" s="444">
        <f t="shared" ca="1" si="184"/>
        <v>-1902405628637502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-1902405628637502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-7926690119322.9238</v>
      </c>
      <c r="L5255" s="444">
        <f t="shared" ca="1" si="184"/>
        <v>-1910332318756825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-1910332318756825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-7959717994820.1025</v>
      </c>
      <c r="L5256" s="444">
        <f t="shared" ca="1" si="184"/>
        <v>-1918292036751645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-1918292036751645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-7992883486465.1875</v>
      </c>
      <c r="L5257" s="444">
        <f t="shared" ca="1" si="184"/>
        <v>-1926284920238110.3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-1926284920238110.3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-8026187167658.792</v>
      </c>
      <c r="L5258" s="444">
        <f t="shared" ca="1" si="184"/>
        <v>-1934311107405769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-1934311107405769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-8059629614190.7051</v>
      </c>
      <c r="L5259" s="444">
        <f t="shared" ca="1" si="184"/>
        <v>-1942370737019959.8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-1942370737019959.8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-8093211404249.8311</v>
      </c>
      <c r="L5260" s="444">
        <f t="shared" ca="1" si="184"/>
        <v>-1950463948424209.5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-1950463948424209.5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-8126933118434.2061</v>
      </c>
      <c r="L5261" s="444">
        <f t="shared" ca="1" si="184"/>
        <v>-1958590881542643.8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-1958590881542643.8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-8160795339761.0166</v>
      </c>
      <c r="L5262" s="444">
        <f t="shared" ca="1" si="184"/>
        <v>-1966751676882404.8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-1966751676882404.8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-8194798653676.6875</v>
      </c>
      <c r="L5263" s="444">
        <f t="shared" ca="1" si="184"/>
        <v>-1974946475536081.5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-1974946475536081.5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-8228943648067.0059</v>
      </c>
      <c r="L5264" s="444">
        <f t="shared" ca="1" si="184"/>
        <v>-1983175419184148.5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-1983175419184148.5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-8263230913267.2852</v>
      </c>
      <c r="L5265" s="444">
        <f t="shared" ca="1" si="184"/>
        <v>-1991438650097415.8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-1991438650097415.8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-8297661042072.5645</v>
      </c>
      <c r="L5266" s="444">
        <f t="shared" ca="1" si="184"/>
        <v>-1999736311139488.3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-1999736311139488.3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-8332234629747.8662</v>
      </c>
      <c r="L5267" s="444">
        <f t="shared" ca="1" si="184"/>
        <v>-2008068545769236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-2008068545769236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-8366952274038.4834</v>
      </c>
      <c r="L5268" s="444">
        <f t="shared" ca="1" si="184"/>
        <v>-2016435498043274.5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-2016435498043274.5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-8401814575180.3105</v>
      </c>
      <c r="L5269" s="444">
        <f t="shared" ca="1" si="184"/>
        <v>-2024837312618454.8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-2024837312618454.8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-8436822135910.2295</v>
      </c>
      <c r="L5270" s="444">
        <f t="shared" ca="1" si="184"/>
        <v>-2033274134754365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-2033274134754365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-8471975561476.5205</v>
      </c>
      <c r="L5271" s="444">
        <f t="shared" ca="1" si="184"/>
        <v>-2041746110315841.5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-2041746110315841.5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-8507275459649.3398</v>
      </c>
      <c r="L5272" s="444">
        <f t="shared" ca="1" si="184"/>
        <v>-2050253385775490.8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-2050253385775490.8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-8542722440731.2109</v>
      </c>
      <c r="L5273" s="444">
        <f t="shared" ca="1" si="184"/>
        <v>-2058796108216222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-2058796108216222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-8578317117567.5918</v>
      </c>
      <c r="L5274" s="444">
        <f t="shared" ca="1" si="184"/>
        <v>-2067374425333789.5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-2067374425333789.5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-8614060105557.4551</v>
      </c>
      <c r="L5275" s="444">
        <f t="shared" ca="1" si="184"/>
        <v>-2075988485439347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-2075988485439347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-8649952022663.9453</v>
      </c>
      <c r="L5276" s="444">
        <f t="shared" ca="1" si="184"/>
        <v>-2084638437462011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-2084638437462011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-8685993489425.0449</v>
      </c>
      <c r="L5277" s="444">
        <f t="shared" ca="1" si="184"/>
        <v>-2093324430951436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-2093324430951436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-8722185128964.3164</v>
      </c>
      <c r="L5278" s="444">
        <f t="shared" ca="1" si="184"/>
        <v>-2102046616080400.3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-2102046616080400.3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-8758527567001.6689</v>
      </c>
      <c r="L5279" s="444">
        <f t="shared" ca="1" si="184"/>
        <v>-2110805143647402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-2110805143647402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-8795021431864.1748</v>
      </c>
      <c r="L5280" s="444">
        <f t="shared" ca="1" si="184"/>
        <v>-2119600165079266.3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-2119600165079266.3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-8831667354496.9434</v>
      </c>
      <c r="L5281" s="444">
        <f t="shared" ca="1" si="184"/>
        <v>-2128431832433763.3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-2128431832433763.3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-8868465968474.0137</v>
      </c>
      <c r="L5282" s="444">
        <f t="shared" ca="1" si="184"/>
        <v>-2137300298402237.3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-2137300298402237.3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-8905417910009.3223</v>
      </c>
      <c r="L5283" s="444">
        <f t="shared" ca="1" si="184"/>
        <v>-2146205716312246.5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-2146205716312246.5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-8942523817967.6934</v>
      </c>
      <c r="L5284" s="444">
        <f t="shared" ca="1" si="184"/>
        <v>-2155148240130214.3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-2155148240130214.3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-8979784333875.8926</v>
      </c>
      <c r="L5285" s="444">
        <f t="shared" ca="1" si="184"/>
        <v>-2164128024464090.3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-2164128024464090.3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-9017200101933.7109</v>
      </c>
      <c r="L5286" s="444">
        <f t="shared" ca="1" si="184"/>
        <v>-2173145224566024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-2173145224566024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-9054771769025.0996</v>
      </c>
      <c r="L5287" s="444">
        <f t="shared" ca="1" si="184"/>
        <v>-2182199996335049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-2182199996335049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-9092499984729.3711</v>
      </c>
      <c r="L5288" s="444">
        <f t="shared" ca="1" si="184"/>
        <v>-2191292496319778.3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-2191292496319778.3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-9130385401332.4102</v>
      </c>
      <c r="L5289" s="444">
        <f t="shared" ca="1" si="184"/>
        <v>-2200422881721110.8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-2200422881721110.8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-9168428673837.9609</v>
      </c>
      <c r="L5290" s="444">
        <f t="shared" ca="1" si="184"/>
        <v>-2209591310394948.8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-2209591310394948.8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-9206630459978.9531</v>
      </c>
      <c r="L5291" s="444">
        <f t="shared" ca="1" si="184"/>
        <v>-2218797940854927.8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-2218797940854927.8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-9244991420228.8652</v>
      </c>
      <c r="L5292" s="444">
        <f t="shared" ca="1" si="184"/>
        <v>-2228042932275156.5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-2228042932275156.5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-9283512217813.1523</v>
      </c>
      <c r="L5293" s="444">
        <f t="shared" ca="1" si="184"/>
        <v>-2237326444492969.8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-2237326444492969.8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-9322193518720.709</v>
      </c>
      <c r="L5294" s="444">
        <f t="shared" ca="1" si="184"/>
        <v>-2246648638011690.5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-2246648638011690.5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-9361035991715.377</v>
      </c>
      <c r="L5295" s="444">
        <f t="shared" ca="1" si="184"/>
        <v>-2256009674003406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-2256009674003406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-9400040308347.5254</v>
      </c>
      <c r="L5296" s="444">
        <f t="shared" ca="1" si="184"/>
        <v>-2265409714311753.5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-2265409714311753.5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-9439207142965.6387</v>
      </c>
      <c r="L5297" s="444">
        <f t="shared" ca="1" si="184"/>
        <v>-2274848921454719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-2274848921454719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-9478537172727.9961</v>
      </c>
      <c r="L5298" s="444">
        <f t="shared" ca="1" si="184"/>
        <v>-2284327458627447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-2284327458627447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-9518031077614.3633</v>
      </c>
      <c r="L5299" s="444">
        <f t="shared" ca="1" si="184"/>
        <v>-2293845489705061.5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-2293845489705061.5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-9557689540437.7559</v>
      </c>
      <c r="L5300" s="444">
        <f t="shared" ca="1" si="184"/>
        <v>-2303403179245499.5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-2303403179245499.5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-9597513246856.248</v>
      </c>
      <c r="L5301" s="444">
        <f t="shared" ca="1" si="184"/>
        <v>-2313000692492355.5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-2313000692492355.5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-9637502885384.8145</v>
      </c>
      <c r="L5302" s="444">
        <f t="shared" ca="1" si="184"/>
        <v>-2322638195377740.5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-2322638195377740.5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-9677659147407.252</v>
      </c>
      <c r="L5303" s="444">
        <f t="shared" ca="1" si="184"/>
        <v>-2332315854525148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-2332315854525148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-9717982727188.1172</v>
      </c>
      <c r="L5304" s="444">
        <f t="shared" ca="1" si="184"/>
        <v>-2342033837252336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-2342033837252336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-9758474321884.7324</v>
      </c>
      <c r="L5305" s="444">
        <f t="shared" ca="1" si="184"/>
        <v>-2351792311574220.5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-2351792311574220.5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-9799134631559.252</v>
      </c>
      <c r="L5306" s="444">
        <f t="shared" ca="1" si="184"/>
        <v>-2361591446205780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-2361591446205780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-9839964359190.75</v>
      </c>
      <c r="L5307" s="444">
        <f t="shared" ca="1" si="184"/>
        <v>-2371431410564971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-2371431410564971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-9880964210687.3789</v>
      </c>
      <c r="L5308" s="444">
        <f t="shared" ca="1" si="184"/>
        <v>-2381312374775658.5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-2381312374775658.5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-9922134894898.5762</v>
      </c>
      <c r="L5309" s="444">
        <f t="shared" ca="1" si="184"/>
        <v>-2391234509670557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-2391234509670557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-9963477123627.3203</v>
      </c>
      <c r="L5310" s="444">
        <f t="shared" ca="1" si="184"/>
        <v>-2401197986794184.5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-2401197986794184.5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-10004991611642.436</v>
      </c>
      <c r="L5311" s="444">
        <f t="shared" ca="1" si="184"/>
        <v>-2411202978405827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-2411202978405827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-10046679076690.945</v>
      </c>
      <c r="L5312" s="444">
        <f t="shared" ca="1" si="184"/>
        <v>-2421249657482518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-2421249657482518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-10088540239510.492</v>
      </c>
      <c r="L5313" s="444">
        <f t="shared" ca="1" si="184"/>
        <v>-2431338197722028.5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-2431338197722028.5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-10130575823841.785</v>
      </c>
      <c r="L5314" s="444">
        <f t="shared" ca="1" si="184"/>
        <v>-2441468773545870.5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-2441468773545870.5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-10172786556441.127</v>
      </c>
      <c r="L5315" s="444">
        <f t="shared" ca="1" si="184"/>
        <v>-2451641560102311.5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-2451641560102311.5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-10215173167092.965</v>
      </c>
      <c r="L5316" s="444">
        <f t="shared" ca="1" si="184"/>
        <v>-2461856733269404.5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-2461856733269404.5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-10257736388622.52</v>
      </c>
      <c r="L5317" s="444">
        <f t="shared" ca="1" si="184"/>
        <v>-2472114469658027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-2472114469658027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-10300476956908.445</v>
      </c>
      <c r="L5318" s="444">
        <f t="shared" ca="1" si="184"/>
        <v>-2482414946614935.5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-2482414946614935.5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-10343395610895.564</v>
      </c>
      <c r="L5319" s="444">
        <f t="shared" ca="1" si="184"/>
        <v>-2492758342225831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-2492758342225831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-10386493092607.629</v>
      </c>
      <c r="L5320" s="444">
        <f t="shared" ca="1" si="184"/>
        <v>-2503144835318438.5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-2503144835318438.5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-10429770147160.16</v>
      </c>
      <c r="L5321" s="444">
        <f t="shared" ca="1" si="184"/>
        <v>-2513574605465598.5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-2513574605465598.5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-10473227522773.326</v>
      </c>
      <c r="L5322" s="444">
        <f t="shared" ca="1" si="184"/>
        <v>-2524047832988372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-2524047832988372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-10516865970784.883</v>
      </c>
      <c r="L5323" s="444">
        <f t="shared" ca="1" si="184"/>
        <v>-2534564698959157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-2534564698959157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-10560686245663.154</v>
      </c>
      <c r="L5324" s="444">
        <f t="shared" ca="1" si="184"/>
        <v>-2545125385204820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-2545125385204820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-10604689105020.084</v>
      </c>
      <c r="L5325" s="444">
        <f t="shared" ca="1" si="184"/>
        <v>-2555730074309840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-2555730074309840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-10648875309624.334</v>
      </c>
      <c r="L5326" s="444">
        <f t="shared" ca="1" si="184"/>
        <v>-2566378949619464.5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-2566378949619464.5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-10693245623414.436</v>
      </c>
      <c r="L5327" s="444">
        <f t="shared" ca="1" si="184"/>
        <v>-2577072195242879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-2577072195242879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-10737800813511.996</v>
      </c>
      <c r="L5328" s="444">
        <f t="shared" ca="1" si="184"/>
        <v>-2587809996056391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-2587809996056391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-10782541650234.963</v>
      </c>
      <c r="L5329" s="444">
        <f t="shared" ca="1" si="184"/>
        <v>-2598592537706626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-2598592537706626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-10827468907110.941</v>
      </c>
      <c r="L5330" s="444">
        <f t="shared" ca="1" si="184"/>
        <v>-2609420006613737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-2609420006613737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-10872583360890.57</v>
      </c>
      <c r="L5331" s="444">
        <f t="shared" ca="1" si="184"/>
        <v>-2620292589974627.5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-2620292589974627.5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-10917885791560.947</v>
      </c>
      <c r="L5332" s="444">
        <f t="shared" ca="1" si="184"/>
        <v>-2631210475766188.5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-2631210475766188.5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-10963376982359.119</v>
      </c>
      <c r="L5333" s="444">
        <f t="shared" ca="1" si="184"/>
        <v>-2642173852748547.5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-2642173852748547.5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-11009057719785.615</v>
      </c>
      <c r="L5334" s="444">
        <f t="shared" ca="1" si="184"/>
        <v>-2653182910468333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-2653182910468333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-11054928793618.055</v>
      </c>
      <c r="L5335" s="444">
        <f t="shared" ca="1" si="184"/>
        <v>-2664237839261951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-2664237839261951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-11100990996924.795</v>
      </c>
      <c r="L5336" s="444">
        <f t="shared" ca="1" si="184"/>
        <v>-2675338830258876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-2675338830258876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-11147245126078.65</v>
      </c>
      <c r="L5337" s="444">
        <f t="shared" ca="1" si="184"/>
        <v>-2686486075384954.5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-2686486075384954.5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-11193691980770.645</v>
      </c>
      <c r="L5338" s="444">
        <f t="shared" ca="1" si="184"/>
        <v>-2697679767365725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-2697679767365725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-11240332364023.854</v>
      </c>
      <c r="L5339" s="444">
        <f t="shared" ca="1" si="184"/>
        <v>-2708920099729749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-2708920099729749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-11287167082207.287</v>
      </c>
      <c r="L5340" s="444">
        <f t="shared" ca="1" si="184"/>
        <v>-2720207266811956.5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-2720207266811956.5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-11334196945049.818</v>
      </c>
      <c r="L5341" s="444">
        <f t="shared" ca="1" si="184"/>
        <v>-2731541463757006.5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-2731541463757006.5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-11381422765654.193</v>
      </c>
      <c r="L5342" s="444">
        <f t="shared" ca="1" si="184"/>
        <v>-2742922886522660.5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-2742922886522660.5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-11428845360511.086</v>
      </c>
      <c r="L5343" s="444">
        <f t="shared" ca="1" si="184"/>
        <v>-2754351731883171.5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-2754351731883171.5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-11476465549513.215</v>
      </c>
      <c r="L5344" s="444">
        <f t="shared" ca="1" si="184"/>
        <v>-2765828197432684.5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-2765828197432684.5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-11524284155969.52</v>
      </c>
      <c r="L5345" s="444">
        <f t="shared" ca="1" si="184"/>
        <v>-2777352481588654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-2777352481588654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-11572302006619.391</v>
      </c>
      <c r="L5346" s="444">
        <f t="shared" ca="1" si="184"/>
        <v>-2788924783595273.5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-2788924783595273.5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-11620519931646.973</v>
      </c>
      <c r="L5347" s="444">
        <f t="shared" ca="1" si="184"/>
        <v>-2800545303526920.5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-2800545303526920.5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-11668938764695.502</v>
      </c>
      <c r="L5348" s="444">
        <f t="shared" ca="1" si="184"/>
        <v>-2812214242291616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-2812214242291616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-11717559342881.732</v>
      </c>
      <c r="L5349" s="444">
        <f t="shared" ca="1" si="184"/>
        <v>-2823931801634497.5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-2823931801634497.5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-11766382506810.406</v>
      </c>
      <c r="L5350" s="444">
        <f t="shared" ca="1" si="184"/>
        <v>-2835698184141308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-2835698184141308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-11815409100588.783</v>
      </c>
      <c r="L5351" s="444">
        <f t="shared" ca="1" si="184"/>
        <v>-2847513593241897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-2847513593241897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-11864639971841.238</v>
      </c>
      <c r="L5352" s="444">
        <f t="shared" ca="1" si="184"/>
        <v>-2859378233213738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-2859378233213738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-11914075971723.908</v>
      </c>
      <c r="L5353" s="444">
        <f t="shared" ca="1" si="184"/>
        <v>-2871292309185462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-2871292309185462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-11963717954939.426</v>
      </c>
      <c r="L5354" s="444">
        <f t="shared" ca="1" si="184"/>
        <v>-2883256027140401.5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-2883256027140401.5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-12013566779751.672</v>
      </c>
      <c r="L5355" s="444">
        <f t="shared" ca="1" si="184"/>
        <v>-2895269593920153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-2895269593920153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-12063623308000.637</v>
      </c>
      <c r="L5356" s="444">
        <f t="shared" ca="1" si="184"/>
        <v>-2907333217228153.5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-2907333217228153.5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-12113888405117.307</v>
      </c>
      <c r="L5357" s="444">
        <f t="shared" ca="1" si="184"/>
        <v>-2919447105633271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-2919447105633271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-12164362940138.629</v>
      </c>
      <c r="L5358" s="444">
        <f t="shared" ca="1" si="184"/>
        <v>-2931611468573409.5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-2931611468573409.5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-12215047785722.539</v>
      </c>
      <c r="L5359" s="444">
        <f t="shared" ca="1" si="184"/>
        <v>-2943826516359132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-2943826516359132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-12265943818163.051</v>
      </c>
      <c r="L5360" s="444">
        <f t="shared" ca="1" si="184"/>
        <v>-2956092460177295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-2956092460177295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-12317051917405.396</v>
      </c>
      <c r="L5361" s="444">
        <f t="shared" ca="1" si="184"/>
        <v>-2968409512094700.5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-2968409512094700.5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-12368372967061.252</v>
      </c>
      <c r="L5362" s="444">
        <f t="shared" ca="1" si="184"/>
        <v>-2980777885061762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-2980777885061762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-12419907854424.008</v>
      </c>
      <c r="L5363" s="444">
        <f t="shared" ref="L5363:L5617" ca="1" si="189">I5363-J5363+K5363</f>
        <v>-2993197792916186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-2993197792916186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-12471657470484.107</v>
      </c>
      <c r="L5364" s="444">
        <f t="shared" ca="1" si="189"/>
        <v>-3005669450386670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-3005669450386670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-12523622709944.459</v>
      </c>
      <c r="L5365" s="444">
        <f t="shared" ca="1" si="189"/>
        <v>-3018193073096614.5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-3018193073096614.5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-12575804471235.895</v>
      </c>
      <c r="L5366" s="444">
        <f t="shared" ca="1" si="189"/>
        <v>-3030768877567850.5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-3030768877567850.5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-12628203656532.711</v>
      </c>
      <c r="L5367" s="444">
        <f t="shared" ca="1" si="189"/>
        <v>-3043397081224383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-3043397081224383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-12680821171768.262</v>
      </c>
      <c r="L5368" s="444">
        <f t="shared" ca="1" si="189"/>
        <v>-3056077902396151.5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-3056077902396151.5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-12733657926650.631</v>
      </c>
      <c r="L5369" s="444">
        <f t="shared" ca="1" si="189"/>
        <v>-3068811560322802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-3068811560322802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-12786714834678.342</v>
      </c>
      <c r="L5370" s="444">
        <f t="shared" ca="1" si="189"/>
        <v>-3081598275157480.5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-3081598275157480.5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-12839992813156.168</v>
      </c>
      <c r="L5371" s="444">
        <f t="shared" ca="1" si="189"/>
        <v>-3094438267970636.5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-3094438267970636.5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-12893492783210.984</v>
      </c>
      <c r="L5372" s="444">
        <f t="shared" ca="1" si="189"/>
        <v>-3107331760753847.5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-3107331760753847.5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-12947215669807.697</v>
      </c>
      <c r="L5373" s="444">
        <f t="shared" ca="1" si="189"/>
        <v>-3120278976423655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-3120278976423655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-13001162401765.229</v>
      </c>
      <c r="L5374" s="444">
        <f t="shared" ca="1" si="189"/>
        <v>-3133280138825420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-3133280138825420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-13055333911772.584</v>
      </c>
      <c r="L5375" s="444">
        <f t="shared" ca="1" si="189"/>
        <v>-3146335472737192.5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-3146335472737192.5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-13109731136404.969</v>
      </c>
      <c r="L5376" s="444">
        <f t="shared" ca="1" si="189"/>
        <v>-3159445203873597.5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-3159445203873597.5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-13164355016139.99</v>
      </c>
      <c r="L5377" s="444">
        <f t="shared" ca="1" si="189"/>
        <v>-3172609558889737.5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-3172609558889737.5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-13219206495373.906</v>
      </c>
      <c r="L5378" s="444">
        <f t="shared" ca="1" si="189"/>
        <v>-3185828765385111.5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-3185828765385111.5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-13274286522437.965</v>
      </c>
      <c r="L5379" s="444">
        <f t="shared" ca="1" si="189"/>
        <v>-3199103051907549.5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-3199103051907549.5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-13329596049614.789</v>
      </c>
      <c r="L5380" s="444">
        <f t="shared" ca="1" si="189"/>
        <v>-3212432647957164.5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-3212432647957164.5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-13385136033154.852</v>
      </c>
      <c r="L5381" s="444">
        <f t="shared" ca="1" si="189"/>
        <v>-3225817783990319.5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-3225817783990319.5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-13440907433292.998</v>
      </c>
      <c r="L5382" s="444">
        <f t="shared" ca="1" si="189"/>
        <v>-3239258691423612.5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-3239258691423612.5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-13496911214265.053</v>
      </c>
      <c r="L5383" s="444">
        <f t="shared" ca="1" si="189"/>
        <v>-3252755602637877.5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-3252755602637877.5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-13553148344324.49</v>
      </c>
      <c r="L5384" s="444">
        <f t="shared" ca="1" si="189"/>
        <v>-3266308750982202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-3266308750982202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-13609619795759.176</v>
      </c>
      <c r="L5385" s="444">
        <f t="shared" ca="1" si="189"/>
        <v>-3279918370777961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-3279918370777961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-13666326544908.17</v>
      </c>
      <c r="L5386" s="444">
        <f t="shared" ca="1" si="189"/>
        <v>-3293584697322869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-3293584697322869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-13723269572178.621</v>
      </c>
      <c r="L5387" s="444">
        <f t="shared" ca="1" si="189"/>
        <v>-3307307966895047.5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-3307307966895047.5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-13780449862062.697</v>
      </c>
      <c r="L5388" s="444">
        <f t="shared" ca="1" si="189"/>
        <v>-3321088416757110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-3321088416757110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-13837868403154.625</v>
      </c>
      <c r="L5389" s="444">
        <f t="shared" ca="1" si="189"/>
        <v>-3334926285160264.5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-3334926285160264.5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-13895526188167.77</v>
      </c>
      <c r="L5390" s="444">
        <f t="shared" ca="1" si="189"/>
        <v>-3348821811348432.5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-3348821811348432.5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-13953424213951.803</v>
      </c>
      <c r="L5391" s="444">
        <f t="shared" ca="1" si="189"/>
        <v>-3362775235562384.5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-3362775235562384.5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-14011563481509.936</v>
      </c>
      <c r="L5392" s="444">
        <f t="shared" ca="1" si="189"/>
        <v>-3376786799043894.5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-3376786799043894.5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-14069944996016.227</v>
      </c>
      <c r="L5393" s="444">
        <f t="shared" ca="1" si="189"/>
        <v>-3390856744039910.5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-3390856744039910.5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-14128569766832.961</v>
      </c>
      <c r="L5394" s="444">
        <f t="shared" ca="1" si="189"/>
        <v>-3404985313806743.5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-3404985313806743.5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-14187438807528.098</v>
      </c>
      <c r="L5395" s="444">
        <f t="shared" ca="1" si="189"/>
        <v>-3419172752614271.5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-3419172752614271.5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-14246553135892.797</v>
      </c>
      <c r="L5396" s="444">
        <f t="shared" ca="1" si="189"/>
        <v>-3433419305750164.5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-3433419305750164.5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-14305913773959.018</v>
      </c>
      <c r="L5397" s="444">
        <f t="shared" ca="1" si="189"/>
        <v>-3447725219524123.5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-3447725219524123.5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-14365521748017.182</v>
      </c>
      <c r="L5398" s="444">
        <f t="shared" ca="1" si="189"/>
        <v>-3462090741272140.5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-3462090741272140.5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-14425378088633.918</v>
      </c>
      <c r="L5399" s="444">
        <f t="shared" ca="1" si="189"/>
        <v>-3476516119360774.5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-3476516119360774.5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-14485483830669.893</v>
      </c>
      <c r="L5400" s="444">
        <f t="shared" ca="1" si="189"/>
        <v>-3491001603191444.5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-3491001603191444.5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-14545840013297.686</v>
      </c>
      <c r="L5401" s="444">
        <f t="shared" ca="1" si="189"/>
        <v>-3505547443204742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-3505547443204742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-14606447680019.758</v>
      </c>
      <c r="L5402" s="444">
        <f t="shared" ca="1" si="189"/>
        <v>-3520153890884762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-3520153890884762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-14667307878686.51</v>
      </c>
      <c r="L5403" s="444">
        <f t="shared" ca="1" si="189"/>
        <v>-3534821198763448.5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-3534821198763448.5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-14728421661514.369</v>
      </c>
      <c r="L5404" s="444">
        <f t="shared" ca="1" si="189"/>
        <v>-3549549620424963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-3549549620424963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-14789790085104.01</v>
      </c>
      <c r="L5405" s="444">
        <f t="shared" ca="1" si="189"/>
        <v>-3564339410510067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-3564339410510067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-14851414210458.609</v>
      </c>
      <c r="L5406" s="444">
        <f t="shared" ca="1" si="189"/>
        <v>-3579190824720525.5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-3579190824720525.5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-14913295103002.188</v>
      </c>
      <c r="L5407" s="444">
        <f t="shared" ca="1" si="189"/>
        <v>-3594104119823527.5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-3594104119823527.5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-14975433832598.031</v>
      </c>
      <c r="L5408" s="444">
        <f t="shared" ca="1" si="189"/>
        <v>-3609079553656125.5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-3609079553656125.5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-15037831473567.191</v>
      </c>
      <c r="L5409" s="444">
        <f t="shared" ca="1" si="189"/>
        <v>-3624117385129692.5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-3624117385129692.5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-15100489104707.053</v>
      </c>
      <c r="L5410" s="444">
        <f t="shared" ca="1" si="189"/>
        <v>-3639217874234399.5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-3639217874234399.5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-15163407809309.998</v>
      </c>
      <c r="L5411" s="444">
        <f t="shared" ca="1" si="189"/>
        <v>-3654381282043709.5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-3654381282043709.5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-15226588675182.121</v>
      </c>
      <c r="L5412" s="444">
        <f t="shared" ca="1" si="189"/>
        <v>-3669607870718891.5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-3669607870718891.5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-15290032794662.047</v>
      </c>
      <c r="L5413" s="444">
        <f t="shared" ca="1" si="189"/>
        <v>-3684897903513553.5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-3684897903513553.5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-15353741264639.809</v>
      </c>
      <c r="L5414" s="444">
        <f t="shared" ca="1" si="189"/>
        <v>-3700251644778193.5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-3700251644778193.5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-15417715186575.807</v>
      </c>
      <c r="L5415" s="444">
        <f t="shared" ca="1" si="189"/>
        <v>-3715669359964769.5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-3715669359964769.5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-15481955666519.873</v>
      </c>
      <c r="L5416" s="444">
        <f t="shared" ca="1" si="189"/>
        <v>-3731151315631289.5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-3731151315631289.5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-15546463815130.373</v>
      </c>
      <c r="L5417" s="444">
        <f t="shared" ca="1" si="189"/>
        <v>-3746697779446420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-3746697779446420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-15611240747693.418</v>
      </c>
      <c r="L5418" s="444">
        <f t="shared" ca="1" si="189"/>
        <v>-3762309020194113.5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-3762309020194113.5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-15676287584142.139</v>
      </c>
      <c r="L5419" s="444">
        <f t="shared" ca="1" si="189"/>
        <v>-3777985307778255.5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-3777985307778255.5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-15741605449076.064</v>
      </c>
      <c r="L5420" s="444">
        <f t="shared" ca="1" si="189"/>
        <v>-3793726913227331.5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-3793726913227331.5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-15807195471780.547</v>
      </c>
      <c r="L5421" s="444">
        <f t="shared" ca="1" si="189"/>
        <v>-3809534108699112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-3809534108699112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-15873058786246.299</v>
      </c>
      <c r="L5422" s="444">
        <f t="shared" ca="1" si="189"/>
        <v>-3825407167485358.5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-3825407167485358.5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-15939196531188.994</v>
      </c>
      <c r="L5423" s="444">
        <f t="shared" ca="1" si="189"/>
        <v>-3841346364016547.5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-3841346364016547.5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-16005609850068.947</v>
      </c>
      <c r="L5424" s="444">
        <f t="shared" ca="1" si="189"/>
        <v>-3857351973866616.5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-3857351973866616.5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-16072299891110.904</v>
      </c>
      <c r="L5425" s="444">
        <f t="shared" ca="1" si="189"/>
        <v>-3873424273757727.5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-3873424273757727.5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-16139267807323.867</v>
      </c>
      <c r="L5426" s="444">
        <f t="shared" ca="1" si="189"/>
        <v>-3889563541565051.5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-3889563541565051.5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-16206514756521.047</v>
      </c>
      <c r="L5427" s="444">
        <f t="shared" ca="1" si="189"/>
        <v>-3905770056321572.5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-3905770056321572.5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-16274041901339.885</v>
      </c>
      <c r="L5428" s="444">
        <f t="shared" ca="1" si="189"/>
        <v>-3922044098222912.5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-3922044098222912.5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-16341850409262.137</v>
      </c>
      <c r="L5429" s="444">
        <f t="shared" ca="1" si="189"/>
        <v>-3938385948632174.5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-3938385948632174.5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-16409941452634.061</v>
      </c>
      <c r="L5430" s="444">
        <f t="shared" ca="1" si="189"/>
        <v>-3954795890084808.5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-3954795890084808.5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-16478316208686.699</v>
      </c>
      <c r="L5431" s="444">
        <f t="shared" ca="1" si="189"/>
        <v>-3971274206293495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-3971274206293495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-16546975859556.227</v>
      </c>
      <c r="L5432" s="444">
        <f t="shared" ca="1" si="189"/>
        <v>-3987821182153051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-3987821182153051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-16615921592304.381</v>
      </c>
      <c r="L5433" s="444">
        <f t="shared" ca="1" si="189"/>
        <v>-4004437103745355.5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-4004437103745355.5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-16685154598938.982</v>
      </c>
      <c r="L5434" s="444">
        <f t="shared" ca="1" si="189"/>
        <v>-4021122258344294.5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-4021122258344294.5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-16754676076434.561</v>
      </c>
      <c r="L5435" s="444">
        <f t="shared" ca="1" si="189"/>
        <v>-4037876934420729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-4037876934420729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-16824487226753.039</v>
      </c>
      <c r="L5436" s="444">
        <f t="shared" ca="1" si="189"/>
        <v>-4054701421647482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-4054701421647482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-16894589256864.508</v>
      </c>
      <c r="L5437" s="444">
        <f t="shared" ca="1" si="189"/>
        <v>-4071596010904346.5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-4071596010904346.5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-16964983378768.109</v>
      </c>
      <c r="L5438" s="444">
        <f t="shared" ca="1" si="189"/>
        <v>-4088560994283114.5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-4088560994283114.5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-17035670809512.977</v>
      </c>
      <c r="L5439" s="444">
        <f t="shared" ca="1" si="189"/>
        <v>-4105596665092627.5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-4105596665092627.5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-17106652771219.279</v>
      </c>
      <c r="L5440" s="444">
        <f t="shared" ca="1" si="189"/>
        <v>-4122703317863847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-4122703317863847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-17177930491099.359</v>
      </c>
      <c r="L5441" s="444">
        <f t="shared" ca="1" si="189"/>
        <v>-4139881248354946.5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-4139881248354946.5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-17249505201478.943</v>
      </c>
      <c r="L5442" s="444">
        <f t="shared" ca="1" si="189"/>
        <v>-4157130753556425.5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-4157130753556425.5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-17321378139818.439</v>
      </c>
      <c r="L5443" s="444">
        <f t="shared" ca="1" si="189"/>
        <v>-4174452131696244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-4174452131696244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-17393550548734.35</v>
      </c>
      <c r="L5444" s="444">
        <f t="shared" ca="1" si="189"/>
        <v>-4191845682244978.5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-4191845682244978.5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-17466023676020.742</v>
      </c>
      <c r="L5445" s="444">
        <f t="shared" ca="1" si="189"/>
        <v>-4209311705920999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-4209311705920999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-17538798774670.826</v>
      </c>
      <c r="L5446" s="444">
        <f t="shared" ca="1" si="189"/>
        <v>-4226850504695670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-4226850504695670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-17611877102898.625</v>
      </c>
      <c r="L5447" s="444">
        <f t="shared" ca="1" si="189"/>
        <v>-4244462381798568.5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-4244462381798568.5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-17685259924160.703</v>
      </c>
      <c r="L5448" s="444">
        <f t="shared" ca="1" si="189"/>
        <v>-4262147641722729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-4262147641722729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-17758948507178.039</v>
      </c>
      <c r="L5449" s="444">
        <f t="shared" ca="1" si="189"/>
        <v>-4279906590229907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-4279906590229907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-17832944125957.945</v>
      </c>
      <c r="L5450" s="444">
        <f t="shared" ca="1" si="189"/>
        <v>-4297739534355865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-4297739534355865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-17907248059816.105</v>
      </c>
      <c r="L5451" s="444">
        <f t="shared" ca="1" si="189"/>
        <v>-4315646782415681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-4315646782415681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-17981861593398.672</v>
      </c>
      <c r="L5452" s="444">
        <f t="shared" ca="1" si="189"/>
        <v>-4333628644009079.5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-4333628644009079.5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-18056786016704.5</v>
      </c>
      <c r="L5453" s="444">
        <f t="shared" ca="1" si="189"/>
        <v>-4351685430025784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-4351685430025784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-18132022625107.434</v>
      </c>
      <c r="L5454" s="444">
        <f t="shared" ca="1" si="189"/>
        <v>-4369817452650891.5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-4369817452650891.5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-18207572719378.715</v>
      </c>
      <c r="L5455" s="444">
        <f t="shared" ca="1" si="189"/>
        <v>-4388025025370270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-4388025025370270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-18283437605709.457</v>
      </c>
      <c r="L5456" s="444">
        <f t="shared" ca="1" si="189"/>
        <v>-4406308462975979.5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-4406308462975979.5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-18359618595733.246</v>
      </c>
      <c r="L5457" s="444">
        <f t="shared" ca="1" si="189"/>
        <v>-4424668081571712.5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-4424668081571712.5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-18436117006548.805</v>
      </c>
      <c r="L5458" s="444">
        <f t="shared" ca="1" si="189"/>
        <v>-4443104198578261.5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-4443104198578261.5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-18512934160742.754</v>
      </c>
      <c r="L5459" s="444">
        <f t="shared" ca="1" si="189"/>
        <v>-4461617132739004.5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-4461617132739004.5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-18590071386412.52</v>
      </c>
      <c r="L5460" s="444">
        <f t="shared" ca="1" si="189"/>
        <v>-4480207204125417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-4480207204125417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-18667530017189.238</v>
      </c>
      <c r="L5461" s="444">
        <f t="shared" ca="1" si="189"/>
        <v>-4498874734142606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-4498874734142606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-18745311392260.859</v>
      </c>
      <c r="L5462" s="444">
        <f t="shared" ca="1" si="189"/>
        <v>-4517620045534867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-4517620045534867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-18823416856395.277</v>
      </c>
      <c r="L5463" s="444">
        <f t="shared" ca="1" si="189"/>
        <v>-4536443462391262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-4536443462391262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-18901847759963.59</v>
      </c>
      <c r="L5464" s="444">
        <f t="shared" ca="1" si="189"/>
        <v>-4555345310151226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-4555345310151226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-18980605458963.441</v>
      </c>
      <c r="L5465" s="444">
        <f t="shared" ca="1" si="189"/>
        <v>-4574325915610189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-4574325915610189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-19059691315042.453</v>
      </c>
      <c r="L5466" s="444">
        <f t="shared" ca="1" si="189"/>
        <v>-4593385606925231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-4593385606925231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-19139106695521.797</v>
      </c>
      <c r="L5467" s="444">
        <f t="shared" ca="1" si="189"/>
        <v>-4612524713620753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-4612524713620753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-19218852973419.805</v>
      </c>
      <c r="L5468" s="444">
        <f t="shared" ca="1" si="189"/>
        <v>-4631743566594173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-4631743566594173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-19298931527475.719</v>
      </c>
      <c r="L5469" s="444">
        <f t="shared" ca="1" si="189"/>
        <v>-4651042498121649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-4651042498121649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-19379343742173.539</v>
      </c>
      <c r="L5470" s="444">
        <f t="shared" ca="1" si="189"/>
        <v>-4670421841863823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-4670421841863823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-19460091007765.93</v>
      </c>
      <c r="L5471" s="444">
        <f t="shared" ca="1" si="189"/>
        <v>-4689881932871589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-4689881932871589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-19541174720298.289</v>
      </c>
      <c r="L5472" s="444">
        <f t="shared" ca="1" si="189"/>
        <v>-4709423107591887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-4709423107591887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-19622596281632.863</v>
      </c>
      <c r="L5473" s="444">
        <f t="shared" ca="1" si="189"/>
        <v>-4729045703873520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-4729045703873520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-19704357099473</v>
      </c>
      <c r="L5474" s="444">
        <f t="shared" ca="1" si="189"/>
        <v>-4748750060972993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-4748750060972993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-19786458587387.469</v>
      </c>
      <c r="L5475" s="444">
        <f t="shared" ca="1" si="189"/>
        <v>-4768536519560380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-4768536519560380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-19868902164834.918</v>
      </c>
      <c r="L5476" s="444">
        <f t="shared" ca="1" si="189"/>
        <v>-4788405421725215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-4788405421725215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-19951689257188.395</v>
      </c>
      <c r="L5477" s="444">
        <f t="shared" ca="1" si="189"/>
        <v>-4808357110982403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-4808357110982403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-20034821295760.012</v>
      </c>
      <c r="L5478" s="444">
        <f t="shared" ca="1" si="189"/>
        <v>-4828391932278163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-4828391932278163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-20118299717825.68</v>
      </c>
      <c r="L5479" s="444">
        <f t="shared" ca="1" si="189"/>
        <v>-4848510231995989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-4848510231995989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-20202125966649.953</v>
      </c>
      <c r="L5480" s="444">
        <f t="shared" ca="1" si="189"/>
        <v>-4868712357962639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-4868712357962639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-20286301491510.996</v>
      </c>
      <c r="L5481" s="444">
        <f t="shared" ca="1" si="189"/>
        <v>-4888998659454150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-4888998659454150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-20370827747725.625</v>
      </c>
      <c r="L5482" s="444">
        <f t="shared" ca="1" si="189"/>
        <v>-4909369487201876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-4909369487201876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-20455706196674.484</v>
      </c>
      <c r="L5483" s="444">
        <f t="shared" ca="1" si="189"/>
        <v>-4929825193398550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-4929825193398550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-20540938305827.293</v>
      </c>
      <c r="L5484" s="444">
        <f t="shared" ca="1" si="189"/>
        <v>-4950366131704377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-4950366131704377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-20626525548768.238</v>
      </c>
      <c r="L5485" s="444">
        <f t="shared" ca="1" si="189"/>
        <v>-4970992657253145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-4970992657253145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-20712469405221.438</v>
      </c>
      <c r="L5486" s="444">
        <f t="shared" ca="1" si="189"/>
        <v>-4991705126658366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-4991705126658366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-20798771361076.523</v>
      </c>
      <c r="L5487" s="444">
        <f t="shared" ca="1" si="189"/>
        <v>-5012503898019443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-5012503898019443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-20885432908414.344</v>
      </c>
      <c r="L5488" s="444">
        <f t="shared" ca="1" si="189"/>
        <v>-5033389330927857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-5033389330927857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-20972455545532.738</v>
      </c>
      <c r="L5489" s="444">
        <f t="shared" ca="1" si="189"/>
        <v>-5054361786473390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-5054361786473390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-21059840776972.457</v>
      </c>
      <c r="L5490" s="444">
        <f t="shared" ca="1" si="189"/>
        <v>-5075421627250362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-5075421627250362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-21147590113543.176</v>
      </c>
      <c r="L5491" s="444">
        <f t="shared" ca="1" si="189"/>
        <v>-5096569217363905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-5096569217363905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-21235705072349.605</v>
      </c>
      <c r="L5492" s="444">
        <f t="shared" ca="1" si="189"/>
        <v>-5117804922436255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-5117804922436255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-21324187176817.73</v>
      </c>
      <c r="L5493" s="444">
        <f t="shared" ca="1" si="189"/>
        <v>-5139129109613073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-5139129109613073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-21413037956721.137</v>
      </c>
      <c r="L5494" s="444">
        <f t="shared" ca="1" si="189"/>
        <v>-5160542147569794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-5160542147569794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-21502258948207.477</v>
      </c>
      <c r="L5495" s="444">
        <f t="shared" ca="1" si="189"/>
        <v>-5182044406518001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-5182044406518001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-21591851693825.004</v>
      </c>
      <c r="L5496" s="444">
        <f t="shared" ca="1" si="189"/>
        <v>-5203636258211826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-5203636258211826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-21681817742549.273</v>
      </c>
      <c r="L5497" s="444">
        <f t="shared" ca="1" si="189"/>
        <v>-5225318075954375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-5225318075954375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-21772158649809.895</v>
      </c>
      <c r="L5498" s="444">
        <f t="shared" ca="1" si="189"/>
        <v>-5247090234604185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-5247090234604185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-21862875977517.438</v>
      </c>
      <c r="L5499" s="444">
        <f t="shared" ca="1" si="189"/>
        <v>-5268953110581702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-5268953110581702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-21953971294090.426</v>
      </c>
      <c r="L5500" s="444">
        <f t="shared" ca="1" si="189"/>
        <v>-5290907081875792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-5290907081875792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-22045446174482.465</v>
      </c>
      <c r="L5501" s="444">
        <f t="shared" ca="1" si="189"/>
        <v>-5312952528050274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-5312952528050274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-22137302200209.477</v>
      </c>
      <c r="L5502" s="444">
        <f t="shared" ca="1" si="189"/>
        <v>-5335089830250483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-5335089830250483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-22229540959377.012</v>
      </c>
      <c r="L5503" s="444">
        <f t="shared" ca="1" si="189"/>
        <v>-5357319371209860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-5357319371209860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-22322164046707.75</v>
      </c>
      <c r="L5504" s="444">
        <f t="shared" ca="1" si="189"/>
        <v>-5379641535256568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-5379641535256568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-22415173063569.031</v>
      </c>
      <c r="L5505" s="444">
        <f t="shared" ca="1" si="189"/>
        <v>-5402056708320137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-5402056708320137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-22508569618000.57</v>
      </c>
      <c r="L5506" s="444">
        <f t="shared" ca="1" si="189"/>
        <v>-5424565277938138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-5424565277938138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-22602355324742.242</v>
      </c>
      <c r="L5507" s="444">
        <f t="shared" ca="1" si="189"/>
        <v>-5447167633262880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-5447167633262880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-22696531805262</v>
      </c>
      <c r="L5508" s="444">
        <f t="shared" ca="1" si="189"/>
        <v>-5469864165068142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-5469864165068142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-22791100687783.926</v>
      </c>
      <c r="L5509" s="444">
        <f t="shared" ca="1" si="189"/>
        <v>-5492655265755926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-5492655265755926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-22886063607316.359</v>
      </c>
      <c r="L5510" s="444">
        <f t="shared" ca="1" si="189"/>
        <v>-5515541329363242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-5515541329363242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-22981422205680.176</v>
      </c>
      <c r="L5511" s="444">
        <f t="shared" ca="1" si="189"/>
        <v>-5538522751568922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-5538522751568922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-23077178131537.176</v>
      </c>
      <c r="L5512" s="444">
        <f t="shared" ca="1" si="189"/>
        <v>-5561599929700459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-5561599929700459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-23173333040418.578</v>
      </c>
      <c r="L5513" s="444">
        <f t="shared" ca="1" si="189"/>
        <v>-5584773262740878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-5584773262740878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-23269888594753.656</v>
      </c>
      <c r="L5514" s="444">
        <f t="shared" ca="1" si="189"/>
        <v>-5608043151335632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-5608043151335632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-23366846463898.465</v>
      </c>
      <c r="L5515" s="444">
        <f t="shared" ca="1" si="189"/>
        <v>-5631409997799530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-5631409997799530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-23464208324164.707</v>
      </c>
      <c r="L5516" s="444">
        <f t="shared" ca="1" si="189"/>
        <v>-5654874206123695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-5654874206123695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-23561975858848.73</v>
      </c>
      <c r="L5517" s="444">
        <f t="shared" ca="1" si="189"/>
        <v>-5678436181982544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-5678436181982544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-23660150758260.602</v>
      </c>
      <c r="L5518" s="444">
        <f t="shared" ca="1" si="189"/>
        <v>-5702096332740805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-5702096332740805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-23758734719753.355</v>
      </c>
      <c r="L5519" s="444">
        <f t="shared" ca="1" si="189"/>
        <v>-5725855067460558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-5725855067460558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-23857729447752.324</v>
      </c>
      <c r="L5520" s="444">
        <f t="shared" ca="1" si="189"/>
        <v>-5749712796908310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-5749712796908310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-23957136653784.625</v>
      </c>
      <c r="L5521" s="444">
        <f t="shared" ca="1" si="189"/>
        <v>-5773669933562095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-5773669933562095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-24056958056508.73</v>
      </c>
      <c r="L5522" s="444">
        <f t="shared" ca="1" si="189"/>
        <v>-5797726891618604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-5797726891618604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-24157195381744.184</v>
      </c>
      <c r="L5523" s="444">
        <f t="shared" ca="1" si="189"/>
        <v>-5821884087000348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-5821884087000348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-24257850362501.449</v>
      </c>
      <c r="L5524" s="444">
        <f t="shared" ca="1" si="189"/>
        <v>-5846141937362849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-5846141937362849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-24358924739011.871</v>
      </c>
      <c r="L5525" s="444">
        <f t="shared" ca="1" si="189"/>
        <v>-5870500862101861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-5870500862101861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-24460420258757.754</v>
      </c>
      <c r="L5526" s="444">
        <f t="shared" ca="1" si="189"/>
        <v>-5894961282360619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-5894961282360619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-24562338676502.578</v>
      </c>
      <c r="L5527" s="444">
        <f t="shared" ca="1" si="189"/>
        <v>-5919523621037122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-5919523621037122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-24664681754321.34</v>
      </c>
      <c r="L5528" s="444">
        <f t="shared" ca="1" si="189"/>
        <v>-5944188302791443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-5944188302791443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-24767451261631.012</v>
      </c>
      <c r="L5529" s="444">
        <f t="shared" ca="1" si="189"/>
        <v>-5968955754053074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-5968955754053074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-24870648975221.141</v>
      </c>
      <c r="L5530" s="444">
        <f t="shared" ca="1" si="189"/>
        <v>-5993826403028295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-5993826403028295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-24974276679284.563</v>
      </c>
      <c r="L5531" s="444">
        <f t="shared" ca="1" si="189"/>
        <v>-6018800679707580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-6018800679707580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-25078336165448.25</v>
      </c>
      <c r="L5532" s="444">
        <f t="shared" ca="1" si="189"/>
        <v>-6043879015873028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-6043879015873028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-25182829232804.281</v>
      </c>
      <c r="L5533" s="444">
        <f t="shared" ca="1" si="189"/>
        <v>-6069061845105832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-6069061845105832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-25287757687940.965</v>
      </c>
      <c r="L5534" s="444">
        <f t="shared" ca="1" si="189"/>
        <v>-6094349602793773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-6094349602793773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-25393123344974.055</v>
      </c>
      <c r="L5535" s="444">
        <f t="shared" ca="1" si="189"/>
        <v>-6119742726138747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-6119742726138747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-25498928025578.113</v>
      </c>
      <c r="L5536" s="444">
        <f t="shared" ca="1" si="189"/>
        <v>-6145241654164325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-6145241654164325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-25605173559018.02</v>
      </c>
      <c r="L5537" s="444">
        <f t="shared" ca="1" si="189"/>
        <v>-6170846827723343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-6170846827723343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-25711861782180.594</v>
      </c>
      <c r="L5538" s="444">
        <f t="shared" ca="1" si="189"/>
        <v>-6196558689505524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-6196558689505524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-25818994539606.352</v>
      </c>
      <c r="L5539" s="444">
        <f t="shared" ca="1" si="189"/>
        <v>-6222377684045130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-6222377684045130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-25926573683521.375</v>
      </c>
      <c r="L5540" s="444">
        <f t="shared" ca="1" si="189"/>
        <v>-6248304257728651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-6248304257728651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-26034601073869.379</v>
      </c>
      <c r="L5541" s="444">
        <f t="shared" ca="1" si="189"/>
        <v>-6274338858802520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-6274338858802520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-26143078578343.832</v>
      </c>
      <c r="L5542" s="444">
        <f t="shared" ca="1" si="189"/>
        <v>-6300481937380864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-6300481937380864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-26252008072420.266</v>
      </c>
      <c r="L5543" s="444">
        <f t="shared" ca="1" si="189"/>
        <v>-6326733945453284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-6326733945453284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-26361391439388.684</v>
      </c>
      <c r="L5544" s="444">
        <f t="shared" ca="1" si="189"/>
        <v>-6353095336892673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-6353095336892673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-26471230570386.137</v>
      </c>
      <c r="L5545" s="444">
        <f t="shared" ca="1" si="189"/>
        <v>-6379566567463059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-6379566567463059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-26581527364429.414</v>
      </c>
      <c r="L5546" s="444">
        <f t="shared" ca="1" si="189"/>
        <v>-6406148094827488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-6406148094827488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-26692283728447.867</v>
      </c>
      <c r="L5547" s="444">
        <f t="shared" ca="1" si="189"/>
        <v>-6432840378555936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-6432840378555936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-26803501577316.398</v>
      </c>
      <c r="L5548" s="444">
        <f t="shared" ca="1" si="189"/>
        <v>-6459643880133252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-6459643880133252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-26915182833888.551</v>
      </c>
      <c r="L5549" s="444">
        <f t="shared" ca="1" si="189"/>
        <v>-6486559062967141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-6486559062967141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-27027329429029.754</v>
      </c>
      <c r="L5550" s="444">
        <f t="shared" ca="1" si="189"/>
        <v>-6513586392396171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-6513586392396171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-27139943301650.711</v>
      </c>
      <c r="L5551" s="444">
        <f t="shared" ca="1" si="189"/>
        <v>-6540726335697822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-6540726335697822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-27253026398740.926</v>
      </c>
      <c r="L5552" s="444">
        <f t="shared" ca="1" si="189"/>
        <v>-6567979362096563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-6567979362096563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-27366580675402.344</v>
      </c>
      <c r="L5553" s="444">
        <f t="shared" ca="1" si="189"/>
        <v>-6595345942771965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-6595345942771965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-27480608094883.188</v>
      </c>
      <c r="L5554" s="444">
        <f t="shared" ca="1" si="189"/>
        <v>-6622826550866848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-6622826550866848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-27595110628611.867</v>
      </c>
      <c r="L5555" s="444">
        <f t="shared" ca="1" si="189"/>
        <v>-6650421661495460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-6650421661495460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-27710090256231.082</v>
      </c>
      <c r="L5556" s="444">
        <f t="shared" ca="1" si="189"/>
        <v>-6678131751751691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-6678131751751691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-27825548965632.047</v>
      </c>
      <c r="L5557" s="444">
        <f t="shared" ca="1" si="189"/>
        <v>-6705957300717323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-6705957300717323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-27941488752988.844</v>
      </c>
      <c r="L5558" s="444">
        <f t="shared" ca="1" si="189"/>
        <v>-6733898789470312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-6733898789470312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-28057911622792.965</v>
      </c>
      <c r="L5559" s="444">
        <f t="shared" ca="1" si="189"/>
        <v>-6761956701093105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-6761956701093105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-28174819587887.938</v>
      </c>
      <c r="L5560" s="444">
        <f t="shared" ca="1" si="189"/>
        <v>-6790131520680993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-6790131520680993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-28292214669504.137</v>
      </c>
      <c r="L5561" s="444">
        <f t="shared" ca="1" si="189"/>
        <v>-6818423735350497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-6818423735350497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-28410098897293.738</v>
      </c>
      <c r="L5562" s="444">
        <f t="shared" ca="1" si="189"/>
        <v>-6846833834247791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-6846833834247791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-28528474309365.797</v>
      </c>
      <c r="L5563" s="444">
        <f t="shared" ca="1" si="189"/>
        <v>-6875362308557157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-6875362308557157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-28647342952321.488</v>
      </c>
      <c r="L5564" s="444">
        <f t="shared" ca="1" si="189"/>
        <v>-6904009651509478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-6904009651509478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-28766706881289.492</v>
      </c>
      <c r="L5565" s="444">
        <f t="shared" ca="1" si="189"/>
        <v>-6932776358390767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-6932776358390767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-28886568159961.527</v>
      </c>
      <c r="L5566" s="444">
        <f t="shared" ca="1" si="189"/>
        <v>-6961662926550729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-6961662926550729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-29006928860628.035</v>
      </c>
      <c r="L5567" s="444">
        <f t="shared" ca="1" si="189"/>
        <v>-6990669855411357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-6990669855411357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-29127791064213.988</v>
      </c>
      <c r="L5568" s="444">
        <f t="shared" ca="1" si="189"/>
        <v>-7019797646475571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-7019797646475571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-29249156860314.879</v>
      </c>
      <c r="L5569" s="444">
        <f t="shared" ca="1" si="189"/>
        <v>-7049046803335886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-7049046803335886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-29371028347232.859</v>
      </c>
      <c r="L5570" s="444">
        <f t="shared" ca="1" si="189"/>
        <v>-7078417831683119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-7078417831683119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-29493407632012.996</v>
      </c>
      <c r="L5571" s="444">
        <f t="shared" ca="1" si="189"/>
        <v>-7107911239315132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-7107911239315132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-29616296830479.711</v>
      </c>
      <c r="L5572" s="444">
        <f t="shared" ca="1" si="189"/>
        <v>-7137527536145612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-7137527536145612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-29739698067273.383</v>
      </c>
      <c r="L5573" s="444">
        <f t="shared" ca="1" si="189"/>
        <v>-7167267234212885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-7167267234212885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-29863613475887.016</v>
      </c>
      <c r="L5574" s="444">
        <f t="shared" ca="1" si="189"/>
        <v>-7197130847688772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-7197130847688772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-29988045198703.219</v>
      </c>
      <c r="L5575" s="444">
        <f t="shared" ca="1" si="189"/>
        <v>-7227118892887475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-7227118892887475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-30112995387031.145</v>
      </c>
      <c r="L5576" s="444">
        <f t="shared" ca="1" si="189"/>
        <v>-7257231888274506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-7257231888274506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-30238466201143.773</v>
      </c>
      <c r="L5577" s="444">
        <f t="shared" ca="1" si="189"/>
        <v>-7287470354475650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-7287470354475650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-30364459810315.207</v>
      </c>
      <c r="L5578" s="444">
        <f t="shared" ca="1" si="189"/>
        <v>-7317834814285965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-7317834814285965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-30490978392858.191</v>
      </c>
      <c r="L5579" s="444">
        <f t="shared" ca="1" si="189"/>
        <v>-7348325792678823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-7348325792678823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-30618024136161.762</v>
      </c>
      <c r="L5580" s="444">
        <f t="shared" ca="1" si="189"/>
        <v>-7378943816814985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-7378943816814985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-30745599236729.105</v>
      </c>
      <c r="L5581" s="444">
        <f t="shared" ca="1" si="189"/>
        <v>-7409689416051714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-7409689416051714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-30873705900215.48</v>
      </c>
      <c r="L5582" s="444">
        <f t="shared" ca="1" si="189"/>
        <v>-7440563121951929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-7440563121951929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-31002346341466.371</v>
      </c>
      <c r="L5583" s="444">
        <f t="shared" ca="1" si="189"/>
        <v>-7471565468293395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-7471565468293395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-31131522784555.813</v>
      </c>
      <c r="L5584" s="444">
        <f t="shared" ca="1" si="189"/>
        <v>-7502696991077951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-7502696991077951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-31261237462824.797</v>
      </c>
      <c r="L5585" s="444">
        <f t="shared" ca="1" si="189"/>
        <v>-7533958228540776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-7533958228540776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-31391492618919.898</v>
      </c>
      <c r="L5586" s="444">
        <f t="shared" ca="1" si="189"/>
        <v>-7565349721159696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-7565349721159696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-31522290504832.07</v>
      </c>
      <c r="L5587" s="444">
        <f t="shared" ca="1" si="189"/>
        <v>-7596872011664528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-7596872011664528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-31653633381935.527</v>
      </c>
      <c r="L5588" s="444">
        <f t="shared" ca="1" si="189"/>
        <v>-7628525645046464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-7628525645046464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-31785523521026.934</v>
      </c>
      <c r="L5589" s="444">
        <f t="shared" ca="1" si="189"/>
        <v>-7660311168567491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-7660311168567491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-31917963202364.547</v>
      </c>
      <c r="L5590" s="444">
        <f t="shared" ca="1" si="189"/>
        <v>-7692229131769856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-7692229131769856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-32050954715707.734</v>
      </c>
      <c r="L5591" s="444">
        <f t="shared" ca="1" si="189"/>
        <v>-7724280086485564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-7724280086485564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-32184500360356.52</v>
      </c>
      <c r="L5592" s="444">
        <f t="shared" ca="1" si="189"/>
        <v>-7756464586845921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-7756464586845921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-32318602445191.336</v>
      </c>
      <c r="L5593" s="444">
        <f t="shared" ca="1" si="189"/>
        <v>-7788783189291112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-7788783189291112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-32453263288712.961</v>
      </c>
      <c r="L5594" s="444">
        <f t="shared" ca="1" si="189"/>
        <v>-7821236452579825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-7821236452579825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-32588485219082.605</v>
      </c>
      <c r="L5595" s="444">
        <f t="shared" ca="1" si="189"/>
        <v>-7853824937798908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-7853824937798908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-32724270574162.121</v>
      </c>
      <c r="L5596" s="444">
        <f t="shared" ca="1" si="189"/>
        <v>-7886549208373070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-7886549208373070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-32860621701554.457</v>
      </c>
      <c r="L5597" s="444">
        <f t="shared" ca="1" si="189"/>
        <v>-7919409830074624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-7919409830074624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-32997540958644.266</v>
      </c>
      <c r="L5598" s="444">
        <f t="shared" ca="1" si="189"/>
        <v>-7952407371033268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-7952407371033268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-33135030712638.617</v>
      </c>
      <c r="L5599" s="444">
        <f t="shared" ca="1" si="189"/>
        <v>-7985542401745907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-7985542401745907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-33273093340607.945</v>
      </c>
      <c r="L5600" s="444">
        <f t="shared" ca="1" si="189"/>
        <v>-8018815495086515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-8018815495086515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-33411731229527.141</v>
      </c>
      <c r="L5601" s="444">
        <f t="shared" ca="1" si="189"/>
        <v>-8052227226316042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-8052227226316042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-33550946776316.84</v>
      </c>
      <c r="L5602" s="444">
        <f t="shared" ca="1" si="189"/>
        <v>-8085778173092359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-8085778173092359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-33690742387884.832</v>
      </c>
      <c r="L5603" s="444">
        <f t="shared" ca="1" si="189"/>
        <v>-8119468915480244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-8119468915480244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-33831120481167.688</v>
      </c>
      <c r="L5604" s="444">
        <f t="shared" ca="1" si="189"/>
        <v>-8153300035961412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-8153300035961412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-33972083483172.551</v>
      </c>
      <c r="L5605" s="444">
        <f t="shared" ca="1" si="189"/>
        <v>-8187272119444585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-8187272119444585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-34113633831019.098</v>
      </c>
      <c r="L5606" s="444">
        <f t="shared" ca="1" si="189"/>
        <v>-8221385753275604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-8221385753275604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-34255773971981.684</v>
      </c>
      <c r="L5607" s="444">
        <f t="shared" ca="1" si="189"/>
        <v>-8255641527247586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-8255641527247586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-34398506363531.609</v>
      </c>
      <c r="L5608" s="444">
        <f t="shared" ca="1" si="189"/>
        <v>-8290040033611118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-8290040033611118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-34541833473379.656</v>
      </c>
      <c r="L5609" s="444">
        <f t="shared" ca="1" si="189"/>
        <v>-8324581867084498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-8324581867084498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-34685757779518.742</v>
      </c>
      <c r="L5610" s="444">
        <f t="shared" ca="1" si="189"/>
        <v>-8359267624864017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-8359267624864017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-34830281770266.738</v>
      </c>
      <c r="L5611" s="444">
        <f t="shared" ca="1" si="189"/>
        <v>-8394097906634284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-8394097906634284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-34975407944309.516</v>
      </c>
      <c r="L5612" s="444">
        <f t="shared" ca="1" si="189"/>
        <v>-8429073314578594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-8429073314578594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-35121138810744.137</v>
      </c>
      <c r="L5613" s="444">
        <f t="shared" ca="1" si="189"/>
        <v>-8464194453389338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-8464194453389338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-35267476889122.242</v>
      </c>
      <c r="L5614" s="444">
        <f t="shared" ca="1" si="189"/>
        <v>-8499461930278460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-8499461930278460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-35414424709493.586</v>
      </c>
      <c r="L5615" s="444">
        <f t="shared" ca="1" si="189"/>
        <v>-8534876354987954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-8534876354987954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-35561984812449.805</v>
      </c>
      <c r="L5616" s="444">
        <f t="shared" ca="1" si="189"/>
        <v>-8570438339800404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-8570438339800404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-35710159749168.352</v>
      </c>
      <c r="L5617" s="444">
        <f t="shared" ca="1" si="189"/>
        <v>-8606148499549572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-8606148499549572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-35858952081456.547</v>
      </c>
      <c r="L5618" s="444">
        <f t="shared" ref="L5618:L5872" ca="1" si="194">I5618-J5618+K5618</f>
        <v>-8642007451631029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-8642007451631029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-36008364381795.953</v>
      </c>
      <c r="L5619" s="444">
        <f t="shared" ca="1" si="194"/>
        <v>-8678015816012825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-8678015816012825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-36158399233386.773</v>
      </c>
      <c r="L5620" s="444">
        <f t="shared" ca="1" si="194"/>
        <v>-8714174215246212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-8714174215246212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-36309059230192.547</v>
      </c>
      <c r="L5621" s="444">
        <f t="shared" ca="1" si="194"/>
        <v>-8750483274476405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-8750483274476405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-36460346976985.023</v>
      </c>
      <c r="L5622" s="444">
        <f t="shared" ca="1" si="194"/>
        <v>-8786943621453390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-8786943621453390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-36612265089389.125</v>
      </c>
      <c r="L5623" s="444">
        <f t="shared" ca="1" si="194"/>
        <v>-8823555886542779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-8823555886542779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-36764816193928.25</v>
      </c>
      <c r="L5624" s="444">
        <f t="shared" ca="1" si="194"/>
        <v>-8860320702736707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-8860320702736707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-36918002928069.609</v>
      </c>
      <c r="L5625" s="444">
        <f t="shared" ca="1" si="194"/>
        <v>-8897238705664777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-8897238705664777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-37071827940269.906</v>
      </c>
      <c r="L5626" s="444">
        <f t="shared" ca="1" si="194"/>
        <v>-8934310533605047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-8934310533605047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-37226293890021.031</v>
      </c>
      <c r="L5627" s="444">
        <f t="shared" ca="1" si="194"/>
        <v>-8971536827495068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-8971536827495068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-37381403447896.117</v>
      </c>
      <c r="L5628" s="444">
        <f t="shared" ca="1" si="194"/>
        <v>-9008918230942964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-9008918230942964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-37537159295595.68</v>
      </c>
      <c r="L5629" s="444">
        <f t="shared" ca="1" si="194"/>
        <v>-9046455390238560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-9046455390238560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-37693564125994</v>
      </c>
      <c r="L5630" s="444">
        <f t="shared" ca="1" si="194"/>
        <v>-9084148954364554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-9084148954364554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-37850620643185.641</v>
      </c>
      <c r="L5631" s="444">
        <f t="shared" ca="1" si="194"/>
        <v>-9121999575007740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-9121999575007740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-38008331562532.25</v>
      </c>
      <c r="L5632" s="444">
        <f t="shared" ca="1" si="194"/>
        <v>-9160007906570272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-9160007906570272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-38166699610709.469</v>
      </c>
      <c r="L5633" s="444">
        <f t="shared" ca="1" si="194"/>
        <v>-9198174606180982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-9198174606180982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-38325727525754.094</v>
      </c>
      <c r="L5634" s="444">
        <f t="shared" ca="1" si="194"/>
        <v>-9236500333706736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-9236500333706736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-38485418057111.398</v>
      </c>
      <c r="L5635" s="444">
        <f t="shared" ca="1" si="194"/>
        <v>-9274985751763848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-9274985751763848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-38645773965682.703</v>
      </c>
      <c r="L5636" s="444">
        <f t="shared" ca="1" si="194"/>
        <v>-9313631525729530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-9313631525729530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-38806798023873.039</v>
      </c>
      <c r="L5637" s="444">
        <f t="shared" ca="1" si="194"/>
        <v>-9352438323753404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-9352438323753404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-38968493015639.18</v>
      </c>
      <c r="L5638" s="444">
        <f t="shared" ca="1" si="194"/>
        <v>-9391406816769044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-9391406816769044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-39130861736537.68</v>
      </c>
      <c r="L5639" s="444">
        <f t="shared" ca="1" si="194"/>
        <v>-9430537678505582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-9430537678505582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-39293906993773.258</v>
      </c>
      <c r="L5640" s="444">
        <f t="shared" ca="1" si="194"/>
        <v>-9469831585499356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-9469831585499356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-39457631606247.313</v>
      </c>
      <c r="L5641" s="444">
        <f t="shared" ca="1" si="194"/>
        <v>-9509289217105604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-9509289217105604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-39622038404606.68</v>
      </c>
      <c r="L5642" s="444">
        <f t="shared" ca="1" si="194"/>
        <v>-9548911255510210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-9548911255510210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-39787130231292.539</v>
      </c>
      <c r="L5643" s="444">
        <f t="shared" ca="1" si="194"/>
        <v>-9588698385741502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-9588698385741502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-39952909940589.594</v>
      </c>
      <c r="L5644" s="444">
        <f t="shared" ca="1" si="194"/>
        <v>-9628651295682092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-9628651295682092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-40119380398675.383</v>
      </c>
      <c r="L5645" s="444">
        <f t="shared" ca="1" si="194"/>
        <v>-9668770676080768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-9668770676080768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-40286544483669.867</v>
      </c>
      <c r="L5646" s="444">
        <f t="shared" ca="1" si="194"/>
        <v>-9709057220564438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-9709057220564438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-40454405085685.156</v>
      </c>
      <c r="L5647" s="444">
        <f t="shared" ca="1" si="194"/>
        <v>-9749511625650124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-9749511625650124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-40622965106875.516</v>
      </c>
      <c r="L5648" s="444">
        <f t="shared" ca="1" si="194"/>
        <v>-9790134590757000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-9790134590757000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-40792227461487.5</v>
      </c>
      <c r="L5649" s="444">
        <f t="shared" ca="1" si="194"/>
        <v>-9830926818218488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-9830926818218488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-40962195075910.367</v>
      </c>
      <c r="L5650" s="444">
        <f t="shared" ca="1" si="194"/>
        <v>-9871889013294398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-9871889013294398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-41132870888726.656</v>
      </c>
      <c r="L5651" s="444">
        <f t="shared" ca="1" si="194"/>
        <v>-9913021884183124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-9913021884183124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-41304257850763.016</v>
      </c>
      <c r="L5652" s="444">
        <f t="shared" ca="1" si="194"/>
        <v>-9954326142033888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-9954326142033888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-41476358925141.203</v>
      </c>
      <c r="L5653" s="444">
        <f t="shared" ca="1" si="194"/>
        <v>-9995802500959030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-9995802500959030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-41649177087329.289</v>
      </c>
      <c r="L5654" s="444">
        <f t="shared" ca="1" si="194"/>
        <v>-1.003745167804636E+16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-1.003745167804636E+16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-41822715325193.164</v>
      </c>
      <c r="L5655" s="444">
        <f t="shared" ca="1" si="194"/>
        <v>-1.0079274393371554E+16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-1.0079274393371554E+16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-41996976639048.141</v>
      </c>
      <c r="L5656" s="444">
        <f t="shared" ca="1" si="194"/>
        <v>-1.0121271370010602E+16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-1.0121271370010602E+16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-42171964041710.844</v>
      </c>
      <c r="L5657" s="444">
        <f t="shared" ca="1" si="194"/>
        <v>-1.0163443334052312E+16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-1.0163443334052312E+16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-42347680558551.297</v>
      </c>
      <c r="L5658" s="444">
        <f t="shared" ca="1" si="194"/>
        <v>-1.0205791014610864E+16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-1.0205791014610864E+16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-42524129227545.266</v>
      </c>
      <c r="L5659" s="444">
        <f t="shared" ca="1" si="194"/>
        <v>-1.024831514383841E+16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-1.024831514383841E+16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-42701313099326.711</v>
      </c>
      <c r="L5660" s="444">
        <f t="shared" ca="1" si="194"/>
        <v>-1.0291016456937736E+16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-1.0291016456937736E+16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-42879235237240.563</v>
      </c>
      <c r="L5661" s="444">
        <f t="shared" ca="1" si="194"/>
        <v>-1.0333895692174976E+16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-1.0333895692174976E+16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-43057898717395.734</v>
      </c>
      <c r="L5662" s="444">
        <f t="shared" ca="1" si="194"/>
        <v>-1.0376953590892372E+16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-1.0376953590892372E+16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-43237306628718.219</v>
      </c>
      <c r="L5663" s="444">
        <f t="shared" ca="1" si="194"/>
        <v>-1.042019089752109E+16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-1.042019089752109E+16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-43417462073004.539</v>
      </c>
      <c r="L5664" s="444">
        <f t="shared" ca="1" si="194"/>
        <v>-1.0463608359594094E+16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-1.0463608359594094E+16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-43598368164975.391</v>
      </c>
      <c r="L5665" s="444">
        <f t="shared" ca="1" si="194"/>
        <v>-1.050720672775907E+16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-1.050720672775907E+16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-43780028032329.461</v>
      </c>
      <c r="L5666" s="444">
        <f t="shared" ca="1" si="194"/>
        <v>-1.05509867557914E+16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-1.05509867557914E+16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-43962444815797.5</v>
      </c>
      <c r="L5667" s="444">
        <f t="shared" ca="1" si="194"/>
        <v>-1.0594949200607198E+16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-1.0594949200607198E+16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-44145621669196.656</v>
      </c>
      <c r="L5668" s="444">
        <f t="shared" ca="1" si="194"/>
        <v>-1.0639094822276394E+16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-1.0639094822276394E+16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-44329561759484.977</v>
      </c>
      <c r="L5669" s="444">
        <f t="shared" ca="1" si="194"/>
        <v>-1.0683424384035878E+16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-1.0683424384035878E+16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-44514268266816.156</v>
      </c>
      <c r="L5670" s="444">
        <f t="shared" ca="1" si="194"/>
        <v>-1.0727938652302694E+16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-1.0727938652302694E+16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-44699744384594.555</v>
      </c>
      <c r="L5671" s="444">
        <f t="shared" ca="1" si="194"/>
        <v>-1.0772638396687288E+16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-1.0772638396687288E+16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-44885993319530.367</v>
      </c>
      <c r="L5672" s="444">
        <f t="shared" ca="1" si="194"/>
        <v>-1.0817524390006818E+16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-1.0817524390006818E+16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-45073018291695.078</v>
      </c>
      <c r="L5673" s="444">
        <f t="shared" ca="1" si="194"/>
        <v>-1.0862597408298514E+16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-1.0862597408298514E+16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-45260822534577.141</v>
      </c>
      <c r="L5674" s="444">
        <f t="shared" ca="1" si="194"/>
        <v>-1.0907858230833092E+16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-1.0907858230833092E+16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-45449409295137.883</v>
      </c>
      <c r="L5675" s="444">
        <f t="shared" ca="1" si="194"/>
        <v>-1.095330764012823E+16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-1.095330764012823E+16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-45638781833867.625</v>
      </c>
      <c r="L5676" s="444">
        <f t="shared" ca="1" si="194"/>
        <v>-1.0998946421962098E+16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-1.0998946421962098E+16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-45828943424842.078</v>
      </c>
      <c r="L5677" s="444">
        <f t="shared" ca="1" si="194"/>
        <v>-1.104477536538694E+16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-1.104477536538694E+16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-46019897355778.914</v>
      </c>
      <c r="L5678" s="444">
        <f t="shared" ca="1" si="194"/>
        <v>-1.1090795262742718E+16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-1.1090795262742718E+16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-46211646928094.656</v>
      </c>
      <c r="L5679" s="444">
        <f t="shared" ca="1" si="194"/>
        <v>-1.1137006909670812E+16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-1.1137006909670812E+16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-46404195456961.719</v>
      </c>
      <c r="L5680" s="444">
        <f t="shared" ca="1" si="194"/>
        <v>-1.1183411105127774E+16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-1.1183411105127774E+16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-46597546271365.727</v>
      </c>
      <c r="L5681" s="444">
        <f t="shared" ca="1" si="194"/>
        <v>-1.123000865139914E+16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-1.123000865139914E+16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-46791702714163.086</v>
      </c>
      <c r="L5682" s="444">
        <f t="shared" ca="1" si="194"/>
        <v>-1.1276800354113304E+16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-1.1276800354113304E+16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-46986668142138.766</v>
      </c>
      <c r="L5683" s="444">
        <f t="shared" ca="1" si="194"/>
        <v>-1.1323787022255442E+16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-1.1323787022255442E+16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-47182445926064.344</v>
      </c>
      <c r="L5684" s="444">
        <f t="shared" ca="1" si="194"/>
        <v>-1.1370969468181506E+16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-1.1370969468181506E+16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-47379039450756.273</v>
      </c>
      <c r="L5685" s="444">
        <f t="shared" ca="1" si="194"/>
        <v>-1.1418348507632262E+16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-1.1418348507632262E+16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-47576452115134.422</v>
      </c>
      <c r="L5686" s="444">
        <f t="shared" ca="1" si="194"/>
        <v>-1.1465924959747396E+16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-1.1465924959747396E+16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-47774687332280.813</v>
      </c>
      <c r="L5687" s="444">
        <f t="shared" ca="1" si="194"/>
        <v>-1.1513699647079676E+16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-1.1513699647079676E+16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-47973748529498.648</v>
      </c>
      <c r="L5688" s="444">
        <f t="shared" ca="1" si="194"/>
        <v>-1.1561673395609174E+16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-1.1561673395609174E+16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-48173639148371.555</v>
      </c>
      <c r="L5689" s="444">
        <f t="shared" ca="1" si="194"/>
        <v>-1.1609847034757546E+16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-1.1609847034757546E+16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-48374362644823.109</v>
      </c>
      <c r="L5690" s="444">
        <f t="shared" ca="1" si="194"/>
        <v>-1.165822139740237E+16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-1.165822139740237E+16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-48575922489176.539</v>
      </c>
      <c r="L5691" s="444">
        <f t="shared" ca="1" si="194"/>
        <v>-1.1706797319891546E+16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-1.1706797319891546E+16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-48778322166214.773</v>
      </c>
      <c r="L5692" s="444">
        <f t="shared" ca="1" si="194"/>
        <v>-1.175557564205776E+16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-1.175557564205776E+16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-48981565175240.664</v>
      </c>
      <c r="L5693" s="444">
        <f t="shared" ca="1" si="194"/>
        <v>-1.1804557207233E+16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-1.1804557207233E+16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-49185655030137.5</v>
      </c>
      <c r="L5694" s="444">
        <f t="shared" ca="1" si="194"/>
        <v>-1.1853742862263138E+16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-1.1853742862263138E+16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-49390595259429.742</v>
      </c>
      <c r="L5695" s="444">
        <f t="shared" ca="1" si="194"/>
        <v>-1.1903133457522568E+16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-1.1903133457522568E+16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-49596389406344.031</v>
      </c>
      <c r="L5696" s="444">
        <f t="shared" ca="1" si="194"/>
        <v>-1.1952729846928912E+16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-1.1952729846928912E+16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-49803041028870.469</v>
      </c>
      <c r="L5697" s="444">
        <f t="shared" ca="1" si="194"/>
        <v>-1.2002532887957782E+16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-1.2002532887957782E+16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-50010553699824.094</v>
      </c>
      <c r="L5698" s="444">
        <f t="shared" ca="1" si="194"/>
        <v>-1.2052543441657606E+16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-1.2052543441657606E+16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-50218931006906.688</v>
      </c>
      <c r="L5699" s="444">
        <f t="shared" ca="1" si="194"/>
        <v>-1.2102762372664512E+16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-1.2102762372664512E+16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-50428176552768.797</v>
      </c>
      <c r="L5700" s="444">
        <f t="shared" ca="1" si="194"/>
        <v>-1.215319054921728E+16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-1.215319054921728E+16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-50638293955072</v>
      </c>
      <c r="L5701" s="444">
        <f t="shared" ca="1" si="194"/>
        <v>-1.2203828843172352E+16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-1.2203828843172352E+16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-50849286846551.469</v>
      </c>
      <c r="L5702" s="444">
        <f t="shared" ca="1" si="194"/>
        <v>-1.2254678130018904E+16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-1.2254678130018904E+16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-51061158875078.766</v>
      </c>
      <c r="L5703" s="444">
        <f t="shared" ca="1" si="194"/>
        <v>-1.2305739288893982E+16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-1.2305739288893982E+16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-51273913703724.922</v>
      </c>
      <c r="L5704" s="444">
        <f t="shared" ca="1" si="194"/>
        <v>-1.2357013202597706E+16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-1.2357013202597706E+16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-51487555010823.773</v>
      </c>
      <c r="L5705" s="444">
        <f t="shared" ca="1" si="194"/>
        <v>-1.240850075760853E+16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-1.240850075760853E+16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-51702086490035.539</v>
      </c>
      <c r="L5706" s="444">
        <f t="shared" ca="1" si="194"/>
        <v>-1.2460202844098566E+16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-1.2460202844098566E+16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-51917511850410.688</v>
      </c>
      <c r="L5707" s="444">
        <f t="shared" ca="1" si="194"/>
        <v>-1.2512120355948976E+16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-1.2512120355948976E+16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-52133834816454.063</v>
      </c>
      <c r="L5708" s="444">
        <f t="shared" ca="1" si="194"/>
        <v>-1.256425419076543E+16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-1.256425419076543E+16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-52351059128189.289</v>
      </c>
      <c r="L5709" s="444">
        <f t="shared" ca="1" si="194"/>
        <v>-1.261660524989362E+16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-1.261660524989362E+16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-52569188541223.414</v>
      </c>
      <c r="L5710" s="444">
        <f t="shared" ca="1" si="194"/>
        <v>-1.2669174438434844E+16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-1.2669174438434844E+16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-52788226826811.852</v>
      </c>
      <c r="L5711" s="444">
        <f t="shared" ca="1" si="194"/>
        <v>-1.2721962665261656E+16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-1.2721962665261656E+16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-53008177771923.563</v>
      </c>
      <c r="L5712" s="444">
        <f t="shared" ca="1" si="194"/>
        <v>-1.277497084303358E+16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-1.277497084303358E+16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-53229045179306.586</v>
      </c>
      <c r="L5713" s="444">
        <f t="shared" ca="1" si="194"/>
        <v>-1.2828199888212886E+16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-1.2828199888212886E+16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-53450832867553.688</v>
      </c>
      <c r="L5714" s="444">
        <f t="shared" ca="1" si="194"/>
        <v>-1.288165072108044E+16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-1.288165072108044E+16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-53673544671168.5</v>
      </c>
      <c r="L5715" s="444">
        <f t="shared" ca="1" si="194"/>
        <v>-1.2935324265751608E+16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-1.2935324265751608E+16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-53897184440631.703</v>
      </c>
      <c r="L5716" s="444">
        <f t="shared" ca="1" si="194"/>
        <v>-1.298922145019224E+16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-1.298922145019224E+16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-54121756042467.664</v>
      </c>
      <c r="L5717" s="444">
        <f t="shared" ca="1" si="194"/>
        <v>-1.3043343206234708E+16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-1.3043343206234708E+16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-54347263359311.281</v>
      </c>
      <c r="L5718" s="444">
        <f t="shared" ca="1" si="194"/>
        <v>-1.309769046959402E+16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-1.309769046959402E+16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-54573710289975.086</v>
      </c>
      <c r="L5719" s="444">
        <f t="shared" ca="1" si="194"/>
        <v>-1.3152264179883996E+16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-1.3152264179883996E+16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-54801100749516.648</v>
      </c>
      <c r="L5720" s="444">
        <f t="shared" ca="1" si="194"/>
        <v>-1.3207065280633512E+16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-1.3207065280633512E+16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-55029438669306.297</v>
      </c>
      <c r="L5721" s="444">
        <f t="shared" ca="1" si="194"/>
        <v>-1.3262094719302818E+16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-1.3262094719302818E+16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-55258727997095.078</v>
      </c>
      <c r="L5722" s="444">
        <f t="shared" ca="1" si="194"/>
        <v>-1.3317353447299914E+16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-1.3317353447299914E+16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-55488972697082.977</v>
      </c>
      <c r="L5723" s="444">
        <f t="shared" ca="1" si="194"/>
        <v>-1.3372842419996996E+16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-1.3372842419996996E+16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-55720176749987.484</v>
      </c>
      <c r="L5724" s="444">
        <f t="shared" ca="1" si="194"/>
        <v>-1.3428562596746984E+16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-1.3428562596746984E+16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-55952344153112.43</v>
      </c>
      <c r="L5725" s="444">
        <f t="shared" ca="1" si="194"/>
        <v>-1.3484514940900096E+16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-1.3484514940900096E+16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-56185478920417.063</v>
      </c>
      <c r="L5726" s="444">
        <f t="shared" ca="1" si="194"/>
        <v>-1.3540700419820514E+16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-1.3540700419820514E+16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-56419585082585.477</v>
      </c>
      <c r="L5727" s="444">
        <f t="shared" ca="1" si="194"/>
        <v>-1.35971200049031E+16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-1.35971200049031E+16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-56654666687096.25</v>
      </c>
      <c r="L5728" s="444">
        <f t="shared" ca="1" si="194"/>
        <v>-1.3653774671590196E+16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-1.3653774671590196E+16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-56890727798292.484</v>
      </c>
      <c r="L5729" s="444">
        <f t="shared" ca="1" si="194"/>
        <v>-1.3710665399388488E+16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-1.3710665399388488E+16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-57127772497452.031</v>
      </c>
      <c r="L5730" s="444">
        <f t="shared" ca="1" si="194"/>
        <v>-1.376779317188594E+16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-1.376779317188594E+16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-57365804882858.086</v>
      </c>
      <c r="L5731" s="444">
        <f t="shared" ca="1" si="194"/>
        <v>-1.3825158976768798E+16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-1.3825158976768798E+16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-57604829069869.992</v>
      </c>
      <c r="L5732" s="444">
        <f t="shared" ca="1" si="194"/>
        <v>-1.3882763805838668E+16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-1.3882763805838668E+16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-57844849190994.445</v>
      </c>
      <c r="L5733" s="444">
        <f t="shared" ca="1" si="194"/>
        <v>-1.3940608655029662E+16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-1.3940608655029662E+16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-58085869395956.922</v>
      </c>
      <c r="L5734" s="444">
        <f t="shared" ca="1" si="194"/>
        <v>-1.3998694524425618E+16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-1.3998694524425618E+16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-58327893851773.406</v>
      </c>
      <c r="L5735" s="444">
        <f t="shared" ca="1" si="194"/>
        <v>-1.4057022418277392E+16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-1.4057022418277392E+16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-58570926742822.469</v>
      </c>
      <c r="L5736" s="444">
        <f t="shared" ca="1" si="194"/>
        <v>-1.4115593345020214E+16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-1.4115593345020214E+16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-58814972270917.563</v>
      </c>
      <c r="L5737" s="444">
        <f t="shared" ca="1" si="194"/>
        <v>-1.4174408317291132E+16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-1.4174408317291132E+16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-59060034655379.719</v>
      </c>
      <c r="L5738" s="444">
        <f t="shared" ca="1" si="194"/>
        <v>-1.4233468351946512E+16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-1.4233468351946512E+16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-59306118133110.469</v>
      </c>
      <c r="L5739" s="444">
        <f t="shared" ca="1" si="194"/>
        <v>-1.4292774470079622E+16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-1.4292774470079622E+16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-59553226958665.086</v>
      </c>
      <c r="L5740" s="444">
        <f t="shared" ca="1" si="194"/>
        <v>-1.4352327697038288E+16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-1.4352327697038288E+16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-59801365404326.195</v>
      </c>
      <c r="L5741" s="444">
        <f t="shared" ca="1" si="194"/>
        <v>-1.4412129062442614E+16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-1.4412129062442614E+16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-60050537760177.555</v>
      </c>
      <c r="L5742" s="444">
        <f t="shared" ca="1" si="194"/>
        <v>-1.4472179600202792E+16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-1.4472179600202792E+16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-60300748334178.305</v>
      </c>
      <c r="L5743" s="444">
        <f t="shared" ca="1" si="194"/>
        <v>-1.453248034853697E+16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-1.453248034853697E+16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-60552001452237.383</v>
      </c>
      <c r="L5744" s="444">
        <f t="shared" ca="1" si="194"/>
        <v>-1.4593032349989208E+16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-1.4593032349989208E+16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-60804301458288.367</v>
      </c>
      <c r="L5745" s="444">
        <f t="shared" ca="1" si="194"/>
        <v>-1.4653836651447496E+16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-1.4653836651447496E+16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-61057652714364.563</v>
      </c>
      <c r="L5746" s="444">
        <f t="shared" ca="1" si="194"/>
        <v>-1.471489430416186E+16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-1.471489430416186E+16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-61312059600674.414</v>
      </c>
      <c r="L5747" s="444">
        <f t="shared" ca="1" si="194"/>
        <v>-1.4776206363762534E+16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-1.4776206363762534E+16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-61567526515677.234</v>
      </c>
      <c r="L5748" s="444">
        <f t="shared" ca="1" si="194"/>
        <v>-1.4837773890278212E+16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-1.4837773890278212E+16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-61824057876159.219</v>
      </c>
      <c r="L5749" s="444">
        <f t="shared" ca="1" si="194"/>
        <v>-1.4899597948154372E+16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-1.4899597948154372E+16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-62081658117309.891</v>
      </c>
      <c r="L5750" s="444">
        <f t="shared" ca="1" si="194"/>
        <v>-1.4961679606271682E+16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-1.4961679606271682E+16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-62340331692798.68</v>
      </c>
      <c r="L5751" s="444">
        <f t="shared" ca="1" si="194"/>
        <v>-1.502401993796448E+16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-1.502401993796448E+16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-62600083074852</v>
      </c>
      <c r="L5752" s="444">
        <f t="shared" ca="1" si="194"/>
        <v>-1.5086620021039332E+16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-1.5086620021039332E+16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-62860916754330.547</v>
      </c>
      <c r="L5753" s="444">
        <f t="shared" ca="1" si="194"/>
        <v>-1.5149480937793662E+16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-1.5149480937793662E+16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-63122837240806.922</v>
      </c>
      <c r="L5754" s="444">
        <f t="shared" ca="1" si="194"/>
        <v>-1.5212603775034468E+16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-1.5212603775034468E+16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-63385849062643.617</v>
      </c>
      <c r="L5755" s="444">
        <f t="shared" ca="1" si="194"/>
        <v>-1.5275989624097112E+16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-1.5275989624097112E+16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-63649956767071.297</v>
      </c>
      <c r="L5756" s="444">
        <f t="shared" ca="1" si="194"/>
        <v>-1.5339639580864184E+16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-1.5339639580864184E+16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-63915164920267.43</v>
      </c>
      <c r="L5757" s="444">
        <f t="shared" ca="1" si="194"/>
        <v>-1.5403554745784452E+16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-1.5403554745784452E+16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-64181478107435.219</v>
      </c>
      <c r="L5758" s="444">
        <f t="shared" ca="1" si="194"/>
        <v>-1.5467736223891888E+16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-1.5467736223891888E+16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-64448900932882.867</v>
      </c>
      <c r="L5759" s="444">
        <f t="shared" ca="1" si="194"/>
        <v>-1.553218512482477E+16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-1.553218512482477E+16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-64717438020103.211</v>
      </c>
      <c r="L5760" s="444">
        <f t="shared" ca="1" si="194"/>
        <v>-1.5596902562844874E+16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-1.5596902562844874E+16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-64987094011853.641</v>
      </c>
      <c r="L5761" s="444">
        <f t="shared" ca="1" si="194"/>
        <v>-1.5661889656856728E+16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-1.5661889656856728E+16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-65257873570236.367</v>
      </c>
      <c r="L5762" s="444">
        <f t="shared" ca="1" si="194"/>
        <v>-1.5727147530426964E+16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-1.5727147530426964E+16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-65529781376779.016</v>
      </c>
      <c r="L5763" s="444">
        <f t="shared" ca="1" si="194"/>
        <v>-1.5792677311803744E+16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-1.5792677311803744E+16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-65802822132515.602</v>
      </c>
      <c r="L5764" s="444">
        <f t="shared" ca="1" si="194"/>
        <v>-1.585848013393626E+16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-1.585848013393626E+16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-66077000558067.758</v>
      </c>
      <c r="L5765" s="444">
        <f t="shared" ca="1" si="194"/>
        <v>-1.5924557134494328E+16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-1.5924557134494328E+16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-66352321393726.367</v>
      </c>
      <c r="L5766" s="444">
        <f t="shared" ca="1" si="194"/>
        <v>-1.5990909455888054E+16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-1.5990909455888054E+16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-66628789399533.555</v>
      </c>
      <c r="L5767" s="444">
        <f t="shared" ca="1" si="194"/>
        <v>-1.6057538245287588E+16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-1.6057538245287588E+16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-66906409355364.961</v>
      </c>
      <c r="L5768" s="444">
        <f t="shared" ca="1" si="194"/>
        <v>-1.6124444654642952E+16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-1.6124444654642952E+16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-67185186061012.289</v>
      </c>
      <c r="L5769" s="444">
        <f t="shared" ca="1" si="194"/>
        <v>-1.6191629840703964E+16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-1.6191629840703964E+16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-67465124336266.516</v>
      </c>
      <c r="L5770" s="444">
        <f t="shared" ca="1" si="194"/>
        <v>-1.625909496504023E+16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-1.625909496504023E+16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-67746229021000.969</v>
      </c>
      <c r="L5771" s="444">
        <f t="shared" ca="1" si="194"/>
        <v>-1.632684119406123E+16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-1.632684119406123E+16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-68028504975255.125</v>
      </c>
      <c r="L5772" s="444">
        <f t="shared" ca="1" si="194"/>
        <v>-1.6394869699036486E+16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-1.6394869699036486E+16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-68311957079318.688</v>
      </c>
      <c r="L5773" s="444">
        <f t="shared" ca="1" si="194"/>
        <v>-1.6463181656115804E+16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-1.6463181656115804E+16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-68596590233815.852</v>
      </c>
      <c r="L5774" s="444">
        <f t="shared" ca="1" si="194"/>
        <v>-1.653177824634962E+16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-1.653177824634962E+16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-68882409359790.094</v>
      </c>
      <c r="L5775" s="444">
        <f t="shared" ca="1" si="194"/>
        <v>-1.660066065570941E+16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-1.660066065570941E+16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-69169419398789.211</v>
      </c>
      <c r="L5776" s="444">
        <f t="shared" ca="1" si="194"/>
        <v>-1.66698300751082E+16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-1.66698300751082E+16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-69457625312950.836</v>
      </c>
      <c r="L5777" s="444">
        <f t="shared" ca="1" si="194"/>
        <v>-1.673928770042115E+16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-1.673928770042115E+16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-69747032085088.125</v>
      </c>
      <c r="L5778" s="444">
        <f t="shared" ca="1" si="194"/>
        <v>-1.6809034732506238E+16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-1.6809034732506238E+16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-70037644718775.992</v>
      </c>
      <c r="L5779" s="444">
        <f t="shared" ca="1" si="194"/>
        <v>-1.6879072377225014E+16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-1.6879072377225014E+16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-70329468238437.563</v>
      </c>
      <c r="L5780" s="444">
        <f t="shared" ca="1" si="194"/>
        <v>-1.6949401845463452E+16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-1.6949401845463452E+16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-70622507689431.063</v>
      </c>
      <c r="L5781" s="444">
        <f t="shared" ca="1" si="194"/>
        <v>-1.7020024353152884E+16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-1.7020024353152884E+16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-70916768138137.031</v>
      </c>
      <c r="L5782" s="444">
        <f t="shared" ca="1" si="194"/>
        <v>-1.7090941121291022E+16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-1.7090941121291022E+16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-71212254672045.922</v>
      </c>
      <c r="L5783" s="444">
        <f t="shared" ca="1" si="194"/>
        <v>-1.7162153375963068E+16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-1.7162153375963068E+16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-71508972399846.125</v>
      </c>
      <c r="L5784" s="444">
        <f t="shared" ca="1" si="194"/>
        <v>-1.7233662348362914E+16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-1.7233662348362914E+16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-71806926451512.141</v>
      </c>
      <c r="L5785" s="444">
        <f t="shared" ca="1" si="194"/>
        <v>-1.7305469274814426E+16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-1.7305469274814426E+16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-72106121978393.438</v>
      </c>
      <c r="L5786" s="444">
        <f t="shared" ca="1" si="194"/>
        <v>-1.737757539679282E+16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-1.737757539679282E+16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-72406564153303.422</v>
      </c>
      <c r="L5787" s="444">
        <f t="shared" ca="1" si="194"/>
        <v>-1.7449981960946124E+16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-1.7449981960946124E+16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-72708258170608.844</v>
      </c>
      <c r="L5788" s="444">
        <f t="shared" ca="1" si="194"/>
        <v>-1.7522690219116732E+16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-1.7522690219116732E+16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-73011209246319.719</v>
      </c>
      <c r="L5789" s="444">
        <f t="shared" ca="1" si="194"/>
        <v>-1.7595701428363052E+16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-1.7595701428363052E+16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-73315422618179.375</v>
      </c>
      <c r="L5790" s="444">
        <f t="shared" ca="1" si="194"/>
        <v>-1.7669016850981232E+16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-1.7669016850981232E+16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-73620903545755.125</v>
      </c>
      <c r="L5791" s="444">
        <f t="shared" ca="1" si="194"/>
        <v>-1.7742637754526988E+16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-1.7742637754526988E+16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-73927657310529.109</v>
      </c>
      <c r="L5792" s="444">
        <f t="shared" ca="1" si="194"/>
        <v>-1.7816565411837518E+16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-1.7816565411837518E+16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-74235689215989.656</v>
      </c>
      <c r="L5793" s="444">
        <f t="shared" ca="1" si="194"/>
        <v>-1.7890801101053508E+16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-1.7890801101053508E+16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-74545004587722.953</v>
      </c>
      <c r="L5794" s="444">
        <f t="shared" ca="1" si="194"/>
        <v>-1.796534610564123E+16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-1.796534610564123E+16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-74855608773505.125</v>
      </c>
      <c r="L5795" s="444">
        <f t="shared" ca="1" si="194"/>
        <v>-1.8040201714414736E+16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-1.8040201714414736E+16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-75167507143394.734</v>
      </c>
      <c r="L5796" s="444">
        <f t="shared" ca="1" si="194"/>
        <v>-1.8115369221558132E+16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-1.8115369221558132E+16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-75480705089825.547</v>
      </c>
      <c r="L5797" s="444">
        <f t="shared" ca="1" si="194"/>
        <v>-1.8190849926647956E+16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-1.8190849926647956E+16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-75795208027699.813</v>
      </c>
      <c r="L5798" s="444">
        <f t="shared" ca="1" si="194"/>
        <v>-1.8266645134675656E+16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-1.8266645134675656E+16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-76111021394481.906</v>
      </c>
      <c r="L5799" s="444">
        <f t="shared" ca="1" si="194"/>
        <v>-1.8342756156070136E+16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-1.8342756156070136E+16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-76428150650292.234</v>
      </c>
      <c r="L5800" s="444">
        <f t="shared" ca="1" si="194"/>
        <v>-1.8419184306720428E+16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-1.8419184306720428E+16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-76746601278001.781</v>
      </c>
      <c r="L5801" s="444">
        <f t="shared" ca="1" si="194"/>
        <v>-1.8495930907998428E+16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-1.8495930907998428E+16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-77066378783326.781</v>
      </c>
      <c r="L5802" s="444">
        <f t="shared" ca="1" si="194"/>
        <v>-1.8572997286781756E+16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-1.8572997286781756E+16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-77387488694923.984</v>
      </c>
      <c r="L5803" s="444">
        <f t="shared" ca="1" si="194"/>
        <v>-1.865038477547668E+16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-1.865038477547668E+16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-77709936564486.172</v>
      </c>
      <c r="L5804" s="444">
        <f t="shared" ca="1" si="194"/>
        <v>-1.8728094712041168E+16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-1.8728094712041168E+16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-78033727966838.203</v>
      </c>
      <c r="L5805" s="444">
        <f t="shared" ca="1" si="194"/>
        <v>-1.8806128440008008E+16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-1.8806128440008008E+16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-78358868500033.359</v>
      </c>
      <c r="L5806" s="444">
        <f t="shared" ca="1" si="194"/>
        <v>-1.888448730850804E+16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-1.888448730850804E+16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-78685363785450.172</v>
      </c>
      <c r="L5807" s="444">
        <f t="shared" ca="1" si="194"/>
        <v>-1.8963172672293492E+16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-1.8963172672293492E+16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-79013219467889.547</v>
      </c>
      <c r="L5808" s="444">
        <f t="shared" ca="1" si="194"/>
        <v>-1.904218589176138E+16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-1.904218589176138E+16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-79342441215672.422</v>
      </c>
      <c r="L5809" s="444">
        <f t="shared" ca="1" si="194"/>
        <v>-1.9121528332977052E+16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-1.9121528332977052E+16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-79673034720737.719</v>
      </c>
      <c r="L5810" s="444">
        <f t="shared" ca="1" si="194"/>
        <v>-1.9201201367697788E+16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-1.9201201367697788E+16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-80005005698740.781</v>
      </c>
      <c r="L5811" s="444">
        <f t="shared" ca="1" si="194"/>
        <v>-1.9281206373396528E+16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-1.9281206373396528E+16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-80338359889152.203</v>
      </c>
      <c r="L5812" s="444">
        <f t="shared" ca="1" si="194"/>
        <v>-1.936154473328568E+16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-1.936154473328568E+16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-80673103055357</v>
      </c>
      <c r="L5813" s="444">
        <f t="shared" ca="1" si="194"/>
        <v>-1.9442217836341036E+16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-1.9442217836341036E+16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-81009240984754.313</v>
      </c>
      <c r="L5814" s="444">
        <f t="shared" ca="1" si="194"/>
        <v>-1.9523227077325792E+16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-1.9523227077325792E+16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-81346779488857.469</v>
      </c>
      <c r="L5815" s="444">
        <f t="shared" ca="1" si="194"/>
        <v>-1.9604573856814648E+16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-1.9604573856814648E+16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-81685724403394.359</v>
      </c>
      <c r="L5816" s="444">
        <f t="shared" ca="1" si="194"/>
        <v>-1.9686259581218044E+16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-1.9686259581218044E+16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-82026081588408.516</v>
      </c>
      <c r="L5817" s="444">
        <f t="shared" ca="1" si="194"/>
        <v>-1.9768285662806452E+16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-1.9768285662806452E+16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-82367856928360.219</v>
      </c>
      <c r="L5818" s="444">
        <f t="shared" ca="1" si="194"/>
        <v>-1.9850653519734812E+16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-1.9850653519734812E+16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-82711056332228.375</v>
      </c>
      <c r="L5819" s="444">
        <f t="shared" ca="1" si="194"/>
        <v>-1.993336457606704E+16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-1.993336457606704E+16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-83055685733612.672</v>
      </c>
      <c r="L5820" s="444">
        <f t="shared" ca="1" si="194"/>
        <v>-2.0016420261800652E+16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-2.0016420261800652E+16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-83401751090836.047</v>
      </c>
      <c r="L5821" s="444">
        <f t="shared" ca="1" si="194"/>
        <v>-2.0099822012891488E+16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-2.0099822012891488E+16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-83749258387047.859</v>
      </c>
      <c r="L5822" s="444">
        <f t="shared" ca="1" si="194"/>
        <v>-2.0183571271278536E+16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-2.0183571271278536E+16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-84098213630327.234</v>
      </c>
      <c r="L5823" s="444">
        <f t="shared" ca="1" si="194"/>
        <v>-2.0267669484908864E+16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-2.0267669484908864E+16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-84448622853786.938</v>
      </c>
      <c r="L5824" s="444">
        <f t="shared" ca="1" si="194"/>
        <v>-2.0352118107762652E+16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-2.0352118107762652E+16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-84800492115677.719</v>
      </c>
      <c r="L5825" s="444">
        <f t="shared" ca="1" si="194"/>
        <v>-2.0436918599878328E+16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-2.0436918599878328E+16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-85153827499493.031</v>
      </c>
      <c r="L5826" s="444">
        <f t="shared" ca="1" si="194"/>
        <v>-2.052207242737782E+16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-2.052207242737782E+16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-85508635114074.25</v>
      </c>
      <c r="L5827" s="444">
        <f t="shared" ca="1" si="194"/>
        <v>-2.0607581062491896E+16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-2.0607581062491896E+16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-85864921093716.234</v>
      </c>
      <c r="L5828" s="444">
        <f t="shared" ca="1" si="194"/>
        <v>-2.0693445983585612E+16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-2.0693445983585612E+16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-86222691598273.375</v>
      </c>
      <c r="L5829" s="444">
        <f t="shared" ca="1" si="194"/>
        <v>-2.0779668675183884E+16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-2.0779668675183884E+16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-86581952813266.188</v>
      </c>
      <c r="L5830" s="444">
        <f t="shared" ca="1" si="194"/>
        <v>-2.0866250627997152E+16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-2.0866250627997152E+16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-86942710949988.125</v>
      </c>
      <c r="L5831" s="444">
        <f t="shared" ca="1" si="194"/>
        <v>-2.095319333894714E+16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-2.095319333894714E+16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-87304972245613.078</v>
      </c>
      <c r="L5832" s="444">
        <f t="shared" ca="1" si="194"/>
        <v>-2.1040498311192752E+16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-2.1040498311192752E+16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-87668742963303.125</v>
      </c>
      <c r="L5833" s="444">
        <f t="shared" ca="1" si="194"/>
        <v>-2.1128167054156056E+16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-2.1128167054156056E+16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-88034029392316.906</v>
      </c>
      <c r="L5834" s="444">
        <f t="shared" ca="1" si="194"/>
        <v>-2.1216201083548372E+16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-2.1216201083548372E+16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-88400837848118.219</v>
      </c>
      <c r="L5835" s="444">
        <f t="shared" ca="1" si="194"/>
        <v>-2.1304601921396492E+16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-2.1304601921396492E+16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-88769174672485.375</v>
      </c>
      <c r="L5836" s="444">
        <f t="shared" ca="1" si="194"/>
        <v>-2.1393371096068976E+16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-2.1393371096068976E+16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-89139046233620.734</v>
      </c>
      <c r="L5837" s="444">
        <f t="shared" ca="1" si="194"/>
        <v>-2.1482510142302596E+16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-2.1482510142302596E+16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-89510458926260.813</v>
      </c>
      <c r="L5838" s="444">
        <f t="shared" ca="1" si="194"/>
        <v>-2.1572020601228856E+16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-2.1572020601228856E+16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-89883419171786.906</v>
      </c>
      <c r="L5839" s="444">
        <f t="shared" ca="1" si="194"/>
        <v>-2.1661904020400644E+16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-2.1661904020400644E+16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-90257933418336.016</v>
      </c>
      <c r="L5840" s="444">
        <f t="shared" ca="1" si="194"/>
        <v>-2.175216195381898E+16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-2.175216195381898E+16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-90634008140912.422</v>
      </c>
      <c r="L5841" s="444">
        <f t="shared" ca="1" si="194"/>
        <v>-2.1842795961959892E+16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-2.1842795961959892E+16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-91011649841499.547</v>
      </c>
      <c r="L5842" s="444">
        <f t="shared" ca="1" si="194"/>
        <v>-2.1933807611801392E+16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-2.1933807611801392E+16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-91390865049172.469</v>
      </c>
      <c r="L5843" s="444">
        <f t="shared" ca="1" si="194"/>
        <v>-2.2025198476850564E+16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-2.2025198476850564E+16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-91771660320210.688</v>
      </c>
      <c r="L5844" s="444">
        <f t="shared" ca="1" si="194"/>
        <v>-2.2116970137170776E+16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-2.2116970137170776E+16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-92154042238211.563</v>
      </c>
      <c r="L5845" s="444">
        <f t="shared" ca="1" si="194"/>
        <v>-2.2209124179408988E+16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-2.2209124179408988E+16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-92538017414204.109</v>
      </c>
      <c r="L5846" s="444">
        <f t="shared" ca="1" si="194"/>
        <v>-2.2301662196823192E+16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-2.2301662196823192E+16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-92923592486763.297</v>
      </c>
      <c r="L5847" s="444">
        <f t="shared" ca="1" si="194"/>
        <v>-2.2394585789309956E+16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-2.2394585789309956E+16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-93310774122124.813</v>
      </c>
      <c r="L5848" s="444">
        <f t="shared" ca="1" si="194"/>
        <v>-2.248789656343208E+16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-2.248789656343208E+16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-93699569014300.328</v>
      </c>
      <c r="L5849" s="444">
        <f t="shared" ca="1" si="194"/>
        <v>-2.258159613244638E+16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-2.258159613244638E+16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-94089983885193.25</v>
      </c>
      <c r="L5850" s="444">
        <f t="shared" ca="1" si="194"/>
        <v>-2.2675686116331572E+16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-2.2675686116331572E+16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-94482025484714.875</v>
      </c>
      <c r="L5851" s="444">
        <f t="shared" ca="1" si="194"/>
        <v>-2.2770168141816288E+16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-2.2770168141816288E+16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-94875700590901.203</v>
      </c>
      <c r="L5852" s="444">
        <f t="shared" ca="1" si="194"/>
        <v>-2.2865043842407188E+16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-2.2865043842407188E+16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-95271016010029.953</v>
      </c>
      <c r="L5853" s="444">
        <f t="shared" ca="1" si="194"/>
        <v>-2.2960314858417216E+16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-2.2960314858417216E+16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-95667978576738.406</v>
      </c>
      <c r="L5854" s="444">
        <f t="shared" ca="1" si="194"/>
        <v>-2.3055982836993956E+16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-2.3055982836993956E+16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-96066595154141.484</v>
      </c>
      <c r="L5855" s="444">
        <f t="shared" ca="1" si="194"/>
        <v>-2.3152049432148096E+16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-2.3152049432148096E+16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-96466872633950.406</v>
      </c>
      <c r="L5856" s="444">
        <f t="shared" ca="1" si="194"/>
        <v>-2.3248516304782048E+16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-2.3248516304782048E+16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-96868817936591.859</v>
      </c>
      <c r="L5857" s="444">
        <f t="shared" ca="1" si="194"/>
        <v>-2.334538512271864E+16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-2.334538512271864E+16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-97272438011327.672</v>
      </c>
      <c r="L5858" s="444">
        <f t="shared" ca="1" si="194"/>
        <v>-2.3442657560729968E+16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-2.3442657560729968E+16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-97677739836374.859</v>
      </c>
      <c r="L5859" s="444">
        <f t="shared" ca="1" si="194"/>
        <v>-2.3540335300566344E+16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-2.3540335300566344E+16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-98084730419026.438</v>
      </c>
      <c r="L5860" s="444">
        <f t="shared" ca="1" si="194"/>
        <v>-2.3638420030985372E+16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-2.3638420030985372E+16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-98493416795772.375</v>
      </c>
      <c r="L5861" s="444">
        <f t="shared" ca="1" si="194"/>
        <v>-2.3736913447781144E+16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-2.3736913447781144E+16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-98903806032421.438</v>
      </c>
      <c r="L5862" s="444">
        <f t="shared" ca="1" si="194"/>
        <v>-2.3835817253813564E+16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-2.3835817253813564E+16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-99315905224223.188</v>
      </c>
      <c r="L5863" s="444">
        <f t="shared" ca="1" si="194"/>
        <v>-2.3935133159037788E+16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-2.3935133159037788E+16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-99729721495990.781</v>
      </c>
      <c r="L5864" s="444">
        <f t="shared" ca="1" si="194"/>
        <v>-2.403486288053378E+16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-2.403486288053378E+16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-100145262002224.08</v>
      </c>
      <c r="L5865" s="444">
        <f t="shared" ca="1" si="194"/>
        <v>-2.4135008142536004E+16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-2.4135008142536004E+16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-100562533927233.34</v>
      </c>
      <c r="L5866" s="444">
        <f t="shared" ca="1" si="194"/>
        <v>-2.4235570676463236E+16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-2.4235570676463236E+16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-100981544485263.48</v>
      </c>
      <c r="L5867" s="444">
        <f t="shared" ca="1" si="194"/>
        <v>-2.43365522209485E+16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-2.43365522209485E+16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-101402300920618.75</v>
      </c>
      <c r="L5868" s="444">
        <f t="shared" ca="1" si="194"/>
        <v>-2.443795452186912E+16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-2.443795452186912E+16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-101824810507788</v>
      </c>
      <c r="L5869" s="444">
        <f t="shared" ca="1" si="194"/>
        <v>-2.4539779332376908E+16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-2.4539779332376908E+16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-102249080551570.45</v>
      </c>
      <c r="L5870" s="444">
        <f t="shared" ca="1" si="194"/>
        <v>-2.464202841292848E+16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-2.464202841292848E+16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-102675118387202</v>
      </c>
      <c r="L5871" s="444">
        <f t="shared" ca="1" si="194"/>
        <v>-2.474470353131568E+16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-2.474470353131568E+16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-103102931380482</v>
      </c>
      <c r="L5872" s="444">
        <f t="shared" ca="1" si="194"/>
        <v>-2.484780646269616E+16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-2.484780646269616E+16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-103532526927900.67</v>
      </c>
      <c r="L5873" s="444">
        <f t="shared" ref="L5873:L6127" ca="1" si="199">I5873-J5873+K5873</f>
        <v>-2.495133898962406E+16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-2.495133898962406E+16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-103963912456766.92</v>
      </c>
      <c r="L5874" s="444">
        <f t="shared" ca="1" si="199"/>
        <v>-2.5055302902080828E+16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-2.5055302902080828E+16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-104397095425336.78</v>
      </c>
      <c r="L5875" s="444">
        <f t="shared" ca="1" si="199"/>
        <v>-2.5159699997506164E+16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-2.5159699997506164E+16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-104832083322942.34</v>
      </c>
      <c r="L5876" s="444">
        <f t="shared" ca="1" si="199"/>
        <v>-2.5264532080829108E+16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-2.5264532080829108E+16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-105268883670121.28</v>
      </c>
      <c r="L5877" s="444">
        <f t="shared" ca="1" si="199"/>
        <v>-2.5369800964499228E+16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-2.5369800964499228E+16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-105707504018746.78</v>
      </c>
      <c r="L5878" s="444">
        <f t="shared" ca="1" si="199"/>
        <v>-2.5475508468517976E+16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-2.5475508468517976E+16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-106147951952158.23</v>
      </c>
      <c r="L5879" s="444">
        <f t="shared" ca="1" si="199"/>
        <v>-2.5581656420470136E+16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-2.5581656420470136E+16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-106590235085292.23</v>
      </c>
      <c r="L5880" s="444">
        <f t="shared" ca="1" si="199"/>
        <v>-2.5688246655555428E+16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-2.5688246655555428E+16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-107034361064814.28</v>
      </c>
      <c r="L5881" s="444">
        <f t="shared" ca="1" si="199"/>
        <v>-2.5795281016620244E+16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-2.5795281016620244E+16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-107480337569251.02</v>
      </c>
      <c r="L5882" s="444">
        <f t="shared" ca="1" si="199"/>
        <v>-2.5902761354189496E+16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-2.5902761354189496E+16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-107928172309122.91</v>
      </c>
      <c r="L5883" s="444">
        <f t="shared" ca="1" si="199"/>
        <v>-2.601068952649862E+16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-2.601068952649862E+16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-108377873027077.58</v>
      </c>
      <c r="L5884" s="444">
        <f t="shared" ca="1" si="199"/>
        <v>-2.6119067399525696E+16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-2.6119067399525696E+16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-108829447498023.73</v>
      </c>
      <c r="L5885" s="444">
        <f t="shared" ca="1" si="199"/>
        <v>-2.622789684702372E+16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-2.622789684702372E+16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-109282903529265.5</v>
      </c>
      <c r="L5886" s="444">
        <f t="shared" ca="1" si="199"/>
        <v>-2.6337179750552984E+16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-2.6337179750552984E+16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-109738248960637.44</v>
      </c>
      <c r="L5887" s="444">
        <f t="shared" ca="1" si="199"/>
        <v>-2.644691799951362E+16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-2.644691799951362E+16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-110195491664640.08</v>
      </c>
      <c r="L5888" s="444">
        <f t="shared" ca="1" si="199"/>
        <v>-2.655711349117826E+16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-2.655711349117826E+16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-110654639546576.08</v>
      </c>
      <c r="L5889" s="444">
        <f t="shared" ca="1" si="199"/>
        <v>-2.6667768130724836E+16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-2.6667768130724836E+16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-111115700544686.81</v>
      </c>
      <c r="L5890" s="444">
        <f t="shared" ca="1" si="199"/>
        <v>-2.6778883831269524E+16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-2.6778883831269524E+16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-111578682630289.69</v>
      </c>
      <c r="L5891" s="444">
        <f t="shared" ca="1" si="199"/>
        <v>-2.6890462513899812E+16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-2.6890462513899812E+16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-112043593807915.88</v>
      </c>
      <c r="L5892" s="444">
        <f t="shared" ca="1" si="199"/>
        <v>-2.7002506107707728E+16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-2.7002506107707728E+16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-112510442115448.86</v>
      </c>
      <c r="L5893" s="444">
        <f t="shared" ca="1" si="199"/>
        <v>-2.7115016549823176E+16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-2.7115016549823176E+16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-112979235624263.23</v>
      </c>
      <c r="L5894" s="444">
        <f t="shared" ca="1" si="199"/>
        <v>-2.722799578544744E+16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-2.722799578544744E+16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-113449982439364.33</v>
      </c>
      <c r="L5895" s="444">
        <f t="shared" ca="1" si="199"/>
        <v>-2.7341445767886804E+16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-2.7341445767886804E+16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-113922690699528.34</v>
      </c>
      <c r="L5896" s="444">
        <f t="shared" ca="1" si="199"/>
        <v>-2.7455368458586332E+16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-2.7455368458586332E+16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-114397368577443.05</v>
      </c>
      <c r="L5897" s="444">
        <f t="shared" ca="1" si="199"/>
        <v>-2.7569765827163776E+16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-2.7569765827163776E+16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-114874024279849.06</v>
      </c>
      <c r="L5898" s="444">
        <f t="shared" ca="1" si="199"/>
        <v>-2.7684639851443624E+16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-2.7684639851443624E+16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-115352666047681.77</v>
      </c>
      <c r="L5899" s="444">
        <f t="shared" ca="1" si="199"/>
        <v>-2.7799992517491304E+16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-2.7799992517491304E+16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-115833302156213.77</v>
      </c>
      <c r="L5900" s="444">
        <f t="shared" ca="1" si="199"/>
        <v>-2.7915825819647516E+16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-2.7915825819647516E+16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-116315940915197.98</v>
      </c>
      <c r="L5901" s="444">
        <f t="shared" ca="1" si="199"/>
        <v>-2.8032141760562712E+16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-2.8032141760562712E+16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-116800590669011.3</v>
      </c>
      <c r="L5902" s="444">
        <f t="shared" ca="1" si="199"/>
        <v>-2.8148942351231724E+16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-2.8148942351231724E+16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-117287259796798.84</v>
      </c>
      <c r="L5903" s="444">
        <f t="shared" ca="1" si="199"/>
        <v>-2.8266229611028524E+16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-2.8266229611028524E+16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-117775956712618.84</v>
      </c>
      <c r="L5904" s="444">
        <f t="shared" ca="1" si="199"/>
        <v>-2.8384005567741144E+16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-2.8384005567741144E+16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-118266689865588.08</v>
      </c>
      <c r="L5905" s="444">
        <f t="shared" ca="1" si="199"/>
        <v>-2.8502272257606732E+16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-2.8502272257606732E+16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-118759467740028.03</v>
      </c>
      <c r="L5906" s="444">
        <f t="shared" ca="1" si="199"/>
        <v>-2.862103172534676E+16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-2.862103172534676E+16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-119254298855611.5</v>
      </c>
      <c r="L5907" s="444">
        <f t="shared" ca="1" si="199"/>
        <v>-2.8740286024202372E+16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-2.8740286024202372E+16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-119751191767509.88</v>
      </c>
      <c r="L5908" s="444">
        <f t="shared" ca="1" si="199"/>
        <v>-2.886003721596988E+16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-2.886003721596988E+16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-120250155066541.17</v>
      </c>
      <c r="L5909" s="444">
        <f t="shared" ca="1" si="199"/>
        <v>-2.898028737103642E+16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-2.898028737103642E+16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-120751197379318.44</v>
      </c>
      <c r="L5910" s="444">
        <f t="shared" ca="1" si="199"/>
        <v>-2.910103856841574E+16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-2.910103856841574E+16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-121254327368398.92</v>
      </c>
      <c r="L5911" s="444">
        <f t="shared" ca="1" si="199"/>
        <v>-2.922229289578414E+16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-2.922229289578414E+16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-121759553732433.94</v>
      </c>
      <c r="L5912" s="444">
        <f t="shared" ca="1" si="199"/>
        <v>-2.9344052449516572E+16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-2.9344052449516572E+16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-122266885206319.06</v>
      </c>
      <c r="L5913" s="444">
        <f t="shared" ca="1" si="199"/>
        <v>-2.9466319334722892E+16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-2.9466319334722892E+16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-122776330561345.38</v>
      </c>
      <c r="L5914" s="444">
        <f t="shared" ca="1" si="199"/>
        <v>-2.9589095665284236E+16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-2.9589095665284236E+16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-123287898605350.98</v>
      </c>
      <c r="L5915" s="444">
        <f t="shared" ca="1" si="199"/>
        <v>-2.9712383563889588E+16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-2.9712383563889588E+16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-123801598182873.27</v>
      </c>
      <c r="L5916" s="444">
        <f t="shared" ca="1" si="199"/>
        <v>-2.983618516207246E+16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-2.983618516207246E+16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-124317438175301.92</v>
      </c>
      <c r="L5917" s="444">
        <f t="shared" ca="1" si="199"/>
        <v>-2.996050260024776E+16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-2.996050260024776E+16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-124835427501032.31</v>
      </c>
      <c r="L5918" s="444">
        <f t="shared" ca="1" si="199"/>
        <v>-3.0085338027748792E+16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-3.0085338027748792E+16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-125355575115619.97</v>
      </c>
      <c r="L5919" s="444">
        <f t="shared" ca="1" si="199"/>
        <v>-3.0210693602864412E+16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-3.0210693602864412E+16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-125877890011935.05</v>
      </c>
      <c r="L5920" s="444">
        <f t="shared" ca="1" si="199"/>
        <v>-3.0336571492876348E+16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-3.0336571492876348E+16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-126402381220318.11</v>
      </c>
      <c r="L5921" s="444">
        <f t="shared" ca="1" si="199"/>
        <v>-3.0462973874096668E+16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-3.0462973874096668E+16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-126929057808736.11</v>
      </c>
      <c r="L5922" s="444">
        <f t="shared" ca="1" si="199"/>
        <v>-3.0589902931905404E+16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-3.0589902931905404E+16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-127457928882939.2</v>
      </c>
      <c r="L5923" s="444">
        <f t="shared" ca="1" si="199"/>
        <v>-3.0717360860788344E+16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-3.0717360860788344E+16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-127989003586618.08</v>
      </c>
      <c r="L5924" s="444">
        <f t="shared" ca="1" si="199"/>
        <v>-3.0845349864374964E+16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-3.0845349864374964E+16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-128522291101562.33</v>
      </c>
      <c r="L5925" s="444">
        <f t="shared" ca="1" si="199"/>
        <v>-3.0973872155476528E+16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-3.0973872155476528E+16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-129057800647818.86</v>
      </c>
      <c r="L5926" s="444">
        <f t="shared" ca="1" si="199"/>
        <v>-3.1102929956124348E+16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-3.1102929956124348E+16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-129595541483851.45</v>
      </c>
      <c r="L5927" s="444">
        <f t="shared" ca="1" si="199"/>
        <v>-3.12325254976082E+16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-3.12325254976082E+16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-130135522906700.81</v>
      </c>
      <c r="L5928" s="444">
        <f t="shared" ca="1" si="199"/>
        <v>-3.13626610205149E+16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-3.13626610205149E+16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-130677754252145.42</v>
      </c>
      <c r="L5929" s="444">
        <f t="shared" ca="1" si="199"/>
        <v>-3.1493338774767044E+16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-3.1493338774767044E+16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-131222244894862.69</v>
      </c>
      <c r="L5930" s="444">
        <f t="shared" ca="1" si="199"/>
        <v>-3.1624561019661908E+16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-3.1624561019661908E+16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-131769004248591.28</v>
      </c>
      <c r="L5931" s="444">
        <f t="shared" ca="1" si="199"/>
        <v>-3.17563300239105E+16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-3.17563300239105E+16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-132318041766293.73</v>
      </c>
      <c r="L5932" s="444">
        <f t="shared" ca="1" si="199"/>
        <v>-3.1888648065676792E+16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-3.1888648065676792E+16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-132869366940319.97</v>
      </c>
      <c r="L5933" s="444">
        <f t="shared" ca="1" si="199"/>
        <v>-3.2021517432617112E+16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-3.2021517432617112E+16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-133422989302571.3</v>
      </c>
      <c r="L5934" s="444">
        <f t="shared" ca="1" si="199"/>
        <v>-3.2154940421919684E+16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-3.2154940421919684E+16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-133978918424665.34</v>
      </c>
      <c r="L5935" s="444">
        <f t="shared" ca="1" si="199"/>
        <v>-3.2288919340344348E+16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-3.2288919340344348E+16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-134537163918101.45</v>
      </c>
      <c r="L5936" s="444">
        <f t="shared" ca="1" si="199"/>
        <v>-3.2423456504262448E+16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-3.2423456504262448E+16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-135097735434426.86</v>
      </c>
      <c r="L5937" s="444">
        <f t="shared" ca="1" si="199"/>
        <v>-3.2558554239696876E+16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-3.2558554239696876E+16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-135660642665403.63</v>
      </c>
      <c r="L5938" s="444">
        <f t="shared" ca="1" si="199"/>
        <v>-3.269421488236228E+16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-3.269421488236228E+16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-136225895343176.17</v>
      </c>
      <c r="L5939" s="444">
        <f t="shared" ca="1" si="199"/>
        <v>-3.2830440777705456E+16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-3.2830440777705456E+16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-136793503240439.39</v>
      </c>
      <c r="L5940" s="444">
        <f t="shared" ca="1" si="199"/>
        <v>-3.2967234280945896E+16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-3.2967234280945896E+16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-137363476170607.88</v>
      </c>
      <c r="L5941" s="444">
        <f t="shared" ca="1" si="199"/>
        <v>-3.3104597757116504E+16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-3.3104597757116504E+16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-137935823987985.44</v>
      </c>
      <c r="L5942" s="444">
        <f t="shared" ca="1" si="199"/>
        <v>-3.3242533581104488E+16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-3.3242533581104488E+16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-138510556587935.36</v>
      </c>
      <c r="L5943" s="444">
        <f t="shared" ca="1" si="199"/>
        <v>-3.3381044137692424E+16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-3.3381044137692424E+16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-139087683907051.77</v>
      </c>
      <c r="L5944" s="444">
        <f t="shared" ca="1" si="199"/>
        <v>-3.3520131821599476E+16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-3.3520131821599476E+16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-139667215923331.14</v>
      </c>
      <c r="L5945" s="444">
        <f t="shared" ca="1" si="199"/>
        <v>-3.3659799037522808E+16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-3.3659799037522808E+16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-140249162656345.03</v>
      </c>
      <c r="L5946" s="444">
        <f t="shared" ca="1" si="199"/>
        <v>-3.3800048200179152E+16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-3.3800048200179152E+16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-140833534167413.13</v>
      </c>
      <c r="L5947" s="444">
        <f t="shared" ca="1" si="199"/>
        <v>-3.3940881734346564E+16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-3.3940881734346564E+16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-141420340559777.34</v>
      </c>
      <c r="L5948" s="444">
        <f t="shared" ca="1" si="199"/>
        <v>-3.408230207490634E+16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-3.408230207490634E+16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-142009591978776.41</v>
      </c>
      <c r="L5949" s="444">
        <f t="shared" ca="1" si="199"/>
        <v>-3.4224311666885116E+16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-3.4224311666885116E+16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-142601298612021.31</v>
      </c>
      <c r="L5950" s="444">
        <f t="shared" ca="1" si="199"/>
        <v>-3.4366912965497136E+16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-3.4366912965497136E+16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-143195470689571.41</v>
      </c>
      <c r="L5951" s="444">
        <f t="shared" ca="1" si="199"/>
        <v>-3.4510108436186708E+16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-3.4510108436186708E+16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-143792118484111.28</v>
      </c>
      <c r="L5952" s="444">
        <f t="shared" ca="1" si="199"/>
        <v>-3.465390055467082E+16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-3.465390055467082E+16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-144391252311128.41</v>
      </c>
      <c r="L5953" s="444">
        <f t="shared" ca="1" si="199"/>
        <v>-3.4798291806981948E+16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-3.4798291806981948E+16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-144992882529091.47</v>
      </c>
      <c r="L5954" s="444">
        <f t="shared" ca="1" si="199"/>
        <v>-3.494328468951104E+16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-3.494328468951104E+16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-145597019539629.34</v>
      </c>
      <c r="L5955" s="444">
        <f t="shared" ca="1" si="199"/>
        <v>-3.5088881709050668E+16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-3.5088881709050668E+16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-146203673787711.13</v>
      </c>
      <c r="L5956" s="444">
        <f t="shared" ca="1" si="199"/>
        <v>-3.523508538283838E+16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-3.523508538283838E+16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-146812855761826.59</v>
      </c>
      <c r="L5957" s="444">
        <f t="shared" ca="1" si="199"/>
        <v>-3.5381898238600208E+16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-3.5381898238600208E+16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-147424575994167.5</v>
      </c>
      <c r="L5958" s="444">
        <f t="shared" ca="1" si="199"/>
        <v>-3.5529322814594376E+16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-3.5529322814594376E+16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-148038845060809.91</v>
      </c>
      <c r="L5959" s="444">
        <f t="shared" ca="1" si="199"/>
        <v>-3.5677361659655184E+16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-3.5677361659655184E+16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-148655673581896.59</v>
      </c>
      <c r="L5960" s="444">
        <f t="shared" ca="1" si="199"/>
        <v>-3.582601733323708E+16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-3.582601733323708E+16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-149275072221821.16</v>
      </c>
      <c r="L5961" s="444">
        <f t="shared" ca="1" si="199"/>
        <v>-3.59752924054589E+16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-3.59752924054589E+16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-149897051689412.06</v>
      </c>
      <c r="L5962" s="444">
        <f t="shared" ca="1" si="199"/>
        <v>-3.6125189457148312E+16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-3.6125189457148312E+16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-150521622738117.97</v>
      </c>
      <c r="L5963" s="444">
        <f t="shared" ca="1" si="199"/>
        <v>-3.6275711079886432E+16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-3.6275711079886432E+16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-151148796166193.47</v>
      </c>
      <c r="L5964" s="444">
        <f t="shared" ca="1" si="199"/>
        <v>-3.6426859876052624E+16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-3.6426859876052624E+16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-151778582816885.94</v>
      </c>
      <c r="L5965" s="444">
        <f t="shared" ca="1" si="199"/>
        <v>-3.6578638458869512E+16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-3.6578638458869512E+16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-152410993578622.97</v>
      </c>
      <c r="L5966" s="444">
        <f t="shared" ca="1" si="199"/>
        <v>-3.6731049452448136E+16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-3.6731049452448136E+16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-153046039385200.56</v>
      </c>
      <c r="L5967" s="444">
        <f t="shared" ca="1" si="199"/>
        <v>-3.6884095491833336E+16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-3.6884095491833336E+16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-153683731215972.22</v>
      </c>
      <c r="L5968" s="444">
        <f t="shared" ca="1" si="199"/>
        <v>-3.7037779223049312E+16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-3.7037779223049312E+16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-154324080096038.81</v>
      </c>
      <c r="L5969" s="444">
        <f t="shared" ca="1" si="199"/>
        <v>-3.7192103303145352E+16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-3.7192103303145352E+16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-154967097096438.97</v>
      </c>
      <c r="L5970" s="444">
        <f t="shared" ca="1" si="199"/>
        <v>-3.7347070400241792E+16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-3.7347070400241792E+16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-155612793334340.81</v>
      </c>
      <c r="L5971" s="444">
        <f t="shared" ca="1" si="199"/>
        <v>-3.7502683193576136E+16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-3.7502683193576136E+16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-156261179973233.91</v>
      </c>
      <c r="L5972" s="444">
        <f t="shared" ca="1" si="199"/>
        <v>-3.7658944373549368E+16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-3.7658944373549368E+16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-156912268223122.38</v>
      </c>
      <c r="L5973" s="444">
        <f t="shared" ca="1" si="199"/>
        <v>-3.7815856641772488E+16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-3.7815856641772488E+16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-157566069340718.69</v>
      </c>
      <c r="L5974" s="444">
        <f t="shared" ca="1" si="199"/>
        <v>-3.7973422711113208E+16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-3.7973422711113208E+16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-158222594629638.38</v>
      </c>
      <c r="L5975" s="444">
        <f t="shared" ca="1" si="199"/>
        <v>-3.8131645305742848E+16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-3.8131645305742848E+16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-158881855440595.19</v>
      </c>
      <c r="L5976" s="444">
        <f t="shared" ca="1" si="199"/>
        <v>-3.829052716118344E+16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-3.829052716118344E+16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-159543863171597.66</v>
      </c>
      <c r="L5977" s="444">
        <f t="shared" ca="1" si="199"/>
        <v>-3.845007102435504E+16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-3.845007102435504E+16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-160208629268146</v>
      </c>
      <c r="L5978" s="444">
        <f t="shared" ca="1" si="199"/>
        <v>-3.8610279653623184E+16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-3.8610279653623184E+16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-160876165223429.94</v>
      </c>
      <c r="L5979" s="444">
        <f t="shared" ca="1" si="199"/>
        <v>-3.8771155818846616E+16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-3.8771155818846616E+16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-161546482578527.56</v>
      </c>
      <c r="L5980" s="444">
        <f t="shared" ca="1" si="199"/>
        <v>-3.8932702301425144E+16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-3.8932702301425144E+16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-162219592922604.75</v>
      </c>
      <c r="L5981" s="444">
        <f t="shared" ca="1" si="199"/>
        <v>-3.9094921894347752E+16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-3.9094921894347752E+16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-162895507893115.63</v>
      </c>
      <c r="L5982" s="444">
        <f t="shared" ca="1" si="199"/>
        <v>-3.9257817402240864E+16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-3.9257817402240864E+16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-163574239176003.59</v>
      </c>
      <c r="L5983" s="444">
        <f t="shared" ca="1" si="199"/>
        <v>-3.9421391641416864E+16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-3.9421391641416864E+16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-164255798505903.59</v>
      </c>
      <c r="L5984" s="444">
        <f t="shared" ca="1" si="199"/>
        <v>-3.9585647439922768E+16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-3.9585647439922768E+16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-164940197666344.88</v>
      </c>
      <c r="L5985" s="444">
        <f t="shared" ca="1" si="199"/>
        <v>-3.9750587637589112E+16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-3.9750587637589112E+16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-165627448489954.63</v>
      </c>
      <c r="L5986" s="444">
        <f t="shared" ca="1" si="199"/>
        <v>-3.9916215086079064E+16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-3.9916215086079064E+16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-166317562858662.75</v>
      </c>
      <c r="L5987" s="444">
        <f t="shared" ca="1" si="199"/>
        <v>-4.0082532648937728E+16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-4.0082532648937728E+16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-167010552703907.19</v>
      </c>
      <c r="L5988" s="444">
        <f t="shared" ca="1" si="199"/>
        <v>-4.0249543201641632E+16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-4.0249543201641632E+16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-167706430006840.13</v>
      </c>
      <c r="L5989" s="444">
        <f t="shared" ca="1" si="199"/>
        <v>-4.0417249631648472E+16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-4.0417249631648472E+16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-168405206798535.31</v>
      </c>
      <c r="L5990" s="444">
        <f t="shared" ca="1" si="199"/>
        <v>-4.0585654838447008E+16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-4.0585654838447008E+16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-169106895160195.88</v>
      </c>
      <c r="L5991" s="444">
        <f t="shared" ca="1" si="199"/>
        <v>-4.07547617336072E+16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-4.07547617336072E+16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-169811507223363.34</v>
      </c>
      <c r="L5992" s="444">
        <f t="shared" ca="1" si="199"/>
        <v>-4.092457324083056E+16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-4.092457324083056E+16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-170519055170127.34</v>
      </c>
      <c r="L5993" s="444">
        <f t="shared" ca="1" si="199"/>
        <v>-4.1095092296000688E+16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-4.1095092296000688E+16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-171229551233336.19</v>
      </c>
      <c r="L5994" s="444">
        <f t="shared" ca="1" si="199"/>
        <v>-4.1266321847234024E+16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-4.1266321847234024E+16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-171943007696808.44</v>
      </c>
      <c r="L5995" s="444">
        <f t="shared" ca="1" si="199"/>
        <v>-4.1438264854930832E+16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-4.1438264854930832E+16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-172659436895545.13</v>
      </c>
      <c r="L5996" s="444">
        <f t="shared" ca="1" si="199"/>
        <v>-4.1610924291826376E+16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-4.1610924291826376E+16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-173378851215943.22</v>
      </c>
      <c r="L5997" s="444">
        <f t="shared" ca="1" si="199"/>
        <v>-4.178430314304232E+16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-4.178430314304232E+16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-174101263096009.66</v>
      </c>
      <c r="L5998" s="444">
        <f t="shared" ca="1" si="199"/>
        <v>-4.1958404406138328E+16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-4.1958404406138328E+16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-174826685025576.38</v>
      </c>
      <c r="L5999" s="444">
        <f t="shared" ca="1" si="199"/>
        <v>-4.2133231091163904E+16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-4.2133231091163904E+16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-175555129546516.25</v>
      </c>
      <c r="L6000" s="444">
        <f t="shared" ca="1" si="199"/>
        <v>-4.2308786220710424E+16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-4.2308786220710424E+16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-176286609252960.09</v>
      </c>
      <c r="L6001" s="444">
        <f t="shared" ca="1" si="199"/>
        <v>-4.2485072829963384E+16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-4.2485072829963384E+16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-177021136791514.09</v>
      </c>
      <c r="L6002" s="444">
        <f t="shared" ca="1" si="199"/>
        <v>-4.2662093966754896E+16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-4.2662093966754896E+16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-177758724861478.72</v>
      </c>
      <c r="L6003" s="444">
        <f t="shared" ca="1" si="199"/>
        <v>-4.2839852691616376E+16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-4.2839852691616376E+16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-178499386215068.22</v>
      </c>
      <c r="L6004" s="444">
        <f t="shared" ca="1" si="199"/>
        <v>-4.3018352077831448E+16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-4.3018352077831448E+16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-179243133657631.03</v>
      </c>
      <c r="L6005" s="444">
        <f t="shared" ca="1" si="199"/>
        <v>-4.319759521148908E+16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-4.319759521148908E+16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-179989980047871.16</v>
      </c>
      <c r="L6006" s="444">
        <f t="shared" ca="1" si="199"/>
        <v>-4.3377585191536952E+16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-4.3377585191536952E+16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-180739938298070.63</v>
      </c>
      <c r="L6007" s="444">
        <f t="shared" ca="1" si="199"/>
        <v>-4.3558325129835024E+16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-4.3558325129835024E+16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-181493021374312.59</v>
      </c>
      <c r="L6008" s="444">
        <f t="shared" ca="1" si="199"/>
        <v>-4.3739818151209336E+16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-4.3739818151209336E+16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-182249242296705.56</v>
      </c>
      <c r="L6009" s="444">
        <f t="shared" ca="1" si="199"/>
        <v>-4.392206739350604E+16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-4.392206739350604E+16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-183008614139608.5</v>
      </c>
      <c r="L6010" s="444">
        <f t="shared" ca="1" si="199"/>
        <v>-4.4105076007645648E+16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-4.4105076007645648E+16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-183771150031856.88</v>
      </c>
      <c r="L6011" s="444">
        <f t="shared" ca="1" si="199"/>
        <v>-4.4288847157677504E+16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-4.4288847157677504E+16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-184536863156989.59</v>
      </c>
      <c r="L6012" s="444">
        <f t="shared" ca="1" si="199"/>
        <v>-4.4473384020834496E+16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-4.4473384020834496E+16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-185305766753477.06</v>
      </c>
      <c r="L6013" s="444">
        <f t="shared" ca="1" si="199"/>
        <v>-4.4658689787587976E+16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-4.4658689787587976E+16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-186077874114949.91</v>
      </c>
      <c r="L6014" s="444">
        <f t="shared" ca="1" si="199"/>
        <v>-4.4844767661702928E+16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-4.4844767661702928E+16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-186853198590428.88</v>
      </c>
      <c r="L6015" s="444">
        <f t="shared" ca="1" si="199"/>
        <v>-4.503162086029336E+16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-4.503162086029336E+16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-187631753584555.66</v>
      </c>
      <c r="L6016" s="444">
        <f t="shared" ca="1" si="199"/>
        <v>-4.5219252613877912E+16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-4.5219252613877912E+16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-188413552557824.63</v>
      </c>
      <c r="L6017" s="444">
        <f t="shared" ca="1" si="199"/>
        <v>-4.5407666166435736E+16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-4.5407666166435736E+16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-189198609026815.56</v>
      </c>
      <c r="L6018" s="444">
        <f t="shared" ca="1" si="199"/>
        <v>-4.5596864775462552E+16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-4.5596864775462552E+16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-189986936564427.31</v>
      </c>
      <c r="L6019" s="444">
        <f t="shared" ca="1" si="199"/>
        <v>-4.5786851712026976E+16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-4.5786851712026976E+16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-190778548800112.41</v>
      </c>
      <c r="L6020" s="444">
        <f t="shared" ca="1" si="199"/>
        <v>-4.5977630260827088E+16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-4.5977630260827088E+16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-191573459420112.88</v>
      </c>
      <c r="L6021" s="444">
        <f t="shared" ca="1" si="199"/>
        <v>-4.61692037202472E+16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-4.61692037202472E+16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-192371682167696.66</v>
      </c>
      <c r="L6022" s="444">
        <f t="shared" ca="1" si="199"/>
        <v>-4.6361575402414896E+16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-4.6361575402414896E+16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-193173230843395.41</v>
      </c>
      <c r="L6023" s="444">
        <f t="shared" ca="1" si="199"/>
        <v>-4.6554748633258288E+16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-4.6554748633258288E+16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-193978119305242.88</v>
      </c>
      <c r="L6024" s="444">
        <f t="shared" ca="1" si="199"/>
        <v>-4.6748726752563528E+16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-4.6748726752563528E+16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-194786361469014.69</v>
      </c>
      <c r="L6025" s="444">
        <f t="shared" ca="1" si="199"/>
        <v>-4.6943513114032544E+16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-4.6943513114032544E+16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-195597971308468.94</v>
      </c>
      <c r="L6026" s="444">
        <f t="shared" ca="1" si="199"/>
        <v>-4.7139111085341016E+16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-4.7139111085341016E+16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-196412962855587.56</v>
      </c>
      <c r="L6027" s="444">
        <f t="shared" ca="1" si="199"/>
        <v>-4.73355240481966E+16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-4.73355240481966E+16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-197231350200819.16</v>
      </c>
      <c r="L6028" s="444">
        <f t="shared" ca="1" si="199"/>
        <v>-4.7532755398397416E+16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-4.7532755398397416E+16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-198053147493322.56</v>
      </c>
      <c r="L6029" s="444">
        <f t="shared" ca="1" si="199"/>
        <v>-4.7730808545890736E+16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-4.7730808545890736E+16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-198878368941211.41</v>
      </c>
      <c r="L6030" s="444">
        <f t="shared" ca="1" si="199"/>
        <v>-4.7929686914831944E+16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-4.7929686914831944E+16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-199707028811799.75</v>
      </c>
      <c r="L6031" s="444">
        <f t="shared" ca="1" si="199"/>
        <v>-4.8129393943643744E+16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-4.8129393943643744E+16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-200539141431848.94</v>
      </c>
      <c r="L6032" s="444">
        <f t="shared" ca="1" si="199"/>
        <v>-4.8329933085075592E+16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-4.8329933085075592E+16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-201374721187814.97</v>
      </c>
      <c r="L6033" s="444">
        <f t="shared" ca="1" si="199"/>
        <v>-4.8531307806263408E+16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-4.8531307806263408E+16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-202213782526097.53</v>
      </c>
      <c r="L6034" s="444">
        <f t="shared" ca="1" si="199"/>
        <v>-4.8733521588789504E+16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-4.8733521588789504E+16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-203056339953289.59</v>
      </c>
      <c r="L6035" s="444">
        <f t="shared" ca="1" si="199"/>
        <v>-4.8936577928742792E+16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-4.8936577928742792E+16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-203902408036428.31</v>
      </c>
      <c r="L6036" s="444">
        <f t="shared" ca="1" si="199"/>
        <v>-4.9140480336779224E+16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-4.9140480336779224E+16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-204752001403246.75</v>
      </c>
      <c r="L6037" s="444">
        <f t="shared" ca="1" si="199"/>
        <v>-4.9345232338182472E+16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-4.9345232338182472E+16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-205605134742426.97</v>
      </c>
      <c r="L6038" s="444">
        <f t="shared" ca="1" si="199"/>
        <v>-4.9550837472924896E+16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-4.9550837472924896E+16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-206461822803853.72</v>
      </c>
      <c r="L6039" s="444">
        <f t="shared" ca="1" si="199"/>
        <v>-4.9757299295728752E+16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-4.9757299295728752E+16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-207322080398869.81</v>
      </c>
      <c r="L6040" s="444">
        <f t="shared" ca="1" si="199"/>
        <v>-4.9964621376127624E+16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-4.9964621376127624E+16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-208185922400531.75</v>
      </c>
      <c r="L6041" s="444">
        <f t="shared" ca="1" si="199"/>
        <v>-5.0172807298528152E+16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-5.0172807298528152E+16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-209053363743867.31</v>
      </c>
      <c r="L6042" s="444">
        <f t="shared" ca="1" si="199"/>
        <v>-5.0381860662272016E+16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-5.0381860662272016E+16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-209924419426133.41</v>
      </c>
      <c r="L6043" s="444">
        <f t="shared" ca="1" si="199"/>
        <v>-5.0591785081698152E+16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-5.0591785081698152E+16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-210799104507075.63</v>
      </c>
      <c r="L6044" s="444">
        <f t="shared" ca="1" si="199"/>
        <v>-5.0802584186205224E+16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-5.0802584186205224E+16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-211677434109188.44</v>
      </c>
      <c r="L6045" s="444">
        <f t="shared" ca="1" si="199"/>
        <v>-5.1014261620314416E+16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-5.1014261620314416E+16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-212559423417976.72</v>
      </c>
      <c r="L6046" s="444">
        <f t="shared" ca="1" si="199"/>
        <v>-5.1226821043732392E+16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-5.1226821043732392E+16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-213445087682218.31</v>
      </c>
      <c r="L6047" s="444">
        <f t="shared" ca="1" si="199"/>
        <v>-5.1440266131414608E+16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-5.1440266131414608E+16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-214334442214227.53</v>
      </c>
      <c r="L6048" s="444">
        <f t="shared" ca="1" si="199"/>
        <v>-5.1654600573628832E+16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-5.1654600573628832E+16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-215227502390120.13</v>
      </c>
      <c r="L6049" s="444">
        <f t="shared" ca="1" si="199"/>
        <v>-5.1869828076018952E+16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-5.1869828076018952E+16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-216124283650078.97</v>
      </c>
      <c r="L6050" s="444">
        <f t="shared" ca="1" si="199"/>
        <v>-5.2085952359669032E+16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-5.2085952359669032E+16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-217024801498620.97</v>
      </c>
      <c r="L6051" s="444">
        <f t="shared" ca="1" si="199"/>
        <v>-5.2302977161167656E+16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-5.2302977161167656E+16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-217929071504865.22</v>
      </c>
      <c r="L6052" s="444">
        <f t="shared" ca="1" si="199"/>
        <v>-5.252090623267252E+16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-5.252090623267252E+16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-218837109302802.16</v>
      </c>
      <c r="L6053" s="444">
        <f t="shared" ca="1" si="199"/>
        <v>-5.273974334197532E+16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-5.273974334197532E+16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-219748930591563.84</v>
      </c>
      <c r="L6054" s="444">
        <f t="shared" ca="1" si="199"/>
        <v>-5.295949227256688E+16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-5.295949227256688E+16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-220664551135695.34</v>
      </c>
      <c r="L6055" s="444">
        <f t="shared" ca="1" si="199"/>
        <v>-5.3180156823702576E+16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-5.3180156823702576E+16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-221583986765427.41</v>
      </c>
      <c r="L6056" s="444">
        <f t="shared" ca="1" si="199"/>
        <v>-5.3401740810468E+16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-5.3401740810468E+16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-222507253376950</v>
      </c>
      <c r="L6057" s="444">
        <f t="shared" ca="1" si="199"/>
        <v>-5.3624248063844952E+16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-5.3624248063844952E+16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-223434366932687.31</v>
      </c>
      <c r="L6058" s="444">
        <f t="shared" ca="1" si="199"/>
        <v>-5.384768243077764E+16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-5.384768243077764E+16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-224365343461573.5</v>
      </c>
      <c r="L6059" s="444">
        <f t="shared" ca="1" si="199"/>
        <v>-5.4072047774239216E+16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-5.4072047774239216E+16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-225300199059330.06</v>
      </c>
      <c r="L6060" s="444">
        <f t="shared" ca="1" si="199"/>
        <v>-5.4297347973298544E+16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-5.4297347973298544E+16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-226238949888743.94</v>
      </c>
      <c r="L6061" s="444">
        <f t="shared" ca="1" si="199"/>
        <v>-5.4523586923187288E+16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-5.4523586923187288E+16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-227181612179947.03</v>
      </c>
      <c r="L6062" s="444">
        <f t="shared" ca="1" si="199"/>
        <v>-5.4750768535367232E+16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-5.4750768535367232E+16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-228128202230696.78</v>
      </c>
      <c r="L6063" s="444">
        <f t="shared" ca="1" si="199"/>
        <v>-5.4978896737597928E+16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-5.4978896737597928E+16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-229078736406658.03</v>
      </c>
      <c r="L6064" s="444">
        <f t="shared" ca="1" si="199"/>
        <v>-5.5207975474004584E+16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-5.5207975474004584E+16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-230033231141685.75</v>
      </c>
      <c r="L6065" s="444">
        <f t="shared" ca="1" si="199"/>
        <v>-5.5438008705146272E+16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-5.5438008705146272E+16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-230991702938109.47</v>
      </c>
      <c r="L6066" s="444">
        <f t="shared" ca="1" si="199"/>
        <v>-5.5669000408084384E+16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-5.5669000408084384E+16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-231954168367018.25</v>
      </c>
      <c r="L6067" s="444">
        <f t="shared" ca="1" si="199"/>
        <v>-5.59009545764514E+16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-5.59009545764514E+16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-232920644068547.5</v>
      </c>
      <c r="L6068" s="444">
        <f t="shared" ca="1" si="199"/>
        <v>-5.6133875220519944E+16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-5.6133875220519944E+16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-233891146752166.47</v>
      </c>
      <c r="L6069" s="444">
        <f t="shared" ca="1" si="199"/>
        <v>-5.6367766367272112E+16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-5.6367766367272112E+16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-234865693196967.13</v>
      </c>
      <c r="L6070" s="444">
        <f t="shared" ca="1" si="199"/>
        <v>-5.660263206046908E+16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-5.660263206046908E+16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-235844300251954.5</v>
      </c>
      <c r="L6071" s="444">
        <f t="shared" ca="1" si="199"/>
        <v>-5.6838476360721032E+16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-5.6838476360721032E+16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-236826984836337.63</v>
      </c>
      <c r="L6072" s="444">
        <f t="shared" ca="1" si="199"/>
        <v>-5.7075303345557368E+16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-5.7075303345557368E+16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-237813763939822.38</v>
      </c>
      <c r="L6073" s="444">
        <f t="shared" ca="1" si="199"/>
        <v>-5.7313117109497192E+16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-5.7313117109497192E+16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-238804654622904.97</v>
      </c>
      <c r="L6074" s="444">
        <f t="shared" ca="1" si="199"/>
        <v>-5.7551921764120096E+16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-5.7551921764120096E+16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-239799674017167.03</v>
      </c>
      <c r="L6075" s="444">
        <f t="shared" ca="1" si="199"/>
        <v>-5.7791721438137264E+16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-5.7791721438137264E+16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-240798839325571.91</v>
      </c>
      <c r="L6076" s="444">
        <f t="shared" ca="1" si="199"/>
        <v>-5.8032520277462832E+16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-5.8032520277462832E+16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-241802167822761.75</v>
      </c>
      <c r="L6077" s="444">
        <f t="shared" ca="1" si="199"/>
        <v>-5.8274322445285592E+16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-5.8274322445285592E+16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-242809676855356.66</v>
      </c>
      <c r="L6078" s="444">
        <f t="shared" ca="1" si="199"/>
        <v>-5.8517132122140952E+16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-5.8517132122140952E+16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-243821383842253.97</v>
      </c>
      <c r="L6079" s="444">
        <f t="shared" ca="1" si="199"/>
        <v>-5.8760953505983208E+16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-5.8760953505983208E+16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-244837306274930.03</v>
      </c>
      <c r="L6080" s="444">
        <f t="shared" ca="1" si="199"/>
        <v>-5.9005790812258136E+16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-5.9005790812258136E+16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-245857461717742.22</v>
      </c>
      <c r="L6081" s="444">
        <f t="shared" ca="1" si="199"/>
        <v>-5.925164827397588E+16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-5.925164827397588E+16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-246881867808232.78</v>
      </c>
      <c r="L6082" s="444">
        <f t="shared" ca="1" si="199"/>
        <v>-5.9498530141784112E+16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-5.9498530141784112E+16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-247910542257433.78</v>
      </c>
      <c r="L6083" s="444">
        <f t="shared" ca="1" si="199"/>
        <v>-5.9746440684041544E+16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-5.9746440684041544E+16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-248943502850173.09</v>
      </c>
      <c r="L6084" s="444">
        <f t="shared" ca="1" si="199"/>
        <v>-5.999538418689172E+16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-5.999538418689172E+16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-249980767445382.16</v>
      </c>
      <c r="L6085" s="444">
        <f t="shared" ca="1" si="199"/>
        <v>-6.0245364954337104E+16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-6.0245364954337104E+16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-251022353976404.56</v>
      </c>
      <c r="L6086" s="444">
        <f t="shared" ca="1" si="199"/>
        <v>-6.0496387308313512E+16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-6.0496387308313512E+16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-252068280451306.34</v>
      </c>
      <c r="L6087" s="444">
        <f t="shared" ca="1" si="199"/>
        <v>-6.0748455588764816E+16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-6.0748455588764816E+16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-253118564953186.72</v>
      </c>
      <c r="L6088" s="444">
        <f t="shared" ca="1" si="199"/>
        <v>-6.1001574153718E+16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-6.1001574153718E+16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-254173225640491.66</v>
      </c>
      <c r="L6089" s="444">
        <f t="shared" ca="1" si="199"/>
        <v>-6.1255747379358488E+16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-6.1255747379358488E+16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-255232280747327.03</v>
      </c>
      <c r="L6090" s="444">
        <f t="shared" ca="1" si="199"/>
        <v>-6.1510979660105816E+16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-6.1510979660105816E+16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-256295748583774.25</v>
      </c>
      <c r="L6091" s="444">
        <f t="shared" ca="1" si="199"/>
        <v>-6.1767275408689592E+16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-6.1767275408689592E+16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-257363647536206.66</v>
      </c>
      <c r="L6092" s="444">
        <f t="shared" ca="1" si="199"/>
        <v>-6.20246390562258E+16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-6.20246390562258E+16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-258435996067607.5</v>
      </c>
      <c r="L6093" s="444">
        <f t="shared" ca="1" si="199"/>
        <v>-6.2283075052293408E+16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-6.2283075052293408E+16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-259512812717889.22</v>
      </c>
      <c r="L6094" s="444">
        <f t="shared" ca="1" si="199"/>
        <v>-6.2542587865011296E+16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-6.2542587865011296E+16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-260594116104213.72</v>
      </c>
      <c r="L6095" s="444">
        <f t="shared" ca="1" si="199"/>
        <v>-6.2803181981115512E+16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-6.2803181981115512E+16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-261679924921314.63</v>
      </c>
      <c r="L6096" s="444">
        <f t="shared" ca="1" si="199"/>
        <v>-6.3064861906036824E+16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-6.3064861906036824E+16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-262770257941820.09</v>
      </c>
      <c r="L6097" s="444">
        <f t="shared" ca="1" si="199"/>
        <v>-6.3327632163978648E+16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-6.3327632163978648E+16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-263865134016577.69</v>
      </c>
      <c r="L6098" s="444">
        <f t="shared" ca="1" si="199"/>
        <v>-6.3591497297995224E+16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-6.3591497297995224E+16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-264964572074980.09</v>
      </c>
      <c r="L6099" s="444">
        <f t="shared" ca="1" si="199"/>
        <v>-6.3856461870070208E+16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-6.3856461870070208E+16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-266068591125292.53</v>
      </c>
      <c r="L6100" s="444">
        <f t="shared" ca="1" si="199"/>
        <v>-6.4122530461195504E+16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-6.4122530461195504E+16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-267177210254981.22</v>
      </c>
      <c r="L6101" s="444">
        <f t="shared" ca="1" si="199"/>
        <v>-6.4389707671450488E+16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-6.4389707671450488E+16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-268290448631043.72</v>
      </c>
      <c r="L6102" s="444">
        <f t="shared" ca="1" si="199"/>
        <v>-6.4657998120081528E+16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-6.4657998120081528E+16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-269408325500339.69</v>
      </c>
      <c r="L6103" s="444">
        <f t="shared" ca="1" si="199"/>
        <v>-6.4927406445581864E+16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-6.4927406445581864E+16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-270530860189924.44</v>
      </c>
      <c r="L6104" s="444">
        <f t="shared" ca="1" si="199"/>
        <v>-6.5197937305771792E+16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-6.5197937305771792E+16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-271658072107382.47</v>
      </c>
      <c r="L6105" s="444">
        <f t="shared" ca="1" si="199"/>
        <v>-6.5469595377879176E+16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-6.5469595377879176E+16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-272789980741163.22</v>
      </c>
      <c r="L6106" s="444">
        <f t="shared" ca="1" si="199"/>
        <v>-6.5742385358620336E+16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-6.5742385358620336E+16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-273926605660918.09</v>
      </c>
      <c r="L6107" s="444">
        <f t="shared" ca="1" si="199"/>
        <v>-6.6016311964281256E+16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-6.6016311964281256E+16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-275067966517838.56</v>
      </c>
      <c r="L6108" s="444">
        <f t="shared" ca="1" si="199"/>
        <v>-6.6291379930799096E+16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-6.6291379930799096E+16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-276214083044996.22</v>
      </c>
      <c r="L6109" s="444">
        <f t="shared" ca="1" si="199"/>
        <v>-6.6567594013844096E+16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-6.6567594013844096E+16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-277364975057683.69</v>
      </c>
      <c r="L6110" s="444">
        <f t="shared" ca="1" si="199"/>
        <v>-6.6844958988901776E+16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-6.6844958988901776E+16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-278520662453757.38</v>
      </c>
      <c r="L6111" s="444">
        <f t="shared" ca="1" si="199"/>
        <v>-6.7123479651355536E+16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-6.7123479651355536E+16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-279681165213981.41</v>
      </c>
      <c r="L6112" s="444">
        <f t="shared" ca="1" si="199"/>
        <v>-6.740316081656952E+16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-6.740316081656952E+16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-280846503402373.03</v>
      </c>
      <c r="L6113" s="444">
        <f t="shared" ca="1" si="199"/>
        <v>-6.7684007319971896E+16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-6.7684007319971896E+16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-282016697166549.5</v>
      </c>
      <c r="L6114" s="444">
        <f t="shared" ca="1" si="199"/>
        <v>-6.7966024017138448E+16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-6.7966024017138448E+16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-283191766738076.88</v>
      </c>
      <c r="L6115" s="444">
        <f t="shared" ca="1" si="199"/>
        <v>-6.8249215783876528E+16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-6.8249215783876528E+16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-284371732432818.81</v>
      </c>
      <c r="L6116" s="444">
        <f t="shared" ca="1" si="199"/>
        <v>-6.8533587516309344E+16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-6.8533587516309344E+16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-285556614651288.94</v>
      </c>
      <c r="L6117" s="444">
        <f t="shared" ca="1" si="199"/>
        <v>-6.8819144130960632E+16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-6.8819144130960632E+16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-286746433879002.69</v>
      </c>
      <c r="L6118" s="444">
        <f t="shared" ca="1" si="199"/>
        <v>-6.9105890564839632E+16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-6.9105890564839632E+16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-287941210686831.81</v>
      </c>
      <c r="L6119" s="444">
        <f t="shared" ca="1" si="199"/>
        <v>-6.9393831775526464E+16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-6.9393831775526464E+16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-289140965731360.25</v>
      </c>
      <c r="L6120" s="444">
        <f t="shared" ca="1" si="199"/>
        <v>-6.9682972741257824E+16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-6.9682972741257824E+16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-290345719755240.94</v>
      </c>
      <c r="L6121" s="444">
        <f t="shared" ca="1" si="199"/>
        <v>-6.9973318461013064E+16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-6.9973318461013064E+16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-291555493587554.44</v>
      </c>
      <c r="L6122" s="444">
        <f t="shared" ca="1" si="199"/>
        <v>-7.0264873954600616E+16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-7.0264873954600616E+16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-292770308144169.19</v>
      </c>
      <c r="L6123" s="444">
        <f t="shared" ca="1" si="199"/>
        <v>-7.0557644262744784E+16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-7.0557644262744784E+16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-293990184428103.25</v>
      </c>
      <c r="L6124" s="444">
        <f t="shared" ca="1" si="199"/>
        <v>-7.0851634447172888E+16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-7.0851634447172888E+16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-295215143529887.06</v>
      </c>
      <c r="L6125" s="444">
        <f t="shared" ca="1" si="199"/>
        <v>-7.1146849590702776E+16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-7.1146849590702776E+16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-296445206627928.25</v>
      </c>
      <c r="L6126" s="444">
        <f t="shared" ca="1" si="199"/>
        <v>-7.1443294797330704E+16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-7.1443294797330704E+16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-297680394988877.94</v>
      </c>
      <c r="L6127" s="444">
        <f t="shared" ca="1" si="199"/>
        <v>-7.1740975192319584E+16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-7.1740975192319584E+16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-298920729967998.25</v>
      </c>
      <c r="L6128" s="444">
        <f t="shared" ref="L6128:L6250" ca="1" si="204">I6128-J6128+K6128</f>
        <v>-7.2039895922287584E+16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-7.2039895922287584E+16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-300166233009531.63</v>
      </c>
      <c r="L6129" s="444">
        <f t="shared" ca="1" si="204"/>
        <v>-7.234006215529712E+16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-7.234006215529712E+16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-301416925647071.31</v>
      </c>
      <c r="L6130" s="444">
        <f t="shared" ca="1" si="204"/>
        <v>-7.2641479080944192E+16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-7.2641479080944192E+16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-302672829503934.13</v>
      </c>
      <c r="L6131" s="444">
        <f t="shared" ca="1" si="204"/>
        <v>-7.2944151910448128E+16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-7.2944151910448128E+16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-303933966293533.88</v>
      </c>
      <c r="L6132" s="444">
        <f t="shared" ca="1" si="204"/>
        <v>-7.3248085876741664E+16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-7.3248085876741664E+16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-305200357819756.94</v>
      </c>
      <c r="L6133" s="444">
        <f t="shared" ca="1" si="204"/>
        <v>-7.3553286234561424E+16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-7.3553286234561424E+16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-306472025977339.25</v>
      </c>
      <c r="L6134" s="444">
        <f t="shared" ca="1" si="204"/>
        <v>-7.3859758260538768E+16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-7.3859758260538768E+16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-307748992752244.88</v>
      </c>
      <c r="L6135" s="444">
        <f t="shared" ca="1" si="204"/>
        <v>-7.4167507253291008E+16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-7.4167507253291008E+16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-309031280222045.88</v>
      </c>
      <c r="L6136" s="444">
        <f t="shared" ca="1" si="204"/>
        <v>-7.4476538533513056E+16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-7.4476538533513056E+16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-310318910556304.38</v>
      </c>
      <c r="L6137" s="444">
        <f t="shared" ca="1" si="204"/>
        <v>-7.478685744406936E+16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-7.478685744406936E+16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-311611906016955.69</v>
      </c>
      <c r="L6138" s="444">
        <f t="shared" ca="1" si="204"/>
        <v>-7.509846935008632E+16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-7.509846935008632E+16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-312910288958693</v>
      </c>
      <c r="L6139" s="444">
        <f t="shared" ca="1" si="204"/>
        <v>-7.5411379639045008E+16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-7.5411379639045008E+16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-314214081829354.19</v>
      </c>
      <c r="L6140" s="444">
        <f t="shared" ca="1" si="204"/>
        <v>-7.5725593720874368E+16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-7.5725593720874368E+16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-315523307170309.88</v>
      </c>
      <c r="L6141" s="444">
        <f t="shared" ca="1" si="204"/>
        <v>-7.6041117028044672E+16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-7.6041117028044672E+16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-316837987616852.81</v>
      </c>
      <c r="L6142" s="444">
        <f t="shared" ca="1" si="204"/>
        <v>-7.635795501566152E+16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-7.635795501566152E+16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-318158145898589.69</v>
      </c>
      <c r="L6143" s="444">
        <f t="shared" ca="1" si="204"/>
        <v>-7.6676113161560112E+16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-7.6676113161560112E+16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-319483804839833.81</v>
      </c>
      <c r="L6144" s="444">
        <f t="shared" ca="1" si="204"/>
        <v>-7.6995596966399952E+16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-7.6995596966399952E+16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-320814987359999.81</v>
      </c>
      <c r="L6145" s="444">
        <f t="shared" ca="1" si="204"/>
        <v>-7.7316411953759952E+16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-7.7316411953759952E+16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-322151716473999.81</v>
      </c>
      <c r="L6146" s="444">
        <f t="shared" ca="1" si="204"/>
        <v>-7.7638563670233952E+16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-7.7638563670233952E+16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-323494015292641.44</v>
      </c>
      <c r="L6147" s="444">
        <f t="shared" ca="1" si="204"/>
        <v>-7.7962057685526592E+16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-7.7962057685526592E+16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-324841907023027.44</v>
      </c>
      <c r="L6148" s="444">
        <f t="shared" ca="1" si="204"/>
        <v>-7.8286899592549616E+16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-7.8286899592549616E+16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-326195414968956.75</v>
      </c>
      <c r="L6149" s="444">
        <f t="shared" ca="1" si="204"/>
        <v>-7.8613095007518576E+16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-7.8613095007518576E+16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-327554562531327.38</v>
      </c>
      <c r="L6150" s="444">
        <f t="shared" ca="1" si="204"/>
        <v>-7.8940649570049904E+16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-7.8940649570049904E+16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-328919373208541.25</v>
      </c>
      <c r="L6151" s="444">
        <f t="shared" ca="1" si="204"/>
        <v>-7.9269568943258448E+16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-7.9269568943258448E+16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-330289870596910.19</v>
      </c>
      <c r="L6152" s="444">
        <f t="shared" ca="1" si="204"/>
        <v>-7.959985881385536E+16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-7.959985881385536E+16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-331666078391064</v>
      </c>
      <c r="L6153" s="444">
        <f t="shared" ca="1" si="204"/>
        <v>-7.9931524892246432E+16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-7.9931524892246432E+16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-333048020384360.13</v>
      </c>
      <c r="L6154" s="444">
        <f t="shared" ca="1" si="204"/>
        <v>-8.02645729126308E+16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-8.02645729126308E+16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-334435720469295</v>
      </c>
      <c r="L6155" s="444">
        <f t="shared" ca="1" si="204"/>
        <v>-8.0599008633100096E+16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-8.0599008633100096E+16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-335829202637917.06</v>
      </c>
      <c r="L6156" s="444">
        <f t="shared" ca="1" si="204"/>
        <v>-8.0934837835738016E+16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-8.0934837835738016E+16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-337228490982241.75</v>
      </c>
      <c r="L6157" s="444">
        <f t="shared" ca="1" si="204"/>
        <v>-8.1272066326720256E+16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-8.1272066326720256E+16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-338633609694667.75</v>
      </c>
      <c r="L6158" s="444">
        <f t="shared" ca="1" si="204"/>
        <v>-8.1610699936414928E+16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-8.1610699936414928E+16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-340044583068395.5</v>
      </c>
      <c r="L6159" s="444">
        <f t="shared" ca="1" si="204"/>
        <v>-8.1950744519483328E+16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-8.1950744519483328E+16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-341461435497847.19</v>
      </c>
      <c r="L6160" s="444">
        <f t="shared" ca="1" si="204"/>
        <v>-8.2292205954981168E+16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-8.2292205954981168E+16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-342884191479088.19</v>
      </c>
      <c r="L6161" s="444">
        <f t="shared" ca="1" si="204"/>
        <v>-8.2635090146460256E+16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-8.2635090146460256E+16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-344312875610251.06</v>
      </c>
      <c r="L6162" s="444">
        <f t="shared" ca="1" si="204"/>
        <v>-8.2979403022070512E+16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-8.2979403022070512E+16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-345747512591960.44</v>
      </c>
      <c r="L6163" s="444">
        <f t="shared" ca="1" si="204"/>
        <v>-8.332515053466248E+16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-8.332515053466248E+16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-347188127227760.31</v>
      </c>
      <c r="L6164" s="444">
        <f t="shared" ca="1" si="204"/>
        <v>-8.367233866189024E+16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-8.367233866189024E+16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-348634744424542.69</v>
      </c>
      <c r="L6165" s="444">
        <f t="shared" ca="1" si="204"/>
        <v>-8.4020973406314784E+16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-8.4020973406314784E+16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-350087389192978.25</v>
      </c>
      <c r="L6166" s="444">
        <f t="shared" ca="1" si="204"/>
        <v>-8.437106079550776E+16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-8.437106079550776E+16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-351546086647949</v>
      </c>
      <c r="L6167" s="444">
        <f t="shared" ca="1" si="204"/>
        <v>-8.4722606882155712E+16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-8.4722606882155712E+16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-353010862008982.13</v>
      </c>
      <c r="L6168" s="444">
        <f t="shared" ca="1" si="204"/>
        <v>-8.5075617744164688E+16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-8.5075617744164688E+16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-354481740600686.19</v>
      </c>
      <c r="L6169" s="444">
        <f t="shared" ca="1" si="204"/>
        <v>-8.5430099484765376E+16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-8.5430099484765376E+16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-355958747853189.06</v>
      </c>
      <c r="L6170" s="444">
        <f t="shared" ca="1" si="204"/>
        <v>-8.578605823261856E+16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-8.578605823261856E+16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-357441909302577.31</v>
      </c>
      <c r="L6171" s="444">
        <f t="shared" ca="1" si="204"/>
        <v>-8.6143500141921136E+16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-8.6143500141921136E+16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-358931250591338.06</v>
      </c>
      <c r="L6172" s="444">
        <f t="shared" ca="1" si="204"/>
        <v>-8.650243139251248E+16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-8.650243139251248E+16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-360426797468802</v>
      </c>
      <c r="L6173" s="444">
        <f t="shared" ca="1" si="204"/>
        <v>-8.686285818998128E+16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-8.686285818998128E+16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-361928575791588.69</v>
      </c>
      <c r="L6174" s="444">
        <f t="shared" ca="1" si="204"/>
        <v>-8.7224786765772864E+16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-8.7224786765772864E+16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-363436611524053.63</v>
      </c>
      <c r="L6175" s="444">
        <f t="shared" ca="1" si="204"/>
        <v>-8.7588223377296912E+16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-8.7588223377296912E+16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-364950930738737.13</v>
      </c>
      <c r="L6176" s="444">
        <f t="shared" ca="1" si="204"/>
        <v>-8.7953174308035648E+16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-8.7953174308035648E+16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-366471559616815.19</v>
      </c>
      <c r="L6177" s="444">
        <f t="shared" ca="1" si="204"/>
        <v>-8.8319645867652464E+16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-8.8319645867652464E+16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-367998524448551.94</v>
      </c>
      <c r="L6178" s="444">
        <f t="shared" ca="1" si="204"/>
        <v>-8.8687644392101008E+16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-8.8687644392101008E+16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-369531851633754.19</v>
      </c>
      <c r="L6179" s="444">
        <f t="shared" ca="1" si="204"/>
        <v>-8.9057176243734768E+16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-8.9057176243734768E+16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-371071567682228.19</v>
      </c>
      <c r="L6180" s="444">
        <f t="shared" ca="1" si="204"/>
        <v>-8.9428247811416992E+16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-8.9428247811416992E+16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-372617699214237.44</v>
      </c>
      <c r="L6181" s="444">
        <f t="shared" ca="1" si="204"/>
        <v>-8.9800865510631232E+16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-8.9800865510631232E+16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-374170272960963.44</v>
      </c>
      <c r="L6182" s="444">
        <f t="shared" ca="1" si="204"/>
        <v>-9.0175035783592192E+16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-9.0175035783592192E+16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-375729315764967.44</v>
      </c>
      <c r="L6183" s="444">
        <f t="shared" ca="1" si="204"/>
        <v>-9.0550765099357152E+16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-9.0550765099357152E+16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-377294854580654.81</v>
      </c>
      <c r="L6184" s="444">
        <f t="shared" ca="1" si="204"/>
        <v>-9.0928059953937808E+16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-9.0928059953937808E+16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-378866916474740.88</v>
      </c>
      <c r="L6185" s="444">
        <f t="shared" ca="1" si="204"/>
        <v>-9.1306926870412544E+16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-9.1306926870412544E+16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-380445528626718.94</v>
      </c>
      <c r="L6186" s="444">
        <f t="shared" ca="1" si="204"/>
        <v>-9.1687372399039264E+16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-9.1687372399039264E+16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-382030718329330.25</v>
      </c>
      <c r="L6187" s="444">
        <f t="shared" ca="1" si="204"/>
        <v>-9.2069403117368592E+16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-9.2069403117368592E+16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-383622512989035.81</v>
      </c>
      <c r="L6188" s="444">
        <f t="shared" ca="1" si="204"/>
        <v>-9.2453025630357632E+16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-9.2453025630357632E+16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-385220940126490.13</v>
      </c>
      <c r="L6189" s="444">
        <f t="shared" ca="1" si="204"/>
        <v>-9.2838246570484128E+16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-9.2838246570484128E+16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-386826027377017.19</v>
      </c>
      <c r="L6190" s="444">
        <f t="shared" ca="1" si="204"/>
        <v>-9.3225072597861152E+16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-9.3225072597861152E+16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-388437802491088.13</v>
      </c>
      <c r="L6191" s="444">
        <f t="shared" ca="1" si="204"/>
        <v>-9.361351040035224E+16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-9.361351040035224E+16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-390056293334801</v>
      </c>
      <c r="L6192" s="444">
        <f t="shared" ca="1" si="204"/>
        <v>-9.400356669368704E+16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-9.400356669368704E+16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-391681527890362.69</v>
      </c>
      <c r="L6193" s="444">
        <f t="shared" ca="1" si="204"/>
        <v>-9.4395248221577408E+16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-9.4395248221577408E+16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-393313534256572.5</v>
      </c>
      <c r="L6194" s="444">
        <f t="shared" ca="1" si="204"/>
        <v>-9.4788561755833984E+16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-9.4788561755833984E+16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-394952340649308.25</v>
      </c>
      <c r="L6195" s="444">
        <f t="shared" ca="1" si="204"/>
        <v>-9.5183514096483296E+16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-9.5183514096483296E+16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-396597975402013.75</v>
      </c>
      <c r="L6196" s="444">
        <f t="shared" ca="1" si="204"/>
        <v>-9.5580112071885312E+16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-9.5580112071885312E+16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-398250466966188.81</v>
      </c>
      <c r="L6197" s="444">
        <f t="shared" ca="1" si="204"/>
        <v>-9.5978362538851504E+16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-9.5978362538851504E+16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-399909843911881.25</v>
      </c>
      <c r="L6198" s="444">
        <f t="shared" ca="1" si="204"/>
        <v>-9.6378272382763392E+16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-9.6378272382763392E+16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-401576134928180.81</v>
      </c>
      <c r="L6199" s="444">
        <f t="shared" ca="1" si="204"/>
        <v>-9.6779848517691568E+16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-9.6779848517691568E+16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-403249368823714.88</v>
      </c>
      <c r="L6200" s="444">
        <f t="shared" ca="1" si="204"/>
        <v>-9.718309788651528E+16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-9.718309788651528E+16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-404929574527147</v>
      </c>
      <c r="L6201" s="444">
        <f t="shared" ca="1" si="204"/>
        <v>-9.7588027461042432E+16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-9.7588027461042432E+16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-406616781087676.81</v>
      </c>
      <c r="L6202" s="444">
        <f t="shared" ca="1" si="204"/>
        <v>-9.7994644242130112E+16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-9.7994644242130112E+16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-408311017675542.13</v>
      </c>
      <c r="L6203" s="444">
        <f t="shared" ca="1" si="204"/>
        <v>-9.8402955259805648E+16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-9.8402955259805648E+16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-410012313582523.5</v>
      </c>
      <c r="L6204" s="444">
        <f t="shared" ca="1" si="204"/>
        <v>-9.8812967573388176E+16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-9.8812967573388176E+16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-411720698222450.75</v>
      </c>
      <c r="L6205" s="444">
        <f t="shared" ca="1" si="204"/>
        <v>-9.9224688271610624E+16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-9.9224688271610624E+16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-413436201131710.94</v>
      </c>
      <c r="L6206" s="444">
        <f t="shared" ca="1" si="204"/>
        <v>-9.9638124472742336E+16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-9.9638124472742336E+16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-415158851969759.75</v>
      </c>
      <c r="L6207" s="444">
        <f t="shared" ca="1" si="204"/>
        <v>-1.000532833247121E+17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-1.000532833247121E+17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-416888680519633.75</v>
      </c>
      <c r="L6208" s="444">
        <f t="shared" ca="1" si="204"/>
        <v>-1.0047017200523173E+17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-1.0047017200523173E+17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-418625716688465.5</v>
      </c>
      <c r="L6209" s="444">
        <f t="shared" ca="1" si="204"/>
        <v>-1.0088879772192019E+17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-1.0088879772192019E+17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-420369990508000.81</v>
      </c>
      <c r="L6210" s="444">
        <f t="shared" ca="1" si="204"/>
        <v>-1.0130916771242819E+17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-1.0130916771242819E+17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-422121532135117.44</v>
      </c>
      <c r="L6211" s="444">
        <f t="shared" ca="1" si="204"/>
        <v>-1.0173128924456331E+17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-1.0173128924456331E+17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-423880371852347.13</v>
      </c>
      <c r="L6212" s="444">
        <f t="shared" ca="1" si="204"/>
        <v>-1.0215516961641566E+17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-1.0215516961641566E+17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-425646540068398.63</v>
      </c>
      <c r="L6213" s="444">
        <f t="shared" ca="1" si="204"/>
        <v>-1.0258081615648406E+17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-1.0258081615648406E+17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-427420067318683.63</v>
      </c>
      <c r="L6214" s="444">
        <f t="shared" ca="1" si="204"/>
        <v>-1.0300823622380275E+17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-1.0300823622380275E+17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-429200984265844.81</v>
      </c>
      <c r="L6215" s="444">
        <f t="shared" ca="1" si="204"/>
        <v>-1.0343743720806859E+17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-1.0343743720806859E+17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-430989321700285.81</v>
      </c>
      <c r="L6216" s="444">
        <f t="shared" ca="1" si="204"/>
        <v>-1.0386842652976888E+17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-1.0386842652976888E+17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-432785110540703.69</v>
      </c>
      <c r="L6217" s="444">
        <f t="shared" ca="1" si="204"/>
        <v>-1.0430121164030958E+17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-1.0430121164030958E+17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-434588381834623.25</v>
      </c>
      <c r="L6218" s="444">
        <f t="shared" ca="1" si="204"/>
        <v>-1.0473580002214421E+17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-1.0473580002214421E+17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-436399166758934.19</v>
      </c>
      <c r="L6219" s="444">
        <f t="shared" ca="1" si="204"/>
        <v>-1.0517219918890314E+17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-1.0517219918890314E+17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-438217496620429.75</v>
      </c>
      <c r="L6220" s="444">
        <f t="shared" ca="1" si="204"/>
        <v>-1.0561041668552357E+17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-1.0561041668552357E+17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-440043402856348.19</v>
      </c>
      <c r="L6221" s="444">
        <f t="shared" ca="1" si="204"/>
        <v>-1.0605046008837992E+17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-1.0605046008837992E+17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-441876917034916.31</v>
      </c>
      <c r="L6222" s="444">
        <f t="shared" ca="1" si="204"/>
        <v>-1.0649233700541483E+17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-1.0649233700541483E+17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-443718070855895.13</v>
      </c>
      <c r="L6223" s="444">
        <f t="shared" ca="1" si="204"/>
        <v>-1.0693605507627072E+17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-1.0693605507627072E+17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-445566896151128</v>
      </c>
      <c r="L6224" s="444">
        <f t="shared" ca="1" si="204"/>
        <v>-1.0738162197242186E+17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-1.0738162197242186E+17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-447423424885091.06</v>
      </c>
      <c r="L6225" s="444">
        <f t="shared" ca="1" si="204"/>
        <v>-1.0782904539730694E+17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-1.0782904539730694E+17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-449287689155445.63</v>
      </c>
      <c r="L6226" s="444">
        <f t="shared" ca="1" si="204"/>
        <v>-1.0827833308646238E+17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-1.0827833308646238E+17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-451159721193593.25</v>
      </c>
      <c r="L6227" s="444">
        <f t="shared" ca="1" si="204"/>
        <v>-1.0872949280765598E+17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-1.0872949280765598E+17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-453039553365233.25</v>
      </c>
      <c r="L6228" s="444">
        <f t="shared" ca="1" si="204"/>
        <v>-1.0918253236102122E+17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-1.0918253236102122E+17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-454927218170921.75</v>
      </c>
      <c r="L6229" s="444">
        <f t="shared" ca="1" si="204"/>
        <v>-1.0963745957919214E+17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-1.0963745957919214E+17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-456822748246633.94</v>
      </c>
      <c r="L6230" s="444">
        <f t="shared" ca="1" si="204"/>
        <v>-1.1009428232743878E+17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-1.1009428232743878E+17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-458726176364328.25</v>
      </c>
      <c r="L6231" s="444">
        <f t="shared" ca="1" si="204"/>
        <v>-1.1055300850380312E+17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-1.1055300850380312E+17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-460637535432513</v>
      </c>
      <c r="L6232" s="444">
        <f t="shared" ca="1" si="204"/>
        <v>-1.1101364603923563E+17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-1.1101364603923563E+17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-462556858496815.13</v>
      </c>
      <c r="L6233" s="444">
        <f t="shared" ca="1" si="204"/>
        <v>-1.1147620289773245E+17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-1.1147620289773245E+17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-464484178740551.88</v>
      </c>
      <c r="L6234" s="444">
        <f t="shared" ca="1" si="204"/>
        <v>-1.1194068707647299E+17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-1.1194068707647299E+17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-466419529485304.13</v>
      </c>
      <c r="L6235" s="444">
        <f t="shared" ca="1" si="204"/>
        <v>-1.124071066059583E+17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-1.124071066059583E+17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-468362944191492.94</v>
      </c>
      <c r="L6236" s="444">
        <f t="shared" ca="1" si="204"/>
        <v>-1.1287546955014979E+17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-1.1287546955014979E+17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-470314456458957.5</v>
      </c>
      <c r="L6237" s="444">
        <f t="shared" ca="1" si="204"/>
        <v>-1.1334578400660875E+17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-1.1334578400660875E+17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-472274100027536.5</v>
      </c>
      <c r="L6238" s="444">
        <f t="shared" ca="1" si="204"/>
        <v>-1.1381805810663629E+17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-1.1381805810663629E+17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-474241908777651.19</v>
      </c>
      <c r="L6239" s="444">
        <f t="shared" ca="1" si="204"/>
        <v>-1.1429230001541394E+17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-1.1429230001541394E+17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-476217916730891.31</v>
      </c>
      <c r="L6240" s="444">
        <f t="shared" ca="1" si="204"/>
        <v>-1.1476851793214483E+17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-1.1476851793214483E+17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-478202158050603.5</v>
      </c>
      <c r="L6241" s="444">
        <f t="shared" ca="1" si="204"/>
        <v>-1.1524672009019544E+17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-1.1524672009019544E+17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-480194667042481</v>
      </c>
      <c r="L6242" s="444">
        <f t="shared" ca="1" si="204"/>
        <v>-1.1572691475723792E+17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-1.1572691475723792E+17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-482195478155158</v>
      </c>
      <c r="L6243" s="444">
        <f t="shared" ca="1" si="204"/>
        <v>-1.1620911023539307E+17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-1.1620911023539307E+17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-484204625980804.38</v>
      </c>
      <c r="L6244" s="444">
        <f t="shared" ca="1" si="204"/>
        <v>-1.1669331486137387E+17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-1.1669331486137387E+17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-486222145255724.44</v>
      </c>
      <c r="L6245" s="444">
        <f t="shared" ca="1" si="204"/>
        <v>-1.171795370066296E+17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-1.171795370066296E+17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-488248070860956.69</v>
      </c>
      <c r="L6246" s="444">
        <f t="shared" ca="1" si="204"/>
        <v>-1.1766778507749056E+17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-1.1766778507749056E+17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-490282437822877.25</v>
      </c>
      <c r="L6247" s="444">
        <f t="shared" ca="1" si="204"/>
        <v>-1.1815806751531344E+17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-1.1815806751531344E+17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-492325281313805.94</v>
      </c>
      <c r="L6248" s="444">
        <f t="shared" ca="1" si="204"/>
        <v>-1.1865039279662725E+17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-1.1865039279662725E+17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-494376636652613.44</v>
      </c>
      <c r="L6249" s="444">
        <f t="shared" ca="1" si="204"/>
        <v>-1.1914476943327986E+17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-1.1914476943327986E+17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-496436539305332.75</v>
      </c>
      <c r="L6250" s="444">
        <f t="shared" ca="1" si="204"/>
        <v>-1.1964120597258518E+17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3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645</v>
      </c>
      <c r="B5" s="465" t="s">
        <v>659</v>
      </c>
      <c r="C5" s="466" t="s">
        <v>670</v>
      </c>
      <c r="D5" s="572" t="s">
        <v>671</v>
      </c>
      <c r="E5" s="561"/>
      <c r="F5" s="572" t="s">
        <v>672</v>
      </c>
      <c r="G5" s="561"/>
      <c r="H5" s="572" t="s">
        <v>673</v>
      </c>
      <c r="I5" s="561"/>
      <c r="J5" s="572" t="s">
        <v>674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3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3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3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3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3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3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3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3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3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3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3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3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3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3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3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3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3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3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3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3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3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3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3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3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3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2026-10-16T20:16:05Z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